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drawings/drawing5.xml" ContentType="application/vnd.openxmlformats-officedocument.drawing+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drawings/drawing6.xml" ContentType="application/vnd.openxmlformats-officedocument.drawing+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01_雇表（幼稚園用）" sheetId="2" r:id="rId1"/>
    <sheet name="02_雇表（保育所用)" sheetId="3" r:id="rId2"/>
    <sheet name="03_雇表（認定こども園用）" sheetId="4" r:id="rId3"/>
    <sheet name="04_雇表（家庭的保育事業用）" sheetId="5" r:id="rId4"/>
    <sheet name="05_雇表（Ｂ型用）" sheetId="6" r:id="rId5"/>
    <sheet name="06_雇表（Ｃ型用）" sheetId="7" r:id="rId6"/>
  </sheets>
  <externalReferences>
    <externalReference r:id="rId7"/>
    <externalReference r:id="rId8"/>
    <externalReference r:id="rId9"/>
    <externalReference r:id="rId10"/>
    <externalReference r:id="rId11"/>
    <externalReference r:id="rId12"/>
    <externalReference r:id="rId13"/>
  </externalReferences>
  <definedNames>
    <definedName name="______Qr228" localSheetId="1">#REF!</definedName>
    <definedName name="______Qr228" localSheetId="2">#REF!</definedName>
    <definedName name="______Qr228" localSheetId="3">#REF!</definedName>
    <definedName name="______Qr228" localSheetId="4">#REF!</definedName>
    <definedName name="______Qr228" localSheetId="5">#REF!</definedName>
    <definedName name="______Qr228">#REF!</definedName>
    <definedName name="_____Qr228" localSheetId="1">#REF!</definedName>
    <definedName name="_____Qr228" localSheetId="2">#REF!</definedName>
    <definedName name="_____Qr228" localSheetId="3">#REF!</definedName>
    <definedName name="_____Qr228" localSheetId="4">#REF!</definedName>
    <definedName name="_____Qr228" localSheetId="5">#REF!</definedName>
    <definedName name="_____Qr228">#REF!</definedName>
    <definedName name="____Qr228" localSheetId="1">#REF!</definedName>
    <definedName name="____Qr228" localSheetId="2">#REF!</definedName>
    <definedName name="____Qr228" localSheetId="3">#REF!</definedName>
    <definedName name="____Qr228" localSheetId="4">#REF!</definedName>
    <definedName name="____Qr228" localSheetId="5">#REF!</definedName>
    <definedName name="____Qr228">#REF!</definedName>
    <definedName name="___Qr228" localSheetId="1">#REF!</definedName>
    <definedName name="___Qr228" localSheetId="2">#REF!</definedName>
    <definedName name="___Qr228" localSheetId="3">#REF!</definedName>
    <definedName name="___Qr228" localSheetId="4">#REF!</definedName>
    <definedName name="___Qr228" localSheetId="5">#REF!</definedName>
    <definedName name="___Qr228">#REF!</definedName>
    <definedName name="__Qr228" localSheetId="0">#REF!</definedName>
    <definedName name="__Qr228" localSheetId="1">#REF!</definedName>
    <definedName name="__Qr228" localSheetId="2">#REF!</definedName>
    <definedName name="__Qr228" localSheetId="3">#REF!</definedName>
    <definedName name="__Qr228" localSheetId="4">#REF!</definedName>
    <definedName name="__Qr228" localSheetId="5">#REF!</definedName>
    <definedName name="__Qr228">#REF!</definedName>
    <definedName name="_Qr228" localSheetId="0">#REF!</definedName>
    <definedName name="_Qr228" localSheetId="1">#REF!</definedName>
    <definedName name="_Qr228" localSheetId="2">#REF!</definedName>
    <definedName name="_Qr228" localSheetId="3">#REF!</definedName>
    <definedName name="_Qr228" localSheetId="4">#REF!</definedName>
    <definedName name="_Qr228" localSheetId="5">#REF!</definedName>
    <definedName name="_Qr228">#REF!</definedName>
    <definedName name="_xlnm.Print_Area" localSheetId="0">'01_雇表（幼稚園用）'!$A$1:$BG$400</definedName>
    <definedName name="_xlnm.Print_Area" localSheetId="1">'02_雇表（保育所用)'!$A$1:$BO$436</definedName>
    <definedName name="_xlnm.Print_Area" localSheetId="2">'03_雇表（認定こども園用）'!$A$1:$BG$608</definedName>
    <definedName name="_xlnm.Print_Area" localSheetId="3">'04_雇表（家庭的保育事業用）'!$A$1:$BG$189</definedName>
    <definedName name="_xlnm.Print_Area" localSheetId="4">'05_雇表（Ｂ型用）'!$A$1:$BG$317</definedName>
    <definedName name="_xlnm.Print_Area" localSheetId="5">'06_雇表（Ｃ型用）'!$A$1:$BG$292</definedName>
    <definedName name="_xlnm.Print_Titles" localSheetId="0">'01_雇表（幼稚園用）'!$1:$1</definedName>
    <definedName name="_xlnm.Print_Titles" localSheetId="1">'02_雇表（保育所用)'!$1:$1</definedName>
    <definedName name="_xlnm.Print_Titles" localSheetId="2">'03_雇表（認定こども園用）'!$1:$1</definedName>
    <definedName name="_xlnm.Print_Titles" localSheetId="3">'04_雇表（家庭的保育事業用）'!$1:$1</definedName>
    <definedName name="_xlnm.Print_Titles" localSheetId="4">'05_雇表（Ｂ型用）'!$1:$2</definedName>
    <definedName name="_xlnm.Print_Titles" localSheetId="5">'06_雇表（Ｃ型用）'!$1:$1</definedName>
    <definedName name="Z_DCB750A5_2995_4B1D_83F2_B9B3D5B68F97_.wvu.PrintArea" localSheetId="0" hidden="1">'01_雇表（幼稚園用）'!$A$1:$BG$400</definedName>
    <definedName name="Z_DCB750A5_2995_4B1D_83F2_B9B3D5B68F97_.wvu.PrintArea" localSheetId="1" hidden="1">'02_雇表（保育所用)'!$A$1:$BO$436</definedName>
    <definedName name="Z_DCB750A5_2995_4B1D_83F2_B9B3D5B68F97_.wvu.PrintArea" localSheetId="2" hidden="1">'03_雇表（認定こども園用）'!$A$1:$BG$608</definedName>
    <definedName name="Z_DCB750A5_2995_4B1D_83F2_B9B3D5B68F97_.wvu.PrintArea" localSheetId="3" hidden="1">'04_雇表（家庭的保育事業用）'!$A$1:$BG$189</definedName>
    <definedName name="Z_DCB750A5_2995_4B1D_83F2_B9B3D5B68F97_.wvu.PrintArea" localSheetId="4" hidden="1">'05_雇表（Ｂ型用）'!$A$1:$BG$317</definedName>
    <definedName name="Z_DCB750A5_2995_4B1D_83F2_B9B3D5B68F97_.wvu.PrintArea" localSheetId="5" hidden="1">'06_雇表（Ｃ型用）'!$A$1:$BG$292</definedName>
    <definedName name="Z_DCB750A5_2995_4B1D_83F2_B9B3D5B68F97_.wvu.PrintTitles" localSheetId="0" hidden="1">'01_雇表（幼稚園用）'!$1:$1</definedName>
    <definedName name="Z_DCB750A5_2995_4B1D_83F2_B9B3D5B68F97_.wvu.PrintTitles" localSheetId="1" hidden="1">'02_雇表（保育所用)'!$1:$1</definedName>
    <definedName name="Z_DCB750A5_2995_4B1D_83F2_B9B3D5B68F97_.wvu.PrintTitles" localSheetId="2" hidden="1">'03_雇表（認定こども園用）'!$1:$1</definedName>
    <definedName name="Z_DCB750A5_2995_4B1D_83F2_B9B3D5B68F97_.wvu.PrintTitles" localSheetId="3" hidden="1">'04_雇表（家庭的保育事業用）'!$1:$1</definedName>
    <definedName name="Z_DCB750A5_2995_4B1D_83F2_B9B3D5B68F97_.wvu.PrintTitles" localSheetId="4" hidden="1">'05_雇表（Ｂ型用）'!$1:$2</definedName>
    <definedName name="Z_DCB750A5_2995_4B1D_83F2_B9B3D5B68F97_.wvu.PrintTitles" localSheetId="5" hidden="1">'06_雇表（Ｃ型用）'!$1:$1</definedName>
    <definedName name="っっｗ" localSheetId="0">#REF!,#REF!,#REF!,#REF!</definedName>
    <definedName name="っっｗ" localSheetId="1">#REF!,#REF!,#REF!,#REF!</definedName>
    <definedName name="っっｗ" localSheetId="2">#REF!,#REF!,#REF!,#REF!</definedName>
    <definedName name="っっｗ" localSheetId="3">#REF!,#REF!,#REF!,#REF!</definedName>
    <definedName name="っっｗ" localSheetId="4">#REF!,#REF!,#REF!,#REF!</definedName>
    <definedName name="っっｗ" localSheetId="5">#REF!,#REF!,#REF!,#REF!</definedName>
    <definedName name="っっｗ">#REF!,#REF!,#REF!,#REF!</definedName>
    <definedName name="地域区分" localSheetId="0">[1]【幼稚園】試算シート!$CF$9:$CF$16</definedName>
    <definedName name="地域区分" localSheetId="1">[2]【幼稚園】試算シート!$CF$9:$CF$16</definedName>
    <definedName name="地域区分" localSheetId="2">[1]【幼稚園】試算シート!$CF$9:$CF$16</definedName>
    <definedName name="地域区分" localSheetId="3">[3]【幼稚園】試算シート!$CF$9:$CF$16</definedName>
    <definedName name="地域区分" localSheetId="4">[3]【幼稚園】試算シート!$CF$9:$CF$16</definedName>
    <definedName name="地域区分" localSheetId="5">[3]【幼稚園】試算シート!$CF$9:$CF$16</definedName>
    <definedName name="地域区分">[4]【幼稚園】試算シート!$CF$9:$CF$16</definedName>
    <definedName name="適否" localSheetId="0">[1]加算率入力!$AO$11:$AO$12</definedName>
    <definedName name="適否" localSheetId="1">[2]加算率入力!$AO$11:$AO$12</definedName>
    <definedName name="適否" localSheetId="2">[1]加算率入力!$AO$11:$AO$12</definedName>
    <definedName name="適否" localSheetId="3">[3]加算率入力!$AO$11:$AO$12</definedName>
    <definedName name="適否" localSheetId="4">[3]加算率入力!$AO$11:$AO$12</definedName>
    <definedName name="適否" localSheetId="5">[3]加算率入力!$AO$11:$AO$12</definedName>
    <definedName name="適否">[4]加算率入力!$AO$11:$AO$12</definedName>
    <definedName name="入力欄②００１">'[5]様式②－１'!$F$4,'[5]様式②－１'!$B$5,'[5]様式②－１'!$W$4:$X$7,'[5]様式②－１'!$Z$5:$AL$7,'[5]様式②－１'!$G$11:$AG$13,'[5]様式②－１'!$F$16,'[5]様式②－１'!$AC$16:$AL$18,'[5]様式②－１'!$B$21:$AL$42,'[5]様式②－１'!$E$45:$G$47,'[5]様式②－１'!$K$45:$M$47,'[5]様式②－１'!$Q$46,'[5]様式②－１'!$AI$44,'[5]様式②－１'!$AB$46,'[5]様式②－１'!$I$49:$AL$50,'[5]様式②－１'!$E$55:$AL$55,'[5]様式②－１'!$E$60:$AL$60,'[5]様式②－１'!$E$62,'[5]様式②－１'!$E$65,'[5]様式②－１'!$T$65,'[5]様式②－１'!$F$68,'[5]様式②－１'!$E$70,'[5]様式②－１'!$AH$68:$AJ$70</definedName>
    <definedName name="入力欄②０１">'[6]様式②－１'!$F$4,'[6]様式②－１'!$B$5,'[6]様式②－１'!$W$4:$X$7,'[6]様式②－１'!$Z$5:$AL$7,'[6]様式②－１'!$G$11:$AG$13,'[6]様式②－１'!$F$16,'[6]様式②－１'!$AC$16:$AL$18,'[6]様式②－１'!$B$21:$AL$42,'[6]様式②－１'!$E$45:$G$47,'[6]様式②－１'!$K$45:$M$47,'[6]様式②－１'!$Q$46,'[6]様式②－１'!$AI$44,'[6]様式②－１'!$AB$46,'[6]様式②－１'!$I$49:$AL$50,'[6]様式②－１'!$E$55:$AL$55,'[6]様式②－１'!$E$60:$AL$60,'[6]様式②－１'!$E$62,'[6]様式②－１'!$E$65,'[6]様式②－１'!$T$65,'[6]様式②－１'!$F$68,'[6]様式②－１'!$E$70,'[6]様式②－１'!$AH$68:$AJ$70</definedName>
    <definedName name="入力欄②１" localSheetId="0">#REF!,#REF!,#REF!,#REF!,#REF!,#REF!,#REF!,#REF!,#REF!,#REF!,#REF!,#REF!,#REF!,#REF!,#REF!,#REF!,#REF!,#REF!,#REF!,#REF!,#REF!,#REF!</definedName>
    <definedName name="入力欄②１" localSheetId="1">#REF!,#REF!,#REF!,#REF!,#REF!,#REF!,#REF!,#REF!,#REF!,#REF!,#REF!,#REF!,#REF!,#REF!,#REF!,#REF!,#REF!,#REF!,#REF!,#REF!,#REF!,#REF!</definedName>
    <definedName name="入力欄②１" localSheetId="2">#REF!,#REF!,#REF!,#REF!,#REF!,#REF!,#REF!,#REF!,#REF!,#REF!,#REF!,#REF!,#REF!,#REF!,#REF!,#REF!,#REF!,#REF!,#REF!,#REF!,#REF!,#REF!</definedName>
    <definedName name="入力欄②１" localSheetId="3">#REF!,#REF!,#REF!,#REF!,#REF!,#REF!,#REF!,#REF!,#REF!,#REF!,#REF!,#REF!,#REF!,#REF!,#REF!,#REF!,#REF!,#REF!,#REF!,#REF!,#REF!,#REF!</definedName>
    <definedName name="入力欄②１" localSheetId="4">#REF!,#REF!,#REF!,#REF!,#REF!,#REF!,#REF!,#REF!,#REF!,#REF!,#REF!,#REF!,#REF!,#REF!,#REF!,#REF!,#REF!,#REF!,#REF!,#REF!,#REF!,#REF!</definedName>
    <definedName name="入力欄②１" localSheetId="5">#REF!,#REF!,#REF!,#REF!,#REF!,#REF!,#REF!,#REF!,#REF!,#REF!,#REF!,#REF!,#REF!,#REF!,#REF!,#REF!,#REF!,#REF!,#REF!,#REF!,#REF!,#REF!</definedName>
    <definedName name="入力欄②１">#REF!,#REF!,#REF!,#REF!,#REF!,#REF!,#REF!,#REF!,#REF!,#REF!,#REF!,#REF!,#REF!,#REF!,#REF!,#REF!,#REF!,#REF!,#REF!,#REF!,#REF!,#REF!</definedName>
    <definedName name="入力欄②Ａ">'[5]様式②－１'!$F$4,'[5]様式②－１'!$B$5,'[5]様式②－１'!$W$4:$X$7,'[5]様式②－１'!$Z$5:$AL$7,'[5]様式②－１'!$G$11:$AG$13,'[5]様式②－１'!$F$16,'[5]様式②－１'!$AC$16:$AL$18,'[5]様式②－１'!$B$21:$AL$42,'[5]様式②－１'!$E$45:$G$47,'[5]様式②－１'!$K$45:$M$47,'[5]様式②－１'!$Q$46,'[5]様式②－１'!$AI$44,'[5]様式②－１'!$AB$46,'[5]様式②－１'!$I$49:$AL$50,'[5]様式②－１'!$E$55:$AL$55,'[5]様式②－１'!$E$60:$AL$60,'[5]様式②－１'!$E$62,'[5]様式②－１'!$E$65,'[5]様式②－１'!$T$65,'[5]様式②－１'!$F$68,'[5]様式②－１'!$E$70,'[5]様式②－１'!$AH$68:$AJ$70</definedName>
    <definedName name="入力欄③０１" localSheetId="0">[6]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１" localSheetId="1">[6]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１" localSheetId="2">[6]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１" localSheetId="3">[6]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１" localSheetId="4">[6]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１" localSheetId="5">[6]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１">[6]様式③歳出!$AG$3,[6]様式③歳出!$AK$3,[6]様式③歳出!$B$6:$AL$64,[6]様式③歳出!$G$65,[6]様式③歳出!$Q$65,[6]様式③歳出!#REF!,[6]様式③歳出!#REF!,[6]様式③歳出!#REF!,[6]様式③歳出!#REF!,[6]様式③歳出!#REF!,[6]様式③歳出!#REF!,[6]様式③歳出!#REF!,[6]様式③歳出!#REF!,[6]様式③歳出!#REF!</definedName>
    <definedName name="入力欄③０２">'[6]様式③ 歳入'!$AG$3,'[6]様式③ 歳入'!$AK$3,'[6]様式③ 歳入'!$B$6:$AL$64,'[6]様式③ 歳入'!$G$65:$Z$65</definedName>
    <definedName name="入力欄③１" localSheetId="0">'[7]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１" localSheetId="1">'[7]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１" localSheetId="2">'[7]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１" localSheetId="3">'[7]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１" localSheetId="4">'[7]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１" localSheetId="5">'[7]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１">'[7]様式③歳出（公民）'!$AG$3,'[7]様式③歳出（公民）'!$AK$3,'[7]様式③歳出（公民）'!$B$6:$AL$64,'[7]様式③歳出（公民）'!$G$65,'[7]様式③歳出（公民）'!$Q$65,'[7]様式③歳出（公民）'!#REF!,'[7]様式③歳出（公民）'!#REF!,'[7]様式③歳出（公民）'!#REF!,'[7]様式③歳出（公民）'!#REF!,'[7]様式③歳出（公民）'!#REF!,'[7]様式③歳出（公民）'!#REF!,'[7]様式③歳出（公民）'!#REF!,'[7]様式③歳出（公民）'!#REF!,'[7]様式③歳出（公民）'!#REF!</definedName>
    <definedName name="入力欄③２">'[7]様式③ 歳入（公民）'!$AG$3,'[7]様式③ 歳入（公民）'!$AK$3,'[7]様式③ 歳入（公民）'!$B$6:$AL$64,'[7]様式③ 歳入（公民）'!$G$65:$Z$65</definedName>
    <definedName name="入力欄③Ａ" localSheetId="0">[5]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Ａ" localSheetId="1">[5]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Ａ" localSheetId="2">[5]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Ａ" localSheetId="3">[5]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Ａ" localSheetId="4">[5]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Ａ" localSheetId="5">[5]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Ａ">[5]様式③歳出!$AG$3,[5]様式③歳出!$AK$3,[5]様式③歳出!$B$6:$AL$64,[5]様式③歳出!$G$65,[5]様式③歳出!$Q$65,[5]様式③歳出!#REF!,[5]様式③歳出!#REF!,[5]様式③歳出!#REF!,[5]様式③歳出!#REF!,[5]様式③歳出!#REF!,[5]様式③歳出!#REF!,[5]様式③歳出!#REF!,[5]様式③歳出!#REF!,[5]様式③歳出!#REF!</definedName>
    <definedName name="入力欄③Ｂ">'[5]様式③ 歳入'!$AG$3,'[5]様式③ 歳入'!$AK$3,'[5]様式③ 歳入'!$B$6:$AL$64,'[5]様式③ 歳入'!$G$65:$Z$65</definedName>
    <definedName name="平均勤続年数" localSheetId="0">[1]加算率入力!$AM$11:$AM$22</definedName>
    <definedName name="平均勤続年数" localSheetId="1">[2]加算率入力!$AM$11:$AM$22</definedName>
    <definedName name="平均勤続年数" localSheetId="2">[1]加算率入力!$AM$11:$AM$22</definedName>
    <definedName name="平均勤続年数" localSheetId="3">[3]加算率入力!$AM$11:$AM$22</definedName>
    <definedName name="平均勤続年数" localSheetId="4">[3]加算率入力!$AM$11:$AM$22</definedName>
    <definedName name="平均勤続年数" localSheetId="5">[3]加算率入力!$AM$11:$AM$22</definedName>
    <definedName name="平均勤続年数">[4]加算率入力!$AM$11:$AM$22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85" i="7" l="1"/>
  <c r="Z283" i="7"/>
  <c r="AG275" i="7"/>
  <c r="AG273" i="7"/>
  <c r="M273" i="7"/>
  <c r="AL273" i="7" s="1"/>
  <c r="AG271" i="7"/>
  <c r="M271" i="7"/>
  <c r="AL271" i="7" s="1"/>
  <c r="AY257" i="7"/>
  <c r="AY246" i="7"/>
  <c r="AY232" i="7"/>
  <c r="V216" i="7"/>
  <c r="I216" i="7"/>
  <c r="AX220" i="7" s="1"/>
  <c r="AT198" i="7"/>
  <c r="AH216" i="7" s="1"/>
  <c r="AT217" i="7" s="1"/>
  <c r="AY195" i="7"/>
  <c r="AY192" i="7"/>
  <c r="AY189" i="7"/>
  <c r="AN138" i="7"/>
  <c r="AN134" i="7"/>
  <c r="AN130" i="7"/>
  <c r="AN126" i="7"/>
  <c r="AN122" i="7"/>
  <c r="AN118" i="7"/>
  <c r="AN114" i="7"/>
  <c r="AN110" i="7"/>
  <c r="AN106" i="7"/>
  <c r="AN102" i="7"/>
  <c r="AN98" i="7"/>
  <c r="AN94" i="7"/>
  <c r="AT142" i="7" s="1"/>
  <c r="AF14" i="7" s="1"/>
  <c r="AR15" i="7" s="1"/>
  <c r="AV81" i="7"/>
  <c r="AD39" i="7"/>
  <c r="AR39" i="7" s="1"/>
  <c r="AR41" i="7" s="1"/>
  <c r="AA37" i="7"/>
  <c r="X37" i="7"/>
  <c r="T37" i="7"/>
  <c r="P37" i="7"/>
  <c r="AR43" i="7" s="1"/>
  <c r="Z279" i="7" s="1"/>
  <c r="Z281" i="7" s="1"/>
  <c r="Z287" i="7" s="1"/>
  <c r="J37" i="7"/>
  <c r="M275" i="7" s="1"/>
  <c r="AL275" i="7" s="1"/>
  <c r="AY275" i="7" s="1"/>
  <c r="P29" i="7"/>
  <c r="AF19" i="7"/>
  <c r="AR20" i="7" s="1"/>
  <c r="AX26" i="7" s="1"/>
  <c r="T19" i="7"/>
  <c r="G19" i="7"/>
  <c r="AF17" i="7"/>
  <c r="AR18" i="7" s="1"/>
  <c r="AX24" i="7" s="1"/>
  <c r="T17" i="7"/>
  <c r="G17" i="7"/>
  <c r="T14" i="7"/>
  <c r="G14" i="7"/>
  <c r="AX22" i="7" l="1"/>
  <c r="AR45" i="7"/>
  <c r="AR51" i="7" s="1"/>
  <c r="AD37" i="7"/>
  <c r="Z308" i="6" l="1"/>
  <c r="Z306" i="6"/>
  <c r="AL295" i="6"/>
  <c r="AY295" i="6" s="1"/>
  <c r="AG295" i="6"/>
  <c r="M292" i="6"/>
  <c r="Z292" i="6" s="1"/>
  <c r="Z289" i="6"/>
  <c r="M289" i="6"/>
  <c r="AZ267" i="6"/>
  <c r="AY258" i="6"/>
  <c r="AY247" i="6"/>
  <c r="AY233" i="6"/>
  <c r="V217" i="6"/>
  <c r="I217" i="6"/>
  <c r="AY196" i="6"/>
  <c r="AT199" i="6" s="1"/>
  <c r="AH217" i="6" s="1"/>
  <c r="AT218" i="6" s="1"/>
  <c r="AY193" i="6"/>
  <c r="AY190" i="6"/>
  <c r="AP131" i="6"/>
  <c r="AP127" i="6"/>
  <c r="AP123" i="6"/>
  <c r="AP119" i="6"/>
  <c r="AP115" i="6"/>
  <c r="AP111" i="6"/>
  <c r="AP107" i="6"/>
  <c r="AP103" i="6"/>
  <c r="AP99" i="6"/>
  <c r="AU135" i="6" s="1"/>
  <c r="AF16" i="6" s="1"/>
  <c r="AR17" i="6" s="1"/>
  <c r="AP95" i="6"/>
  <c r="AV82" i="6"/>
  <c r="AA39" i="6"/>
  <c r="X39" i="6"/>
  <c r="AR43" i="6" s="1"/>
  <c r="Z302" i="6" s="1"/>
  <c r="T39" i="6"/>
  <c r="P39" i="6"/>
  <c r="AD39" i="6" s="1"/>
  <c r="J39" i="6"/>
  <c r="M295" i="6" s="1"/>
  <c r="AR37" i="6"/>
  <c r="AD37" i="6"/>
  <c r="AD35" i="6"/>
  <c r="AR35" i="6" s="1"/>
  <c r="AR33" i="6"/>
  <c r="AR39" i="6" s="1"/>
  <c r="AR41" i="6" s="1"/>
  <c r="AD33" i="6"/>
  <c r="P29" i="6"/>
  <c r="AF19" i="6"/>
  <c r="AR20" i="6" s="1"/>
  <c r="T19" i="6"/>
  <c r="G19" i="6"/>
  <c r="AX25" i="6" s="1"/>
  <c r="T16" i="6"/>
  <c r="G16" i="6"/>
  <c r="AX22" i="6" s="1"/>
  <c r="AR45" i="6" l="1"/>
  <c r="AR51" i="6" s="1"/>
  <c r="AR54" i="6"/>
  <c r="AR59" i="6"/>
  <c r="Z295" i="6"/>
  <c r="Z298" i="6" s="1"/>
  <c r="AV221" i="6"/>
  <c r="Z304" i="6" l="1"/>
  <c r="Z310" i="6" s="1"/>
  <c r="Z300" i="6"/>
  <c r="Z312" i="6" s="1"/>
  <c r="Z183" i="5" l="1"/>
  <c r="Z185" i="5" s="1"/>
  <c r="AG179" i="5"/>
  <c r="M179" i="5"/>
  <c r="AL179" i="5" s="1"/>
  <c r="AG177" i="5"/>
  <c r="M177" i="5"/>
  <c r="AL177" i="5" s="1"/>
  <c r="AY161" i="5"/>
  <c r="AY148" i="5"/>
  <c r="I135" i="5"/>
  <c r="AY126" i="5"/>
  <c r="AY123" i="5"/>
  <c r="AT129" i="5" s="1"/>
  <c r="U135" i="5" s="1"/>
  <c r="AH136" i="5" s="1"/>
  <c r="AY120" i="5"/>
  <c r="AV107" i="5"/>
  <c r="AF12" i="5" s="1"/>
  <c r="AR13" i="5" s="1"/>
  <c r="AX16" i="5" s="1"/>
  <c r="AG50" i="5"/>
  <c r="AR38" i="5"/>
  <c r="X30" i="5"/>
  <c r="P30" i="5"/>
  <c r="AG181" i="5" s="1"/>
  <c r="J30" i="5"/>
  <c r="M181" i="5" s="1"/>
  <c r="P22" i="5"/>
  <c r="T12" i="5"/>
  <c r="AL181" i="5" l="1"/>
  <c r="AY181" i="5" s="1"/>
  <c r="AD30" i="5"/>
  <c r="U601" i="4" l="1"/>
  <c r="AO576" i="4"/>
  <c r="AO574" i="4"/>
  <c r="AO572" i="4"/>
  <c r="AO570" i="4"/>
  <c r="AO568" i="4"/>
  <c r="AU557" i="4"/>
  <c r="AU551" i="4"/>
  <c r="AU545" i="4"/>
  <c r="AU543" i="4"/>
  <c r="AU526" i="4"/>
  <c r="AU518" i="4"/>
  <c r="AU508" i="4"/>
  <c r="BA497" i="4"/>
  <c r="AU497" i="4"/>
  <c r="AU495" i="4"/>
  <c r="AU493" i="4"/>
  <c r="AU482" i="4"/>
  <c r="AZ479" i="4"/>
  <c r="AZ476" i="4"/>
  <c r="AZ469" i="4"/>
  <c r="AZ453" i="4"/>
  <c r="AY441" i="4"/>
  <c r="AY438" i="4"/>
  <c r="AY429" i="4"/>
  <c r="AY414" i="4"/>
  <c r="AY395" i="4"/>
  <c r="V380" i="4"/>
  <c r="I380" i="4"/>
  <c r="AZ358" i="4"/>
  <c r="AZ355" i="4"/>
  <c r="AZ352" i="4"/>
  <c r="AZ349" i="4"/>
  <c r="AU361" i="4" s="1"/>
  <c r="AH380" i="4" s="1"/>
  <c r="AT381" i="4" s="1"/>
  <c r="AZ346" i="4"/>
  <c r="AL322" i="4"/>
  <c r="AV308" i="4"/>
  <c r="AV305" i="4"/>
  <c r="AV302" i="4"/>
  <c r="AV311" i="4" s="1"/>
  <c r="AS292" i="4"/>
  <c r="AS295" i="4" s="1"/>
  <c r="AR205" i="4"/>
  <c r="AR202" i="4"/>
  <c r="AR199" i="4"/>
  <c r="AR196" i="4"/>
  <c r="AR193" i="4"/>
  <c r="AR190" i="4"/>
  <c r="AR187" i="4"/>
  <c r="AR184" i="4"/>
  <c r="AR181" i="4"/>
  <c r="AR178" i="4"/>
  <c r="AR175" i="4"/>
  <c r="AR172" i="4"/>
  <c r="AR169" i="4"/>
  <c r="AR166" i="4"/>
  <c r="AR163" i="4"/>
  <c r="AW208" i="4" s="1"/>
  <c r="AU154" i="4"/>
  <c r="AC115" i="4"/>
  <c r="AL115" i="4" s="1"/>
  <c r="X115" i="4"/>
  <c r="O115" i="4"/>
  <c r="AC113" i="4"/>
  <c r="AL113" i="4" s="1"/>
  <c r="X113" i="4"/>
  <c r="O113" i="4"/>
  <c r="O111" i="4"/>
  <c r="X111" i="4" s="1"/>
  <c r="O109" i="4"/>
  <c r="AC109" i="4" s="1"/>
  <c r="AL109" i="4" s="1"/>
  <c r="O107" i="4"/>
  <c r="AC107" i="4" s="1"/>
  <c r="AL107" i="4" s="1"/>
  <c r="AL117" i="4" s="1"/>
  <c r="AI78" i="4"/>
  <c r="AI80" i="4" s="1"/>
  <c r="AE78" i="4"/>
  <c r="AB78" i="4"/>
  <c r="X78" i="4"/>
  <c r="T78" i="4"/>
  <c r="AV84" i="4" s="1"/>
  <c r="O78" i="4"/>
  <c r="AV82" i="4" s="1"/>
  <c r="AI76" i="4"/>
  <c r="AB76" i="4"/>
  <c r="AB80" i="4" s="1"/>
  <c r="T76" i="4"/>
  <c r="T80" i="4" s="1"/>
  <c r="O76" i="4"/>
  <c r="BP92" i="4" s="1"/>
  <c r="AC94" i="4" s="1"/>
  <c r="AV72" i="4"/>
  <c r="AM72" i="4"/>
  <c r="AV66" i="4"/>
  <c r="AM66" i="4"/>
  <c r="AV61" i="4"/>
  <c r="AM61" i="4"/>
  <c r="AV59" i="4"/>
  <c r="AM59" i="4"/>
  <c r="AV52" i="4"/>
  <c r="AM52" i="4"/>
  <c r="AV47" i="4"/>
  <c r="AM47" i="4"/>
  <c r="AV45" i="4"/>
  <c r="AM45" i="4"/>
  <c r="AV40" i="4"/>
  <c r="AM40" i="4"/>
  <c r="AV38" i="4"/>
  <c r="AV80" i="4" s="1"/>
  <c r="AV90" i="4" s="1"/>
  <c r="AM38" i="4"/>
  <c r="T33" i="4"/>
  <c r="T16" i="4"/>
  <c r="G16" i="4"/>
  <c r="AF16" i="4" l="1"/>
  <c r="AR17" i="4" s="1"/>
  <c r="AY20" i="4" s="1"/>
  <c r="AM96" i="4" s="1"/>
  <c r="D597" i="4"/>
  <c r="U597" i="4" s="1"/>
  <c r="AM80" i="4"/>
  <c r="AV384" i="4"/>
  <c r="AY23" i="4"/>
  <c r="O80" i="4"/>
  <c r="AY444" i="4" s="1"/>
  <c r="X107" i="4"/>
  <c r="X109" i="4"/>
  <c r="AA123" i="4"/>
  <c r="X117" i="4" l="1"/>
  <c r="AQ117" i="4" s="1"/>
  <c r="BP94" i="4" s="1"/>
  <c r="AM94" i="4" s="1"/>
  <c r="AY29" i="4" l="1"/>
  <c r="AY26" i="4"/>
  <c r="AM98" i="4"/>
  <c r="AG125" i="4" s="1"/>
  <c r="U428" i="3" l="1"/>
  <c r="AU403" i="3"/>
  <c r="AU401" i="3"/>
  <c r="AU399" i="3"/>
  <c r="AU397" i="3"/>
  <c r="AU395" i="3"/>
  <c r="AX381" i="3"/>
  <c r="AX369" i="3"/>
  <c r="AX358" i="3"/>
  <c r="AX356" i="3"/>
  <c r="BD358" i="3" s="1"/>
  <c r="AX354" i="3"/>
  <c r="BF341" i="3"/>
  <c r="BF338" i="3"/>
  <c r="BA344" i="3" s="1"/>
  <c r="BF331" i="3"/>
  <c r="BF315" i="3"/>
  <c r="AY303" i="3"/>
  <c r="AY300" i="3"/>
  <c r="AY291" i="3"/>
  <c r="AY280" i="3"/>
  <c r="AY266" i="3"/>
  <c r="V252" i="3"/>
  <c r="I252" i="3"/>
  <c r="AY231" i="3"/>
  <c r="AY228" i="3"/>
  <c r="AT234" i="3" s="1"/>
  <c r="AH252" i="3" s="1"/>
  <c r="AT253" i="3" s="1"/>
  <c r="AY225" i="3"/>
  <c r="AZ205" i="3"/>
  <c r="AZ202" i="3"/>
  <c r="AZ208" i="3" s="1"/>
  <c r="AZ199" i="3"/>
  <c r="AT143" i="3"/>
  <c r="AT140" i="3"/>
  <c r="AT137" i="3"/>
  <c r="AT134" i="3"/>
  <c r="AT131" i="3"/>
  <c r="AT128" i="3"/>
  <c r="AT125" i="3"/>
  <c r="AT122" i="3"/>
  <c r="AT119" i="3"/>
  <c r="AZ146" i="3" s="1"/>
  <c r="AZ106" i="3"/>
  <c r="Y69" i="3"/>
  <c r="J65" i="3"/>
  <c r="S65" i="3" s="1"/>
  <c r="J63" i="3"/>
  <c r="S63" i="3" s="1"/>
  <c r="AG41" i="3"/>
  <c r="AB41" i="3"/>
  <c r="X41" i="3"/>
  <c r="S41" i="3"/>
  <c r="O41" i="3"/>
  <c r="AM41" i="3" s="1"/>
  <c r="J41" i="3"/>
  <c r="AM43" i="3" s="1"/>
  <c r="AM39" i="3"/>
  <c r="AW39" i="3" s="1"/>
  <c r="AH69" i="3" s="1"/>
  <c r="AM37" i="3"/>
  <c r="J67" i="3" s="1"/>
  <c r="S67" i="3" s="1"/>
  <c r="AM33" i="3"/>
  <c r="AW33" i="3" s="1"/>
  <c r="AH63" i="3" s="1"/>
  <c r="AM31" i="3"/>
  <c r="Y61" i="3" s="1"/>
  <c r="O26" i="3"/>
  <c r="T16" i="3"/>
  <c r="G16" i="3"/>
  <c r="BB256" i="3" l="1"/>
  <c r="AF16" i="3"/>
  <c r="AR17" i="3" s="1"/>
  <c r="AX22" i="3" s="1"/>
  <c r="D424" i="3"/>
  <c r="U424" i="3" s="1"/>
  <c r="AY306" i="3"/>
  <c r="AW31" i="3"/>
  <c r="AW37" i="3"/>
  <c r="AH67" i="3" s="1"/>
  <c r="AM45" i="3"/>
  <c r="AD77" i="3"/>
  <c r="J61" i="3"/>
  <c r="S61" i="3" s="1"/>
  <c r="Y67" i="3"/>
  <c r="Y63" i="3"/>
  <c r="J69" i="3"/>
  <c r="S69" i="3" s="1"/>
  <c r="S71" i="3" l="1"/>
  <c r="AH61" i="3"/>
  <c r="AW41" i="3"/>
  <c r="AH71" i="3" l="1"/>
  <c r="AM47" i="3"/>
  <c r="AM53" i="3" s="1"/>
  <c r="AM79" i="3" s="1"/>
  <c r="AM71" i="3"/>
  <c r="AO383" i="2" l="1"/>
  <c r="AO381" i="2"/>
  <c r="AO379" i="2"/>
  <c r="AO377" i="2"/>
  <c r="AO375" i="2"/>
  <c r="AU366" i="2"/>
  <c r="AU360" i="2"/>
  <c r="AU354" i="2"/>
  <c r="AU352" i="2"/>
  <c r="AU336" i="2"/>
  <c r="AU328" i="2"/>
  <c r="AU318" i="2"/>
  <c r="AP306" i="2"/>
  <c r="AU303" i="2"/>
  <c r="AU300" i="2"/>
  <c r="AU293" i="2"/>
  <c r="AU279" i="2"/>
  <c r="AY270" i="2"/>
  <c r="AY267" i="2"/>
  <c r="AY264" i="2"/>
  <c r="AY254" i="2"/>
  <c r="AY241" i="2"/>
  <c r="AY225" i="2"/>
  <c r="AU211" i="2"/>
  <c r="AU208" i="2"/>
  <c r="AU205" i="2"/>
  <c r="AU202" i="2"/>
  <c r="AU199" i="2"/>
  <c r="AU180" i="2"/>
  <c r="AU168" i="2"/>
  <c r="AU158" i="2"/>
  <c r="AU161" i="2" s="1"/>
  <c r="AN113" i="2"/>
  <c r="AN110" i="2"/>
  <c r="AN107" i="2"/>
  <c r="AN104" i="2"/>
  <c r="AN101" i="2"/>
  <c r="AT116" i="2" s="1"/>
  <c r="AF16" i="2" s="1"/>
  <c r="AR17" i="2" s="1"/>
  <c r="AN98" i="2"/>
  <c r="AU89" i="2"/>
  <c r="Z62" i="2"/>
  <c r="AR58" i="2"/>
  <c r="AE56" i="2"/>
  <c r="Y56" i="2"/>
  <c r="R56" i="2"/>
  <c r="J56" i="2"/>
  <c r="AR54" i="2"/>
  <c r="AE54" i="2"/>
  <c r="AR52" i="2"/>
  <c r="AE50" i="2"/>
  <c r="AR50" i="2" s="1"/>
  <c r="AE47" i="2"/>
  <c r="AR47" i="2" s="1"/>
  <c r="AE45" i="2"/>
  <c r="AR45" i="2" s="1"/>
  <c r="AR42" i="2"/>
  <c r="AE40" i="2"/>
  <c r="AR40" i="2" s="1"/>
  <c r="AE37" i="2"/>
  <c r="AR37" i="2" s="1"/>
  <c r="AE35" i="2"/>
  <c r="AR35" i="2" s="1"/>
  <c r="R30" i="2"/>
  <c r="AT16" i="2"/>
  <c r="AM16" i="2"/>
  <c r="AA16" i="2"/>
  <c r="T16" i="2"/>
  <c r="O16" i="2"/>
  <c r="G16" i="2"/>
  <c r="B16" i="2"/>
  <c r="AR56" i="2" l="1"/>
  <c r="AR60" i="2" s="1"/>
  <c r="AX20" i="2"/>
  <c r="AX23" i="2"/>
  <c r="BN62" i="2" s="1"/>
  <c r="AG62" i="2" s="1"/>
  <c r="AX25" i="2" l="1"/>
  <c r="AX28" i="2"/>
  <c r="AG64" i="2"/>
  <c r="AG68" i="2" s="1"/>
</calcChain>
</file>

<file path=xl/comments1.xml><?xml version="1.0" encoding="utf-8"?>
<comments xmlns="http://schemas.openxmlformats.org/spreadsheetml/2006/main">
  <authors>
    <author>作成者</author>
  </authors>
  <commentList>
    <comment ref="AZ93" authorId="0" shapeId="0">
      <text>
        <r>
          <rPr>
            <b/>
            <sz val="9"/>
            <color indexed="81"/>
            <rFont val="ＭＳ Ｐゴシック"/>
            <family val="3"/>
            <charset val="128"/>
          </rPr>
          <t xml:space="preserve">自動計算ではありませんので、ご注意ください。
</t>
        </r>
      </text>
    </comment>
    <comment ref="AZ152" authorId="0" shapeId="0">
      <text>
        <r>
          <rPr>
            <b/>
            <sz val="9"/>
            <color indexed="81"/>
            <rFont val="ＭＳ Ｐゴシック"/>
            <family val="3"/>
            <charset val="128"/>
          </rPr>
          <t xml:space="preserve">自動計算ではありませんので、ご注意ください。
</t>
        </r>
      </text>
    </comment>
  </commentList>
</comments>
</file>

<file path=xl/comments2.xml><?xml version="1.0" encoding="utf-8"?>
<comments xmlns="http://schemas.openxmlformats.org/spreadsheetml/2006/main">
  <authors>
    <author>作成者</author>
  </authors>
  <commentList>
    <comment ref="AC431" authorId="0" shapeId="0">
      <text>
        <r>
          <rPr>
            <sz val="9"/>
            <color indexed="81"/>
            <rFont val="ＭＳ Ｐゴシック"/>
            <family val="3"/>
            <charset val="128"/>
          </rPr>
          <t>５月の届出から記入
※</t>
        </r>
        <r>
          <rPr>
            <sz val="9"/>
            <color indexed="81"/>
            <rFont val="ＭＳ Ｐゴシック"/>
            <family val="3"/>
            <charset val="128"/>
          </rPr>
          <t>４月の届出については、記入不要です。</t>
        </r>
      </text>
    </comment>
  </commentList>
</comments>
</file>

<file path=xl/comments3.xml><?xml version="1.0" encoding="utf-8"?>
<comments xmlns="http://schemas.openxmlformats.org/spreadsheetml/2006/main">
  <authors>
    <author>作成者</author>
  </authors>
  <commentList>
    <comment ref="AH113" authorId="0" shapeId="0">
      <text>
        <r>
          <rPr>
            <b/>
            <sz val="9"/>
            <color indexed="81"/>
            <rFont val="ＭＳ Ｐゴシック"/>
            <family val="3"/>
            <charset val="128"/>
          </rPr>
          <t>国基準で計算した配置基準を入力</t>
        </r>
      </text>
    </comment>
  </commentList>
</comments>
</file>

<file path=xl/sharedStrings.xml><?xml version="1.0" encoding="utf-8"?>
<sst xmlns="http://schemas.openxmlformats.org/spreadsheetml/2006/main" count="2599" uniqueCount="807">
  <si>
    <t>第２号様式の１（幼稚園）</t>
    <rPh sb="8" eb="11">
      <t>ヨウチエン</t>
    </rPh>
    <phoneticPr fontId="7"/>
  </si>
  <si>
    <t>施設・事業所番号</t>
    <rPh sb="0" eb="2">
      <t>シセツ</t>
    </rPh>
    <rPh sb="3" eb="6">
      <t>ジギョウショ</t>
    </rPh>
    <rPh sb="6" eb="8">
      <t>バンゴウ</t>
    </rPh>
    <phoneticPr fontId="7"/>
  </si>
  <si>
    <t>施設・事業所所在区</t>
    <rPh sb="0" eb="2">
      <t>シセツ</t>
    </rPh>
    <rPh sb="3" eb="5">
      <t>ジギョウ</t>
    </rPh>
    <rPh sb="5" eb="6">
      <t>ショ</t>
    </rPh>
    <rPh sb="6" eb="8">
      <t>ショザイ</t>
    </rPh>
    <rPh sb="8" eb="9">
      <t>ク</t>
    </rPh>
    <phoneticPr fontId="7"/>
  </si>
  <si>
    <t>区</t>
    <rPh sb="0" eb="1">
      <t>ク</t>
    </rPh>
    <phoneticPr fontId="7"/>
  </si>
  <si>
    <t>施設名</t>
    <rPh sb="0" eb="2">
      <t>シセツ</t>
    </rPh>
    <rPh sb="2" eb="3">
      <t>メイ</t>
    </rPh>
    <phoneticPr fontId="7"/>
  </si>
  <si>
    <t>事務担当者</t>
    <rPh sb="0" eb="2">
      <t>ジム</t>
    </rPh>
    <rPh sb="2" eb="5">
      <t>タントウシャ</t>
    </rPh>
    <phoneticPr fontId="7"/>
  </si>
  <si>
    <t>連絡先</t>
    <rPh sb="0" eb="3">
      <t>レンラクサキ</t>
    </rPh>
    <phoneticPr fontId="7"/>
  </si>
  <si>
    <t>令和３</t>
    <rPh sb="0" eb="1">
      <t>レイ</t>
    </rPh>
    <rPh sb="1" eb="2">
      <t>ワ</t>
    </rPh>
    <phoneticPr fontId="6"/>
  </si>
  <si>
    <t>Ｒ３</t>
    <phoneticPr fontId="6"/>
  </si>
  <si>
    <t>年度</t>
    <rPh sb="0" eb="1">
      <t>ネン</t>
    </rPh>
    <rPh sb="1" eb="2">
      <t>ド</t>
    </rPh>
    <phoneticPr fontId="7"/>
  </si>
  <si>
    <t>月　分　 雇　用　状　況　表</t>
    <rPh sb="0" eb="1">
      <t>ツキ</t>
    </rPh>
    <rPh sb="2" eb="3">
      <t>フン</t>
    </rPh>
    <rPh sb="5" eb="6">
      <t>ヤトイ</t>
    </rPh>
    <rPh sb="7" eb="8">
      <t>ヨウ</t>
    </rPh>
    <rPh sb="9" eb="10">
      <t>ジョウ</t>
    </rPh>
    <rPh sb="11" eb="12">
      <t>キョウ</t>
    </rPh>
    <rPh sb="13" eb="14">
      <t>ヒョウ</t>
    </rPh>
    <phoneticPr fontId="7"/>
  </si>
  <si>
    <t>※当月１日時点の職員及び児童の状況を記載すること。</t>
    <rPh sb="8" eb="10">
      <t>ショクイン</t>
    </rPh>
    <rPh sb="10" eb="11">
      <t>オヨ</t>
    </rPh>
    <rPh sb="12" eb="14">
      <t>ジドウ</t>
    </rPh>
    <rPh sb="15" eb="17">
      <t>ジョウキョウ</t>
    </rPh>
    <rPh sb="18" eb="20">
      <t>キサイ</t>
    </rPh>
    <phoneticPr fontId="7"/>
  </si>
  <si>
    <t>※勤務実態が雇用契約の状況と異なることが事前に分かっている場合は、シフト表等における勤務予定をもとに記載すること。</t>
    <rPh sb="1" eb="3">
      <t>キンム</t>
    </rPh>
    <rPh sb="3" eb="5">
      <t>ジッタイ</t>
    </rPh>
    <rPh sb="6" eb="8">
      <t>コヨウ</t>
    </rPh>
    <rPh sb="8" eb="10">
      <t>ケイヤク</t>
    </rPh>
    <rPh sb="11" eb="13">
      <t>ジョウキョウ</t>
    </rPh>
    <rPh sb="14" eb="15">
      <t>コト</t>
    </rPh>
    <rPh sb="20" eb="22">
      <t>ジゼン</t>
    </rPh>
    <rPh sb="23" eb="24">
      <t>ワ</t>
    </rPh>
    <rPh sb="29" eb="31">
      <t>バアイ</t>
    </rPh>
    <rPh sb="36" eb="37">
      <t>ヒョウ</t>
    </rPh>
    <rPh sb="37" eb="38">
      <t>トウ</t>
    </rPh>
    <rPh sb="42" eb="44">
      <t>キンム</t>
    </rPh>
    <rPh sb="44" eb="46">
      <t>ヨテイ</t>
    </rPh>
    <rPh sb="50" eb="52">
      <t>キサイ</t>
    </rPh>
    <phoneticPr fontId="7"/>
  </si>
  <si>
    <t>※記載している「１か月の労働時間数」と実際の労働時間数に大幅な差異があることが判明した場合は、記載時間の修正及び過誤再請求を求める場合があります。</t>
    <rPh sb="1" eb="3">
      <t>キサイ</t>
    </rPh>
    <rPh sb="10" eb="11">
      <t>ゲツ</t>
    </rPh>
    <rPh sb="12" eb="14">
      <t>ロウドウ</t>
    </rPh>
    <rPh sb="14" eb="17">
      <t>ジカンスウ</t>
    </rPh>
    <rPh sb="19" eb="21">
      <t>ジッサイ</t>
    </rPh>
    <rPh sb="22" eb="24">
      <t>ロウドウ</t>
    </rPh>
    <rPh sb="24" eb="27">
      <t>ジカンスウ</t>
    </rPh>
    <rPh sb="28" eb="30">
      <t>オオハバ</t>
    </rPh>
    <rPh sb="31" eb="33">
      <t>サイ</t>
    </rPh>
    <rPh sb="39" eb="41">
      <t>ハンメイ</t>
    </rPh>
    <rPh sb="43" eb="45">
      <t>バアイ</t>
    </rPh>
    <rPh sb="47" eb="49">
      <t>キサイ</t>
    </rPh>
    <rPh sb="49" eb="51">
      <t>ジカン</t>
    </rPh>
    <rPh sb="52" eb="54">
      <t>シュウセイ</t>
    </rPh>
    <rPh sb="54" eb="55">
      <t>オヨ</t>
    </rPh>
    <rPh sb="56" eb="58">
      <t>カゴ</t>
    </rPh>
    <rPh sb="58" eb="61">
      <t>サイセイキュウ</t>
    </rPh>
    <rPh sb="62" eb="63">
      <t>モト</t>
    </rPh>
    <rPh sb="65" eb="67">
      <t>バアイ</t>
    </rPh>
    <phoneticPr fontId="7"/>
  </si>
  <si>
    <t>※当月１日時点で産休・育休及び病休となっている者については含めないこと。ただし、代替職員は含めてよい。</t>
    <phoneticPr fontId="7"/>
  </si>
  <si>
    <t>※雇用状況表に記載する職員は、原則、各加算項目対象欄において氏名の重複がないこと。</t>
    <phoneticPr fontId="7"/>
  </si>
  <si>
    <t>１　請求月初日の幼稚園教職員数</t>
    <rPh sb="2" eb="4">
      <t>セイキュウ</t>
    </rPh>
    <rPh sb="4" eb="5">
      <t>ツキ</t>
    </rPh>
    <rPh sb="5" eb="7">
      <t>ショニチ</t>
    </rPh>
    <rPh sb="8" eb="11">
      <t>ヨウチエン</t>
    </rPh>
    <rPh sb="11" eb="14">
      <t>キョウショクイン</t>
    </rPh>
    <rPh sb="14" eb="15">
      <t>スウ</t>
    </rPh>
    <phoneticPr fontId="7"/>
  </si>
  <si>
    <t>　※月当たりの時間数は「３　請求月初日の職員の雇用状況」の●各園の就業規則等で定めた常勤職員の１か月の勤務時間数を転記してください。</t>
    <rPh sb="2" eb="4">
      <t>ツキア</t>
    </rPh>
    <rPh sb="7" eb="10">
      <t>ジカンスウ</t>
    </rPh>
    <rPh sb="57" eb="59">
      <t>テンキ</t>
    </rPh>
    <phoneticPr fontId="7"/>
  </si>
  <si>
    <t>月</t>
    <rPh sb="0" eb="1">
      <t>ツキ</t>
    </rPh>
    <phoneticPr fontId="7"/>
  </si>
  <si>
    <t>時間</t>
    <rPh sb="0" eb="2">
      <t>ジカン</t>
    </rPh>
    <phoneticPr fontId="7"/>
  </si>
  <si>
    <t>ａ</t>
    <phoneticPr fontId="7"/>
  </si>
  <si>
    <t>①</t>
    <phoneticPr fontId="7"/>
  </si>
  <si>
    <t>①÷</t>
    <phoneticPr fontId="7"/>
  </si>
  <si>
    <t>以上勤務幼稚園教職員数</t>
    <rPh sb="0" eb="2">
      <t>イジョウ</t>
    </rPh>
    <rPh sb="2" eb="4">
      <t>キンム</t>
    </rPh>
    <rPh sb="4" eb="7">
      <t>ヨウチエン</t>
    </rPh>
    <rPh sb="7" eb="10">
      <t>キョウショクイン</t>
    </rPh>
    <rPh sb="10" eb="11">
      <t>スウ</t>
    </rPh>
    <phoneticPr fontId="7"/>
  </si>
  <si>
    <t>未満勤務幼稚園教職員数</t>
    <rPh sb="0" eb="2">
      <t>ミマン</t>
    </rPh>
    <rPh sb="2" eb="4">
      <t>キンム</t>
    </rPh>
    <rPh sb="4" eb="7">
      <t>ヨウチエン</t>
    </rPh>
    <rPh sb="7" eb="10">
      <t>キョウショクイン</t>
    </rPh>
    <rPh sb="10" eb="11">
      <t>スウ</t>
    </rPh>
    <phoneticPr fontId="7"/>
  </si>
  <si>
    <t>未満勤務幼稚園教職員の合計労働時間数</t>
    <rPh sb="0" eb="2">
      <t>ミマン</t>
    </rPh>
    <rPh sb="2" eb="4">
      <t>キンム</t>
    </rPh>
    <rPh sb="4" eb="7">
      <t>ヨウチエン</t>
    </rPh>
    <rPh sb="7" eb="10">
      <t>キョウショクイン</t>
    </rPh>
    <rPh sb="11" eb="13">
      <t>ゴウケイ</t>
    </rPh>
    <rPh sb="13" eb="15">
      <t>ロウドウ</t>
    </rPh>
    <rPh sb="15" eb="18">
      <t>ジカンスウ</t>
    </rPh>
    <phoneticPr fontId="7"/>
  </si>
  <si>
    <t>未満勤務幼稚園教職員の常勤換算後人数</t>
    <rPh sb="0" eb="2">
      <t>ミマン</t>
    </rPh>
    <rPh sb="2" eb="4">
      <t>キンム</t>
    </rPh>
    <rPh sb="4" eb="7">
      <t>ヨウチエン</t>
    </rPh>
    <rPh sb="7" eb="10">
      <t>キョウショクイン</t>
    </rPh>
    <rPh sb="11" eb="13">
      <t>ジョウキン</t>
    </rPh>
    <rPh sb="13" eb="15">
      <t>カンサン</t>
    </rPh>
    <rPh sb="15" eb="16">
      <t>ゴ</t>
    </rPh>
    <rPh sb="16" eb="18">
      <t>ニンズウ</t>
    </rPh>
    <phoneticPr fontId="7"/>
  </si>
  <si>
    <t>ｂ</t>
    <phoneticPr fontId="7"/>
  </si>
  <si>
    <t>人</t>
    <rPh sb="0" eb="1">
      <t>ニン</t>
    </rPh>
    <phoneticPr fontId="7"/>
  </si>
  <si>
    <t>↑各施設の就業規則等で定めた常勤職員の人数</t>
    <rPh sb="1" eb="4">
      <t>カクシセツ</t>
    </rPh>
    <rPh sb="5" eb="7">
      <t>シュウギョウ</t>
    </rPh>
    <rPh sb="7" eb="10">
      <t>キソクナド</t>
    </rPh>
    <rPh sb="11" eb="12">
      <t>サダ</t>
    </rPh>
    <rPh sb="14" eb="16">
      <t>ジョウキン</t>
    </rPh>
    <rPh sb="16" eb="18">
      <t>ショクイン</t>
    </rPh>
    <rPh sb="19" eb="21">
      <t>ニンズウ</t>
    </rPh>
    <phoneticPr fontId="7"/>
  </si>
  <si>
    <t>↑雇用契約で1日の契約労働時間及び週の勤務回数が明確に記載されている場合のみ対象</t>
    <rPh sb="1" eb="3">
      <t>コヨウ</t>
    </rPh>
    <rPh sb="3" eb="5">
      <t>ケイヤク</t>
    </rPh>
    <rPh sb="7" eb="8">
      <t>ニチ</t>
    </rPh>
    <rPh sb="9" eb="11">
      <t>ケイヤク</t>
    </rPh>
    <rPh sb="11" eb="13">
      <t>ロウドウ</t>
    </rPh>
    <rPh sb="13" eb="15">
      <t>ジカン</t>
    </rPh>
    <rPh sb="15" eb="16">
      <t>オヨ</t>
    </rPh>
    <rPh sb="17" eb="18">
      <t>シュウ</t>
    </rPh>
    <rPh sb="19" eb="21">
      <t>キンム</t>
    </rPh>
    <rPh sb="21" eb="23">
      <t>カイスウ</t>
    </rPh>
    <rPh sb="24" eb="26">
      <t>メイカク</t>
    </rPh>
    <rPh sb="27" eb="29">
      <t>キサイ</t>
    </rPh>
    <rPh sb="34" eb="36">
      <t>バアイ</t>
    </rPh>
    <rPh sb="38" eb="40">
      <t>タイショウ</t>
    </rPh>
    <phoneticPr fontId="7"/>
  </si>
  <si>
    <t>ｂ小数点第１位を四捨五入</t>
    <rPh sb="1" eb="4">
      <t>ショウスウテン</t>
    </rPh>
    <rPh sb="4" eb="5">
      <t>ダイ</t>
    </rPh>
    <rPh sb="6" eb="7">
      <t>イ</t>
    </rPh>
    <rPh sb="8" eb="12">
      <t>シシャゴニュウ</t>
    </rPh>
    <phoneticPr fontId="7"/>
  </si>
  <si>
    <t>※幼稚園教職員とは、教育職員免許法第４条第２項に規定する幼稚園の教諭の普通免許状を有する者、
もしくは幼稚園設置基準第５条第２項に規定する教諭を代替する助教諭若しくは講師、教育補助者をいう。</t>
    <rPh sb="1" eb="4">
      <t>ヨウチエン</t>
    </rPh>
    <rPh sb="4" eb="7">
      <t>キョウショクイン</t>
    </rPh>
    <rPh sb="10" eb="12">
      <t>キョウイク</t>
    </rPh>
    <rPh sb="12" eb="14">
      <t>ショクイン</t>
    </rPh>
    <rPh sb="14" eb="16">
      <t>メンキョ</t>
    </rPh>
    <rPh sb="16" eb="17">
      <t>ホウ</t>
    </rPh>
    <rPh sb="17" eb="18">
      <t>ダイ</t>
    </rPh>
    <rPh sb="19" eb="20">
      <t>ジョウ</t>
    </rPh>
    <rPh sb="20" eb="21">
      <t>ダイ</t>
    </rPh>
    <rPh sb="22" eb="23">
      <t>コウ</t>
    </rPh>
    <rPh sb="24" eb="26">
      <t>キテイ</t>
    </rPh>
    <rPh sb="28" eb="31">
      <t>ヨウチエン</t>
    </rPh>
    <rPh sb="32" eb="34">
      <t>キョウユ</t>
    </rPh>
    <rPh sb="35" eb="37">
      <t>フツウ</t>
    </rPh>
    <rPh sb="37" eb="39">
      <t>メンキョ</t>
    </rPh>
    <rPh sb="39" eb="40">
      <t>ジョウ</t>
    </rPh>
    <rPh sb="41" eb="42">
      <t>ユウ</t>
    </rPh>
    <rPh sb="44" eb="45">
      <t>モノ</t>
    </rPh>
    <rPh sb="51" eb="54">
      <t>ヨウチエン</t>
    </rPh>
    <rPh sb="54" eb="56">
      <t>セッチ</t>
    </rPh>
    <rPh sb="56" eb="58">
      <t>キジュン</t>
    </rPh>
    <rPh sb="58" eb="59">
      <t>ダイ</t>
    </rPh>
    <rPh sb="60" eb="61">
      <t>ジョウ</t>
    </rPh>
    <rPh sb="61" eb="62">
      <t>ダイ</t>
    </rPh>
    <rPh sb="63" eb="64">
      <t>コウ</t>
    </rPh>
    <rPh sb="65" eb="67">
      <t>キテイ</t>
    </rPh>
    <rPh sb="69" eb="71">
      <t>キョウユ</t>
    </rPh>
    <rPh sb="72" eb="74">
      <t>ダイタイ</t>
    </rPh>
    <rPh sb="76" eb="79">
      <t>ジョキョウユ</t>
    </rPh>
    <rPh sb="79" eb="80">
      <t>モ</t>
    </rPh>
    <rPh sb="83" eb="85">
      <t>コウシ</t>
    </rPh>
    <rPh sb="86" eb="88">
      <t>キョウイク</t>
    </rPh>
    <rPh sb="88" eb="90">
      <t>ホジョ</t>
    </rPh>
    <rPh sb="90" eb="91">
      <t>シャ</t>
    </rPh>
    <phoneticPr fontId="7"/>
  </si>
  <si>
    <t>常勤換算後
幼稚園教職員数</t>
    <rPh sb="6" eb="9">
      <t>ヨウチエン</t>
    </rPh>
    <rPh sb="9" eb="12">
      <t>キョウショクイン</t>
    </rPh>
    <rPh sb="12" eb="13">
      <t>スウ</t>
    </rPh>
    <phoneticPr fontId="7"/>
  </si>
  <si>
    <t>a+b</t>
    <phoneticPr fontId="7"/>
  </si>
  <si>
    <t>※幼稚園教職員数には派遣職員を含む。施設長が幼稚園教諭であっても幼稚園教職員数には含めない。</t>
    <rPh sb="1" eb="4">
      <t>ヨウチエン</t>
    </rPh>
    <rPh sb="4" eb="7">
      <t>キョウショクイン</t>
    </rPh>
    <rPh sb="7" eb="8">
      <t>スウ</t>
    </rPh>
    <rPh sb="10" eb="12">
      <t>ハケン</t>
    </rPh>
    <rPh sb="12" eb="14">
      <t>ショクイン</t>
    </rPh>
    <rPh sb="15" eb="16">
      <t>フク</t>
    </rPh>
    <rPh sb="18" eb="20">
      <t>シセツ</t>
    </rPh>
    <rPh sb="22" eb="25">
      <t>ヨウチエン</t>
    </rPh>
    <rPh sb="25" eb="27">
      <t>キョウユ</t>
    </rPh>
    <rPh sb="32" eb="35">
      <t>ヨウチエン</t>
    </rPh>
    <rPh sb="35" eb="38">
      <t>キョウショクイン</t>
    </rPh>
    <rPh sb="38" eb="39">
      <t>スウ</t>
    </rPh>
    <phoneticPr fontId="7"/>
  </si>
  <si>
    <t>※教育補助者除く</t>
    <rPh sb="1" eb="3">
      <t>キョウイク</t>
    </rPh>
    <rPh sb="3" eb="5">
      <t>ホジョ</t>
    </rPh>
    <rPh sb="5" eb="6">
      <t>シャ</t>
    </rPh>
    <rPh sb="6" eb="7">
      <t>ノゾ</t>
    </rPh>
    <phoneticPr fontId="7"/>
  </si>
  <si>
    <t>※預かり保育を専任担当する教諭は含めない。</t>
    <rPh sb="1" eb="2">
      <t>アズ</t>
    </rPh>
    <rPh sb="4" eb="6">
      <t>ホイク</t>
    </rPh>
    <rPh sb="7" eb="9">
      <t>センニン</t>
    </rPh>
    <rPh sb="9" eb="11">
      <t>タントウ</t>
    </rPh>
    <rPh sb="13" eb="15">
      <t>キョウユ</t>
    </rPh>
    <rPh sb="16" eb="17">
      <t>フク</t>
    </rPh>
    <phoneticPr fontId="7"/>
  </si>
  <si>
    <t>※教育補助者含む</t>
    <rPh sb="1" eb="3">
      <t>キョウイク</t>
    </rPh>
    <rPh sb="3" eb="5">
      <t>ホジョ</t>
    </rPh>
    <rPh sb="5" eb="6">
      <t>シャ</t>
    </rPh>
    <rPh sb="6" eb="7">
      <t>フク</t>
    </rPh>
    <phoneticPr fontId="7"/>
  </si>
  <si>
    <t>対象
幼稚園教職員数
（※）</t>
    <rPh sb="0" eb="2">
      <t>タイショウ</t>
    </rPh>
    <rPh sb="3" eb="6">
      <t>ヨウチエン</t>
    </rPh>
    <rPh sb="6" eb="9">
      <t>キョウショクイン</t>
    </rPh>
    <rPh sb="9" eb="10">
      <t>スウ</t>
    </rPh>
    <phoneticPr fontId="7"/>
  </si>
  <si>
    <t>ｊ+ｋ</t>
    <phoneticPr fontId="7"/>
  </si>
  <si>
    <t>ｌ</t>
    <phoneticPr fontId="7"/>
  </si>
  <si>
    <t>２　基準幼稚園教職員数</t>
    <rPh sb="2" eb="4">
      <t>キジュン</t>
    </rPh>
    <rPh sb="4" eb="7">
      <t>ヨウチエン</t>
    </rPh>
    <rPh sb="7" eb="10">
      <t>キョウショクイン</t>
    </rPh>
    <rPh sb="10" eb="11">
      <t>スウ</t>
    </rPh>
    <phoneticPr fontId="7"/>
  </si>
  <si>
    <t>（※）チーム保育加配加算端数処理補正後</t>
    <phoneticPr fontId="6"/>
  </si>
  <si>
    <t>区
分</t>
    <rPh sb="0" eb="1">
      <t>ク</t>
    </rPh>
    <rPh sb="2" eb="3">
      <t>ブン</t>
    </rPh>
    <phoneticPr fontId="7"/>
  </si>
  <si>
    <t>年齢区分
☑チェック</t>
    <rPh sb="0" eb="2">
      <t>ネンレイ</t>
    </rPh>
    <rPh sb="2" eb="4">
      <t>クブン</t>
    </rPh>
    <phoneticPr fontId="7"/>
  </si>
  <si>
    <t>利用定員</t>
    <rPh sb="0" eb="2">
      <t>リヨウ</t>
    </rPh>
    <rPh sb="2" eb="4">
      <t>テイイン</t>
    </rPh>
    <phoneticPr fontId="7"/>
  </si>
  <si>
    <t>月１日付　在籍児数</t>
    <phoneticPr fontId="7"/>
  </si>
  <si>
    <t>基準幼稚園教職員数</t>
    <rPh sb="0" eb="2">
      <t>キジュン</t>
    </rPh>
    <rPh sb="2" eb="5">
      <t>ヨウチエン</t>
    </rPh>
    <rPh sb="5" eb="8">
      <t>キョウショクイン</t>
    </rPh>
    <rPh sb="8" eb="9">
      <t>スウ</t>
    </rPh>
    <phoneticPr fontId="7"/>
  </si>
  <si>
    <t>市内児童</t>
    <rPh sb="0" eb="2">
      <t>シナイ</t>
    </rPh>
    <rPh sb="2" eb="4">
      <t>ジドウ</t>
    </rPh>
    <phoneticPr fontId="7"/>
  </si>
  <si>
    <t>市外児童</t>
    <rPh sb="0" eb="2">
      <t>シガイ</t>
    </rPh>
    <rPh sb="2" eb="4">
      <t>ジドウ</t>
    </rPh>
    <phoneticPr fontId="7"/>
  </si>
  <si>
    <t>合計</t>
    <rPh sb="0" eb="2">
      <t>ゴウケイ</t>
    </rPh>
    <phoneticPr fontId="7"/>
  </si>
  <si>
    <t>（小数点第２位以下切捨て）</t>
    <rPh sb="1" eb="4">
      <t>ショウスウテン</t>
    </rPh>
    <rPh sb="4" eb="5">
      <t>ダイ</t>
    </rPh>
    <rPh sb="6" eb="7">
      <t>クライ</t>
    </rPh>
    <phoneticPr fontId="7"/>
  </si>
  <si>
    <t>基準幼稚園教職員配置</t>
    <rPh sb="0" eb="2">
      <t>キジュン</t>
    </rPh>
    <rPh sb="2" eb="5">
      <t>ヨウチエン</t>
    </rPh>
    <rPh sb="5" eb="8">
      <t>キョウショクイン</t>
    </rPh>
    <phoneticPr fontId="7"/>
  </si>
  <si>
    <t>　３歳児配置改善加算あり・満３歳児対応加配加算ありの場合</t>
    <phoneticPr fontId="7"/>
  </si>
  <si>
    <t>満３歳児</t>
    <rPh sb="0" eb="1">
      <t>マン</t>
    </rPh>
    <rPh sb="2" eb="4">
      <t>サイジ</t>
    </rPh>
    <phoneticPr fontId="7"/>
  </si>
  <si>
    <t>÷　６　＝　</t>
    <phoneticPr fontId="7"/>
  </si>
  <si>
    <t>３歳児</t>
    <rPh sb="1" eb="3">
      <t>サイジ</t>
    </rPh>
    <phoneticPr fontId="7"/>
  </si>
  <si>
    <t>÷　15　＝　</t>
    <phoneticPr fontId="7"/>
  </si>
  <si>
    <t>　３歳児配置改善加算あり・満３歳児対応加配加算なしの場合</t>
    <rPh sb="2" eb="3">
      <t>サイ</t>
    </rPh>
    <rPh sb="3" eb="4">
      <t>ジ</t>
    </rPh>
    <rPh sb="4" eb="6">
      <t>ハイチ</t>
    </rPh>
    <rPh sb="6" eb="8">
      <t>カイゼン</t>
    </rPh>
    <rPh sb="8" eb="10">
      <t>カサン</t>
    </rPh>
    <rPh sb="26" eb="28">
      <t>バアイ</t>
    </rPh>
    <phoneticPr fontId="7"/>
  </si>
  <si>
    <t>　３歳児配置改善加算なし・満３歳児対応加配加算ありの場合</t>
    <phoneticPr fontId="7"/>
  </si>
  <si>
    <t>÷　20　＝　</t>
    <phoneticPr fontId="7"/>
  </si>
  <si>
    <t>　３歳児配置改善加算なし・満３歳児対応加配加算なしの場合</t>
    <rPh sb="2" eb="3">
      <t>サイ</t>
    </rPh>
    <rPh sb="3" eb="4">
      <t>ジ</t>
    </rPh>
    <rPh sb="4" eb="6">
      <t>ハイチ</t>
    </rPh>
    <rPh sb="6" eb="8">
      <t>カイゼン</t>
    </rPh>
    <rPh sb="8" eb="10">
      <t>カサン</t>
    </rPh>
    <rPh sb="26" eb="28">
      <t>バアイ</t>
    </rPh>
    <phoneticPr fontId="7"/>
  </si>
  <si>
    <t>４歳以上児</t>
    <rPh sb="1" eb="2">
      <t>サイ</t>
    </rPh>
    <rPh sb="2" eb="5">
      <t>イジョウジ</t>
    </rPh>
    <phoneticPr fontId="7"/>
  </si>
  <si>
    <t>÷　30　＝　</t>
    <phoneticPr fontId="7"/>
  </si>
  <si>
    <t>小計①</t>
    <rPh sb="0" eb="2">
      <t>ショウケイ</t>
    </rPh>
    <phoneticPr fontId="7"/>
  </si>
  <si>
    <t>ｃ</t>
    <phoneticPr fontId="7"/>
  </si>
  <si>
    <t>※小数点以下　
　　四捨五入</t>
    <rPh sb="1" eb="4">
      <t>ショウスウテン</t>
    </rPh>
    <rPh sb="4" eb="6">
      <t>イカ</t>
    </rPh>
    <phoneticPr fontId="7"/>
  </si>
  <si>
    <r>
      <t xml:space="preserve">学級編制調整加配教諭数（１人）
</t>
    </r>
    <r>
      <rPr>
        <sz val="8"/>
        <rFont val="ＭＳ Ｐ明朝"/>
        <family val="1"/>
        <charset val="128"/>
      </rPr>
      <t>（利用定員36人以上300人以下の施設）</t>
    </r>
    <rPh sb="0" eb="2">
      <t>ガッキュウ</t>
    </rPh>
    <rPh sb="2" eb="4">
      <t>ヘンセイ</t>
    </rPh>
    <rPh sb="4" eb="6">
      <t>チョウセイ</t>
    </rPh>
    <rPh sb="6" eb="8">
      <t>カハイ</t>
    </rPh>
    <rPh sb="8" eb="10">
      <t>キョウユ</t>
    </rPh>
    <rPh sb="10" eb="11">
      <t>スウ</t>
    </rPh>
    <rPh sb="13" eb="14">
      <t>ニン</t>
    </rPh>
    <rPh sb="17" eb="19">
      <t>リヨウ</t>
    </rPh>
    <rPh sb="19" eb="21">
      <t>テイイン</t>
    </rPh>
    <rPh sb="23" eb="24">
      <t>ニン</t>
    </rPh>
    <rPh sb="24" eb="26">
      <t>イジョウ</t>
    </rPh>
    <rPh sb="29" eb="30">
      <t>ニン</t>
    </rPh>
    <rPh sb="30" eb="32">
      <t>イカ</t>
    </rPh>
    <rPh sb="33" eb="35">
      <t>シセツ</t>
    </rPh>
    <phoneticPr fontId="7"/>
  </si>
  <si>
    <t>ｄ</t>
    <phoneticPr fontId="7"/>
  </si>
  <si>
    <t>小　計　②　（c～d）</t>
    <rPh sb="0" eb="1">
      <t>ショウ</t>
    </rPh>
    <rPh sb="2" eb="3">
      <t>ケイ</t>
    </rPh>
    <phoneticPr fontId="7"/>
  </si>
  <si>
    <t>e</t>
    <phoneticPr fontId="7"/>
  </si>
  <si>
    <t>※a+b ≧ e</t>
    <phoneticPr fontId="7"/>
  </si>
  <si>
    <t>その他加算の
幼稚園教職員</t>
    <phoneticPr fontId="7"/>
  </si>
  <si>
    <r>
      <t xml:space="preserve">チーム保育加配加算
</t>
    </r>
    <r>
      <rPr>
        <sz val="8"/>
        <rFont val="ＭＳ Ｐ明朝"/>
        <family val="1"/>
        <charset val="128"/>
      </rPr>
      <t>（利用定員により１人～８人）</t>
    </r>
    <rPh sb="3" eb="5">
      <t>ホイク</t>
    </rPh>
    <rPh sb="5" eb="7">
      <t>カハイ</t>
    </rPh>
    <rPh sb="7" eb="9">
      <t>カサン</t>
    </rPh>
    <phoneticPr fontId="7"/>
  </si>
  <si>
    <t>※上限人数</t>
    <rPh sb="1" eb="3">
      <t>ジョウゲン</t>
    </rPh>
    <rPh sb="3" eb="5">
      <t>ニンズウ</t>
    </rPh>
    <phoneticPr fontId="7"/>
  </si>
  <si>
    <t>f</t>
    <phoneticPr fontId="7"/>
  </si>
  <si>
    <t>配置教員数（教育補助者を含む）－必要教員数</t>
    <phoneticPr fontId="7"/>
  </si>
  <si>
    <r>
      <t xml:space="preserve">年齢別配置基準を下回る場合の調整
</t>
    </r>
    <r>
      <rPr>
        <sz val="8"/>
        <rFont val="ＭＳ Ｐ明朝"/>
        <family val="1"/>
        <charset val="128"/>
      </rPr>
      <t>（配置基準を下回る人数を記入（マイナス表記））</t>
    </r>
    <rPh sb="0" eb="2">
      <t>ネンレイ</t>
    </rPh>
    <rPh sb="2" eb="3">
      <t>ベツ</t>
    </rPh>
    <rPh sb="3" eb="5">
      <t>ハイチ</t>
    </rPh>
    <rPh sb="5" eb="7">
      <t>キジュン</t>
    </rPh>
    <rPh sb="8" eb="10">
      <t>シタマワ</t>
    </rPh>
    <rPh sb="11" eb="13">
      <t>バアイ</t>
    </rPh>
    <rPh sb="14" eb="16">
      <t>チョウセイ</t>
    </rPh>
    <rPh sb="18" eb="20">
      <t>ハイチ</t>
    </rPh>
    <rPh sb="20" eb="22">
      <t>キジュン</t>
    </rPh>
    <rPh sb="23" eb="25">
      <t>シタマワ</t>
    </rPh>
    <rPh sb="26" eb="28">
      <t>ニンズ</t>
    </rPh>
    <rPh sb="29" eb="31">
      <t>キニュウ</t>
    </rPh>
    <phoneticPr fontId="7"/>
  </si>
  <si>
    <t>g</t>
    <phoneticPr fontId="7"/>
  </si>
  <si>
    <r>
      <t xml:space="preserve">外国人児童保育事業助成（１人）
</t>
    </r>
    <r>
      <rPr>
        <sz val="8"/>
        <rFont val="ＭＳ Ｐ明朝"/>
        <family val="1"/>
        <charset val="128"/>
      </rPr>
      <t>（定員に対する外国人児童の割合が40%以上）</t>
    </r>
    <rPh sb="0" eb="3">
      <t>ガイコクジン</t>
    </rPh>
    <rPh sb="3" eb="5">
      <t>ジドウ</t>
    </rPh>
    <rPh sb="5" eb="7">
      <t>ホイク</t>
    </rPh>
    <rPh sb="7" eb="9">
      <t>ジギョウ</t>
    </rPh>
    <rPh sb="9" eb="11">
      <t>ジョセイ</t>
    </rPh>
    <rPh sb="13" eb="14">
      <t>ニン</t>
    </rPh>
    <rPh sb="17" eb="19">
      <t>テイイン</t>
    </rPh>
    <rPh sb="20" eb="21">
      <t>タイ</t>
    </rPh>
    <rPh sb="23" eb="25">
      <t>ガイコク</t>
    </rPh>
    <rPh sb="25" eb="26">
      <t>ジン</t>
    </rPh>
    <rPh sb="26" eb="28">
      <t>ジドウ</t>
    </rPh>
    <rPh sb="29" eb="31">
      <t>ワリアイ</t>
    </rPh>
    <rPh sb="35" eb="37">
      <t>イジョウ</t>
    </rPh>
    <phoneticPr fontId="7"/>
  </si>
  <si>
    <t>h</t>
    <phoneticPr fontId="7"/>
  </si>
  <si>
    <t>合　　　　　　　計　　（e～h）</t>
    <rPh sb="0" eb="1">
      <t>ゴウケイ</t>
    </rPh>
    <rPh sb="8" eb="9">
      <t>ケイサン</t>
    </rPh>
    <phoneticPr fontId="7"/>
  </si>
  <si>
    <t>i</t>
    <phoneticPr fontId="7"/>
  </si>
  <si>
    <t>※ｊ+ ｋ≧ i</t>
    <phoneticPr fontId="7"/>
  </si>
  <si>
    <t>【記入の注意】</t>
    <rPh sb="1" eb="3">
      <t>キニュウ</t>
    </rPh>
    <rPh sb="4" eb="6">
      <t>チュウイ</t>
    </rPh>
    <phoneticPr fontId="7"/>
  </si>
  <si>
    <t>注１）　基準幼稚園教職員配置（ｃ～eの算出にあたっての注意）</t>
    <rPh sb="0" eb="1">
      <t>チュウ</t>
    </rPh>
    <rPh sb="4" eb="6">
      <t>キジュン</t>
    </rPh>
    <rPh sb="6" eb="9">
      <t>ヨウチエン</t>
    </rPh>
    <rPh sb="9" eb="12">
      <t>キョウショクイン</t>
    </rPh>
    <rPh sb="12" eb="14">
      <t>ハイチ</t>
    </rPh>
    <rPh sb="19" eb="21">
      <t>サンシュツ</t>
    </rPh>
    <rPh sb="27" eb="29">
      <t>チュウイ</t>
    </rPh>
    <phoneticPr fontId="7"/>
  </si>
  <si>
    <t>ア：在籍児童数は市内・市外児童数に分けて人数を記載すること。イ：小計①は、市内・市外児童数の合計により算出すること。</t>
    <rPh sb="2" eb="4">
      <t>ザイセキ</t>
    </rPh>
    <rPh sb="4" eb="7">
      <t>ジドウスウ</t>
    </rPh>
    <rPh sb="8" eb="10">
      <t>シナイ</t>
    </rPh>
    <rPh sb="11" eb="13">
      <t>シガイ</t>
    </rPh>
    <rPh sb="13" eb="16">
      <t>ジドウスウ</t>
    </rPh>
    <rPh sb="17" eb="18">
      <t>ワ</t>
    </rPh>
    <rPh sb="20" eb="22">
      <t>ニンズウ</t>
    </rPh>
    <rPh sb="23" eb="25">
      <t>キサイ</t>
    </rPh>
    <phoneticPr fontId="7"/>
  </si>
  <si>
    <t>ウ：ｄについては利用定員が該当する場合は必ず人数を記載すること。→必ず（a+b≧ e ）となること。</t>
    <rPh sb="8" eb="10">
      <t>リヨウ</t>
    </rPh>
    <rPh sb="10" eb="12">
      <t>テイイン</t>
    </rPh>
    <rPh sb="13" eb="15">
      <t>ガイトウ</t>
    </rPh>
    <rPh sb="17" eb="19">
      <t>バアイ</t>
    </rPh>
    <rPh sb="20" eb="21">
      <t>カナラ</t>
    </rPh>
    <rPh sb="22" eb="24">
      <t>ニンズウ</t>
    </rPh>
    <rPh sb="25" eb="27">
      <t>キサイ</t>
    </rPh>
    <phoneticPr fontId="7"/>
  </si>
  <si>
    <t>注２）　その他加算の幼稚園教職員配置（f～iの記入上の注意）</t>
    <rPh sb="0" eb="1">
      <t>チュウ</t>
    </rPh>
    <rPh sb="4" eb="7">
      <t>ソノタ</t>
    </rPh>
    <rPh sb="7" eb="9">
      <t>カサン</t>
    </rPh>
    <rPh sb="10" eb="13">
      <t>ヨウチエン</t>
    </rPh>
    <rPh sb="13" eb="16">
      <t>キョウショクイン</t>
    </rPh>
    <rPh sb="16" eb="18">
      <t>ハイチ</t>
    </rPh>
    <rPh sb="23" eb="25">
      <t>キニュウ</t>
    </rPh>
    <rPh sb="25" eb="26">
      <t>ジョウ</t>
    </rPh>
    <rPh sb="27" eb="29">
      <t>チュウイ</t>
    </rPh>
    <phoneticPr fontId="7"/>
  </si>
  <si>
    <t>ア：「基準幼稚園教職員配置（e）」を超えて、その他加算による教職員配置をしている場合（ a+b＞ e ）は、配置の実態に合わせてf、h欄に人数を計上すること（f・hともに要件を満たす場合、fを先に計上すること）。また、a+bが eを下回る場合には、g欄に下回る人数をマイナス表記で計上すること。</t>
    <rPh sb="3" eb="5">
      <t>キジュン</t>
    </rPh>
    <rPh sb="8" eb="11">
      <t>キョウショクイン</t>
    </rPh>
    <rPh sb="11" eb="13">
      <t>ハイチ</t>
    </rPh>
    <rPh sb="18" eb="19">
      <t>コ</t>
    </rPh>
    <rPh sb="22" eb="25">
      <t>ソノタ</t>
    </rPh>
    <rPh sb="25" eb="27">
      <t>カサン</t>
    </rPh>
    <rPh sb="30" eb="33">
      <t>キョウショクイン</t>
    </rPh>
    <rPh sb="33" eb="35">
      <t>ハイチ</t>
    </rPh>
    <rPh sb="40" eb="42">
      <t>バアイ</t>
    </rPh>
    <rPh sb="54" eb="56">
      <t>ハイチ</t>
    </rPh>
    <rPh sb="57" eb="59">
      <t>ジッタイ</t>
    </rPh>
    <rPh sb="60" eb="61">
      <t>ア</t>
    </rPh>
    <rPh sb="67" eb="68">
      <t>ラン</t>
    </rPh>
    <rPh sb="69" eb="71">
      <t>ニンズウ</t>
    </rPh>
    <rPh sb="72" eb="74">
      <t>ケイジョウ</t>
    </rPh>
    <rPh sb="85" eb="87">
      <t>ヨウケン</t>
    </rPh>
    <rPh sb="88" eb="89">
      <t>ミ</t>
    </rPh>
    <rPh sb="91" eb="93">
      <t>バアイ</t>
    </rPh>
    <rPh sb="96" eb="97">
      <t>サキ</t>
    </rPh>
    <rPh sb="98" eb="100">
      <t>ケイジョウ</t>
    </rPh>
    <rPh sb="116" eb="118">
      <t>シタマワ</t>
    </rPh>
    <rPh sb="119" eb="121">
      <t>バアイ</t>
    </rPh>
    <rPh sb="125" eb="126">
      <t>ラン</t>
    </rPh>
    <rPh sb="127" eb="129">
      <t>シタマワ</t>
    </rPh>
    <rPh sb="130" eb="131">
      <t>ニン</t>
    </rPh>
    <rPh sb="131" eb="132">
      <t>スウ</t>
    </rPh>
    <rPh sb="137" eb="139">
      <t>ヒョウキ</t>
    </rPh>
    <rPh sb="140" eb="142">
      <t>ケイジョウ</t>
    </rPh>
    <phoneticPr fontId="7"/>
  </si>
  <si>
    <t>イ：幼稚園教諭免許状を有するが教諭等の発令を受けていない教育補助者を雇用している場合、チーム保育加配加算（f）にのみ算入すること。</t>
    <rPh sb="2" eb="5">
      <t>ヨウチエン</t>
    </rPh>
    <rPh sb="5" eb="7">
      <t>キョウユ</t>
    </rPh>
    <rPh sb="7" eb="9">
      <t>メンキョ</t>
    </rPh>
    <rPh sb="9" eb="10">
      <t>ジョウ</t>
    </rPh>
    <rPh sb="11" eb="12">
      <t>ユウ</t>
    </rPh>
    <rPh sb="15" eb="17">
      <t>キョウユ</t>
    </rPh>
    <rPh sb="17" eb="18">
      <t>トウ</t>
    </rPh>
    <rPh sb="19" eb="21">
      <t>ハツレイ</t>
    </rPh>
    <rPh sb="22" eb="23">
      <t>ウ</t>
    </rPh>
    <rPh sb="28" eb="30">
      <t>キョウイク</t>
    </rPh>
    <rPh sb="30" eb="32">
      <t>ホジョ</t>
    </rPh>
    <rPh sb="32" eb="33">
      <t>シャ</t>
    </rPh>
    <rPh sb="34" eb="36">
      <t>コヨウ</t>
    </rPh>
    <rPh sb="40" eb="42">
      <t>バアイ</t>
    </rPh>
    <rPh sb="58" eb="60">
      <t>サンニュウ</t>
    </rPh>
    <phoneticPr fontId="7"/>
  </si>
  <si>
    <t>ウ：各加算は、それぞれ要綱等の規定により事前に支給要件に合致することが確認され、各月において実際に各々に該当する役割の教職員が配置されている場合（「その他加算の幼稚園教職員」欄に人数が入っている場合）に支給対象となる。</t>
    <rPh sb="2" eb="3">
      <t>カク</t>
    </rPh>
    <rPh sb="3" eb="5">
      <t>カサン</t>
    </rPh>
    <rPh sb="11" eb="13">
      <t>ヨウコウ</t>
    </rPh>
    <rPh sb="13" eb="14">
      <t>トウ</t>
    </rPh>
    <rPh sb="15" eb="17">
      <t>キテイ</t>
    </rPh>
    <rPh sb="20" eb="22">
      <t>ジゼン</t>
    </rPh>
    <rPh sb="23" eb="25">
      <t>シキュウ</t>
    </rPh>
    <rPh sb="25" eb="27">
      <t>ヨウケン</t>
    </rPh>
    <rPh sb="28" eb="30">
      <t>ガッチ</t>
    </rPh>
    <rPh sb="35" eb="37">
      <t>カクニン</t>
    </rPh>
    <rPh sb="40" eb="42">
      <t>カクツキ</t>
    </rPh>
    <rPh sb="46" eb="48">
      <t>ジッサイ</t>
    </rPh>
    <rPh sb="49" eb="51">
      <t>オノオノ</t>
    </rPh>
    <rPh sb="52" eb="54">
      <t>ガイトウ</t>
    </rPh>
    <rPh sb="56" eb="58">
      <t>ヤクワリ</t>
    </rPh>
    <rPh sb="59" eb="62">
      <t>キョウショクイン</t>
    </rPh>
    <rPh sb="63" eb="65">
      <t>ハイチ</t>
    </rPh>
    <rPh sb="70" eb="72">
      <t>バアイ</t>
    </rPh>
    <rPh sb="76" eb="77">
      <t>タ</t>
    </rPh>
    <rPh sb="77" eb="79">
      <t>カサン</t>
    </rPh>
    <rPh sb="80" eb="83">
      <t>ヨウチエン</t>
    </rPh>
    <rPh sb="83" eb="86">
      <t>キョウショクイン</t>
    </rPh>
    <rPh sb="87" eb="88">
      <t>ラン</t>
    </rPh>
    <rPh sb="89" eb="91">
      <t>ニンズウ</t>
    </rPh>
    <rPh sb="92" eb="93">
      <t>ハイ</t>
    </rPh>
    <rPh sb="97" eb="99">
      <t>バアイ</t>
    </rPh>
    <rPh sb="101" eb="103">
      <t>シキュウ</t>
    </rPh>
    <rPh sb="103" eb="105">
      <t>タイショウ</t>
    </rPh>
    <phoneticPr fontId="7"/>
  </si>
  <si>
    <t>エ：基準幼稚園教職員数の合計（i）は原則として対象幼稚園教職員数以下となること（ｊ+ ｋ≧ i）。教育補助者をチーム保育に算入している場合は、教育補助者を含める教職員数を適用する （ｌ≧ i）。</t>
    <rPh sb="4" eb="7">
      <t>ヨウチエン</t>
    </rPh>
    <rPh sb="7" eb="10">
      <t>キョウショクイン</t>
    </rPh>
    <rPh sb="10" eb="11">
      <t>カズ</t>
    </rPh>
    <rPh sb="18" eb="20">
      <t>ゲンソク</t>
    </rPh>
    <rPh sb="25" eb="28">
      <t>ヨウチエン</t>
    </rPh>
    <rPh sb="28" eb="31">
      <t>キョウショクイン</t>
    </rPh>
    <rPh sb="31" eb="32">
      <t>スウ</t>
    </rPh>
    <rPh sb="49" eb="51">
      <t>キョウイク</t>
    </rPh>
    <rPh sb="51" eb="53">
      <t>ホジョ</t>
    </rPh>
    <rPh sb="53" eb="54">
      <t>シャ</t>
    </rPh>
    <rPh sb="58" eb="60">
      <t>ホイク</t>
    </rPh>
    <rPh sb="61" eb="63">
      <t>サンニュウ</t>
    </rPh>
    <rPh sb="67" eb="69">
      <t>バアイ</t>
    </rPh>
    <rPh sb="71" eb="73">
      <t>キョウイク</t>
    </rPh>
    <rPh sb="73" eb="75">
      <t>ホジョ</t>
    </rPh>
    <rPh sb="75" eb="76">
      <t>シャ</t>
    </rPh>
    <rPh sb="77" eb="78">
      <t>フク</t>
    </rPh>
    <rPh sb="80" eb="83">
      <t>キョウショクイン</t>
    </rPh>
    <rPh sb="83" eb="84">
      <t>スウ</t>
    </rPh>
    <rPh sb="85" eb="87">
      <t>テキヨウ</t>
    </rPh>
    <phoneticPr fontId="7"/>
  </si>
  <si>
    <t>３　請求月初日の職員の雇用状況　　</t>
    <rPh sb="8" eb="10">
      <t>ショクイン</t>
    </rPh>
    <rPh sb="11" eb="13">
      <t>コヨウ</t>
    </rPh>
    <rPh sb="13" eb="15">
      <t>ジョウキョウ</t>
    </rPh>
    <phoneticPr fontId="7"/>
  </si>
  <si>
    <t>①　園長</t>
    <rPh sb="2" eb="4">
      <t>エンチョウ</t>
    </rPh>
    <phoneticPr fontId="7"/>
  </si>
  <si>
    <t>資格
☑チェック</t>
    <rPh sb="0" eb="2">
      <t>シカク</t>
    </rPh>
    <phoneticPr fontId="7"/>
  </si>
  <si>
    <t>氏　　　　　　　　　　　名</t>
    <rPh sb="0" eb="1">
      <t>シ</t>
    </rPh>
    <rPh sb="12" eb="13">
      <t>メイ</t>
    </rPh>
    <phoneticPr fontId="7"/>
  </si>
  <si>
    <t>現施設
雇用開始
年月日</t>
    <phoneticPr fontId="7"/>
  </si>
  <si>
    <t>１日の労働
時間数(ａ)
（休憩除く）</t>
    <phoneticPr fontId="7"/>
  </si>
  <si>
    <t>１か月の勤務日数（又は週の勤務日数×４）　(ｂ)</t>
    <phoneticPr fontId="7"/>
  </si>
  <si>
    <t>１か月の
労働時間数
(ａ×ｂ）</t>
    <phoneticPr fontId="7"/>
  </si>
  <si>
    <t>（登録番号：　　　　　　　　　　　　）</t>
    <rPh sb="1" eb="3">
      <t>トウロク</t>
    </rPh>
    <rPh sb="3" eb="5">
      <t>バンゴウ</t>
    </rPh>
    <phoneticPr fontId="7"/>
  </si>
  <si>
    <t>②　各園の就業規則等で定めた勤務時間未満の幼稚園教職員（有資格）　</t>
    <rPh sb="3" eb="4">
      <t>エン</t>
    </rPh>
    <rPh sb="14" eb="16">
      <t>キンム</t>
    </rPh>
    <rPh sb="16" eb="18">
      <t>ジカン</t>
    </rPh>
    <phoneticPr fontId="7"/>
  </si>
  <si>
    <t>●各園の就業規則等で定めた常勤職員の１か月の勤務時間数　</t>
  </si>
  <si>
    <t>※原則として雇用契約での所定労働時間を算定すること。１日の労働時間数は小数点第２位まで記入すること（例：15分は「0.25」、20分は「0.33」、30分は「0.5」で記載）。１日の労働時間数が固定されていない場合には、１か月の労働時間数のみ記載すること。</t>
    <phoneticPr fontId="7"/>
  </si>
  <si>
    <t>計</t>
    <rPh sb="0" eb="1">
      <t>ケイ</t>
    </rPh>
    <phoneticPr fontId="7"/>
  </si>
  <si>
    <t>現施設
雇用開始
年月日</t>
    <rPh sb="0" eb="1">
      <t>ゲン</t>
    </rPh>
    <rPh sb="1" eb="3">
      <t>シセツ</t>
    </rPh>
    <rPh sb="4" eb="6">
      <t>コヨウ</t>
    </rPh>
    <rPh sb="6" eb="8">
      <t>カイシ</t>
    </rPh>
    <rPh sb="9" eb="12">
      <t>ネンガッピ</t>
    </rPh>
    <phoneticPr fontId="7"/>
  </si>
  <si>
    <t>１日の労働
時間数(ａ)
（休憩除く）</t>
    <rPh sb="1" eb="2">
      <t>ニチ</t>
    </rPh>
    <rPh sb="3" eb="5">
      <t>ロウドウ</t>
    </rPh>
    <rPh sb="6" eb="9">
      <t>ジカンスウ</t>
    </rPh>
    <phoneticPr fontId="7"/>
  </si>
  <si>
    <t>１か月の勤務日数（又は週の勤務日数×４）　(ｂ)</t>
    <rPh sb="2" eb="3">
      <t>ツキ</t>
    </rPh>
    <rPh sb="4" eb="5">
      <t>キンム</t>
    </rPh>
    <rPh sb="5" eb="6">
      <t>キンム</t>
    </rPh>
    <rPh sb="6" eb="8">
      <t>ニッスウ</t>
    </rPh>
    <rPh sb="9" eb="10">
      <t>マタ</t>
    </rPh>
    <rPh sb="11" eb="12">
      <t>シュウ</t>
    </rPh>
    <rPh sb="13" eb="15">
      <t>キンム</t>
    </rPh>
    <rPh sb="15" eb="17">
      <t>ニッスウ</t>
    </rPh>
    <phoneticPr fontId="7"/>
  </si>
  <si>
    <t>１か月の
労働時間数
(ａ×ｂ）</t>
    <rPh sb="2" eb="3">
      <t>ツキ</t>
    </rPh>
    <rPh sb="5" eb="7">
      <t>ロウドウ</t>
    </rPh>
    <rPh sb="7" eb="9">
      <t>ジカン</t>
    </rPh>
    <rPh sb="9" eb="10">
      <t>スウ</t>
    </rPh>
    <phoneticPr fontId="7"/>
  </si>
  <si>
    <t>他施設・事業への勤務
の有無</t>
    <rPh sb="0" eb="1">
      <t>タ</t>
    </rPh>
    <rPh sb="1" eb="3">
      <t>シセツ</t>
    </rPh>
    <rPh sb="4" eb="6">
      <t>ジギョウ</t>
    </rPh>
    <rPh sb="8" eb="10">
      <t>キンム</t>
    </rPh>
    <rPh sb="12" eb="14">
      <t>ウム</t>
    </rPh>
    <phoneticPr fontId="7"/>
  </si>
  <si>
    <t>幼稚園教諭免許状登録番号</t>
    <rPh sb="0" eb="3">
      <t>ヨウチエン</t>
    </rPh>
    <rPh sb="3" eb="5">
      <t>キョウユ</t>
    </rPh>
    <rPh sb="5" eb="7">
      <t>メンキョ</t>
    </rPh>
    <rPh sb="7" eb="8">
      <t>ジョウ</t>
    </rPh>
    <rPh sb="8" eb="10">
      <t>トウロク</t>
    </rPh>
    <rPh sb="10" eb="12">
      <t>バンゴウ</t>
    </rPh>
    <phoneticPr fontId="7"/>
  </si>
  <si>
    <t>有無</t>
    <rPh sb="0" eb="2">
      <t>ウム</t>
    </rPh>
    <phoneticPr fontId="7"/>
  </si>
  <si>
    <t>他施設・事業名</t>
    <rPh sb="0" eb="1">
      <t>タ</t>
    </rPh>
    <rPh sb="1" eb="3">
      <t>シセツ</t>
    </rPh>
    <rPh sb="4" eb="6">
      <t>ジギョウ</t>
    </rPh>
    <rPh sb="6" eb="7">
      <t>メイ</t>
    </rPh>
    <phoneticPr fontId="7"/>
  </si>
  <si>
    <t>合　計</t>
    <rPh sb="0" eb="1">
      <t>ゴウ</t>
    </rPh>
    <rPh sb="2" eb="3">
      <t>ケイ</t>
    </rPh>
    <phoneticPr fontId="7"/>
  </si>
  <si>
    <t>合計労働時間数　①</t>
    <rPh sb="0" eb="2">
      <t>ゴウケイ</t>
    </rPh>
    <rPh sb="2" eb="4">
      <t>ロウドウ</t>
    </rPh>
    <rPh sb="4" eb="6">
      <t>ジカン</t>
    </rPh>
    <rPh sb="6" eb="7">
      <t>スウ</t>
    </rPh>
    <phoneticPr fontId="7"/>
  </si>
  <si>
    <t>③　各園の就業規則等で定めた常勤の幼稚園教職員（有資格）　</t>
    <rPh sb="2" eb="3">
      <t>カク</t>
    </rPh>
    <rPh sb="3" eb="4">
      <t>エン</t>
    </rPh>
    <rPh sb="5" eb="7">
      <t>シュウギョウ</t>
    </rPh>
    <rPh sb="7" eb="9">
      <t>キソク</t>
    </rPh>
    <rPh sb="9" eb="10">
      <t>トウ</t>
    </rPh>
    <rPh sb="11" eb="12">
      <t>サダ</t>
    </rPh>
    <rPh sb="14" eb="16">
      <t>ジョウキン</t>
    </rPh>
    <rPh sb="17" eb="20">
      <t>ヨウチエン</t>
    </rPh>
    <rPh sb="20" eb="23">
      <t>キョウショクイン</t>
    </rPh>
    <phoneticPr fontId="7"/>
  </si>
  <si>
    <t>氏　　　　　　　　　　名</t>
    <rPh sb="0" eb="1">
      <t>シ</t>
    </rPh>
    <rPh sb="11" eb="12">
      <t>メイ</t>
    </rPh>
    <phoneticPr fontId="7"/>
  </si>
  <si>
    <t>現施設雇用開始
年月日</t>
    <phoneticPr fontId="7"/>
  </si>
  <si>
    <t>現施設雇用開始
年月日</t>
  </si>
  <si>
    <t>④　幼稚園教諭の免許を有するが教諭等の発令を受けていない教育補助者（有資格）　</t>
    <rPh sb="2" eb="5">
      <t>ヨウチエン</t>
    </rPh>
    <rPh sb="5" eb="7">
      <t>キョウユ</t>
    </rPh>
    <rPh sb="8" eb="10">
      <t>メンキョ</t>
    </rPh>
    <rPh sb="11" eb="12">
      <t>ユウ</t>
    </rPh>
    <rPh sb="15" eb="17">
      <t>キョウユ</t>
    </rPh>
    <rPh sb="17" eb="18">
      <t>トウ</t>
    </rPh>
    <rPh sb="19" eb="21">
      <t>ハツレイ</t>
    </rPh>
    <rPh sb="22" eb="23">
      <t>ウ</t>
    </rPh>
    <rPh sb="28" eb="30">
      <t>キョウイク</t>
    </rPh>
    <rPh sb="30" eb="32">
      <t>ホジョ</t>
    </rPh>
    <rPh sb="32" eb="33">
      <t>シャ</t>
    </rPh>
    <phoneticPr fontId="7"/>
  </si>
  <si>
    <t>（登録番号：　　　　　　　　　　　　）</t>
  </si>
  <si>
    <t>常勤換算換算後の教育補助者人数計</t>
    <rPh sb="0" eb="2">
      <t>ジョウキン</t>
    </rPh>
    <rPh sb="2" eb="4">
      <t>カンサン</t>
    </rPh>
    <rPh sb="4" eb="6">
      <t>カンサン</t>
    </rPh>
    <rPh sb="6" eb="7">
      <t>ゴ</t>
    </rPh>
    <rPh sb="8" eb="10">
      <t>キョウイク</t>
    </rPh>
    <rPh sb="10" eb="12">
      <t>ホジョ</t>
    </rPh>
    <rPh sb="12" eb="13">
      <t>シャ</t>
    </rPh>
    <rPh sb="13" eb="15">
      <t>ニンズウ</t>
    </rPh>
    <rPh sb="15" eb="16">
      <t>ケイ</t>
    </rPh>
    <phoneticPr fontId="7"/>
  </si>
  <si>
    <t>４　副園長・教頭配置加算</t>
    <rPh sb="2" eb="5">
      <t>フクエンチョウ</t>
    </rPh>
    <rPh sb="6" eb="8">
      <t>キョウトウ</t>
    </rPh>
    <rPh sb="8" eb="10">
      <t>ハイチ</t>
    </rPh>
    <rPh sb="10" eb="12">
      <t>カサン</t>
    </rPh>
    <phoneticPr fontId="7"/>
  </si>
  <si>
    <t>　・請求月初日の副園長・教頭の配置状況（常勤のみ、無資格でも可）</t>
    <rPh sb="8" eb="11">
      <t>フクエンチョウ</t>
    </rPh>
    <rPh sb="12" eb="14">
      <t>キョウトウ</t>
    </rPh>
    <rPh sb="15" eb="17">
      <t>ハイチ</t>
    </rPh>
    <rPh sb="17" eb="19">
      <t>ジョウキョウ</t>
    </rPh>
    <rPh sb="20" eb="22">
      <t>ジョウキン</t>
    </rPh>
    <rPh sb="25" eb="28">
      <t>ムシカク</t>
    </rPh>
    <rPh sb="30" eb="31">
      <t>カ</t>
    </rPh>
    <phoneticPr fontId="7"/>
  </si>
  <si>
    <t>幼稚園教諭</t>
    <rPh sb="0" eb="3">
      <t>ヨウチエン</t>
    </rPh>
    <rPh sb="3" eb="5">
      <t>キョウユ</t>
    </rPh>
    <phoneticPr fontId="7"/>
  </si>
  <si>
    <t>※１　１か月あたり120時間以上の勤務を契約していること</t>
    <rPh sb="5" eb="6">
      <t>ゲツ</t>
    </rPh>
    <rPh sb="12" eb="14">
      <t>ジカン</t>
    </rPh>
    <rPh sb="14" eb="16">
      <t>イジョウ</t>
    </rPh>
    <rPh sb="17" eb="19">
      <t>キンム</t>
    </rPh>
    <rPh sb="20" eb="22">
      <t>ケイヤク</t>
    </rPh>
    <phoneticPr fontId="7"/>
  </si>
  <si>
    <t>※２　副園長・教頭設置加算の対象職員については、幼稚園教諭の資格を有している場合には「３　請求月初日の職員の雇用状況」②か③の対象職員として記載可能です。</t>
    <rPh sb="3" eb="6">
      <t>フクエンチョウ</t>
    </rPh>
    <rPh sb="7" eb="9">
      <t>キョウトウ</t>
    </rPh>
    <rPh sb="9" eb="11">
      <t>セッチ</t>
    </rPh>
    <rPh sb="11" eb="13">
      <t>カサン</t>
    </rPh>
    <rPh sb="14" eb="16">
      <t>タイショウ</t>
    </rPh>
    <rPh sb="16" eb="18">
      <t>ショクイン</t>
    </rPh>
    <rPh sb="24" eb="27">
      <t>ヨウチエン</t>
    </rPh>
    <rPh sb="27" eb="29">
      <t>キョウユ</t>
    </rPh>
    <rPh sb="30" eb="32">
      <t>シカク</t>
    </rPh>
    <rPh sb="33" eb="34">
      <t>ユウ</t>
    </rPh>
    <rPh sb="38" eb="40">
      <t>バアイ</t>
    </rPh>
    <rPh sb="63" eb="65">
      <t>タイショウ</t>
    </rPh>
    <rPh sb="65" eb="67">
      <t>ショクイン</t>
    </rPh>
    <rPh sb="70" eb="72">
      <t>キサイ</t>
    </rPh>
    <rPh sb="72" eb="74">
      <t>カノウ</t>
    </rPh>
    <phoneticPr fontId="7"/>
  </si>
  <si>
    <t>５　主幹教諭等専任加算</t>
    <rPh sb="2" eb="4">
      <t>シュカン</t>
    </rPh>
    <rPh sb="4" eb="6">
      <t>キョウユ</t>
    </rPh>
    <rPh sb="6" eb="7">
      <t>トウ</t>
    </rPh>
    <rPh sb="7" eb="9">
      <t>センニン</t>
    </rPh>
    <rPh sb="9" eb="11">
      <t>カサン</t>
    </rPh>
    <phoneticPr fontId="7"/>
  </si>
  <si>
    <t>　・主幹教諭等を専任化させるための代替職員として雇用している職員（非常勤講師）</t>
    <rPh sb="2" eb="4">
      <t>シュカン</t>
    </rPh>
    <rPh sb="4" eb="6">
      <t>キョウユ</t>
    </rPh>
    <rPh sb="6" eb="7">
      <t>トウ</t>
    </rPh>
    <rPh sb="8" eb="10">
      <t>センニン</t>
    </rPh>
    <rPh sb="10" eb="11">
      <t>カ</t>
    </rPh>
    <rPh sb="17" eb="19">
      <t>ダイタイ</t>
    </rPh>
    <rPh sb="19" eb="21">
      <t>ショクイン</t>
    </rPh>
    <rPh sb="24" eb="26">
      <t>コヨウ</t>
    </rPh>
    <rPh sb="30" eb="32">
      <t>ショクイン</t>
    </rPh>
    <phoneticPr fontId="7"/>
  </si>
  <si>
    <t>※１か月あたり60時間以上の勤務を契約していること</t>
    <rPh sb="3" eb="4">
      <t>ゲツ</t>
    </rPh>
    <rPh sb="9" eb="11">
      <t>ジカン</t>
    </rPh>
    <rPh sb="11" eb="13">
      <t>イジョウ</t>
    </rPh>
    <rPh sb="14" eb="16">
      <t>キンム</t>
    </rPh>
    <rPh sb="17" eb="19">
      <t>ケイヤク</t>
    </rPh>
    <phoneticPr fontId="7"/>
  </si>
  <si>
    <t>６　請求月初日の調理業務の実施体制（自施設の調理設備で調理をしていること）※該当項目の□にチェックを入れてください。</t>
    <rPh sb="8" eb="10">
      <t>チョウリ</t>
    </rPh>
    <rPh sb="10" eb="12">
      <t>ギョウム</t>
    </rPh>
    <rPh sb="13" eb="15">
      <t>ジッシ</t>
    </rPh>
    <rPh sb="15" eb="17">
      <t>タイセイ</t>
    </rPh>
    <phoneticPr fontId="7"/>
  </si>
  <si>
    <t>【１号】</t>
    <rPh sb="2" eb="3">
      <t>ゴウ</t>
    </rPh>
    <phoneticPr fontId="7"/>
  </si>
  <si>
    <t>　 給食実施日数：　</t>
    <rPh sb="2" eb="4">
      <t>キュウショク</t>
    </rPh>
    <rPh sb="4" eb="6">
      <t>ジッシ</t>
    </rPh>
    <rPh sb="6" eb="8">
      <t>ニッスウ</t>
    </rPh>
    <phoneticPr fontId="7"/>
  </si>
  <si>
    <t>日/週　　</t>
    <phoneticPr fontId="7"/>
  </si>
  <si>
    <t>のうち、</t>
    <phoneticPr fontId="7"/>
  </si>
  <si>
    <t>　    自園調理を実施している日数： 　　　　　</t>
    <rPh sb="5" eb="6">
      <t>ジ</t>
    </rPh>
    <rPh sb="6" eb="7">
      <t>エン</t>
    </rPh>
    <rPh sb="7" eb="9">
      <t>チョウリ</t>
    </rPh>
    <rPh sb="10" eb="12">
      <t>ジッシ</t>
    </rPh>
    <rPh sb="16" eb="18">
      <t>ニッスウ</t>
    </rPh>
    <phoneticPr fontId="7"/>
  </si>
  <si>
    <t>日/週</t>
    <phoneticPr fontId="7"/>
  </si>
  <si>
    <t>※委託含む</t>
    <rPh sb="1" eb="3">
      <t>イタク</t>
    </rPh>
    <rPh sb="3" eb="4">
      <t>フク</t>
    </rPh>
    <phoneticPr fontId="7"/>
  </si>
  <si>
    <t>７　請求月初日の調理員の雇用状況</t>
    <rPh sb="12" eb="14">
      <t>コヨウ</t>
    </rPh>
    <rPh sb="14" eb="16">
      <t>ジョウキョウ</t>
    </rPh>
    <phoneticPr fontId="7"/>
  </si>
  <si>
    <t>※「８　栄養管理加算」に記載されている職員と重複不可</t>
    <phoneticPr fontId="7"/>
  </si>
  <si>
    <t>（登録番号：　　　　　　　　　　　　）</t>
    <phoneticPr fontId="7"/>
  </si>
  <si>
    <t>合  計</t>
    <rPh sb="0" eb="1">
      <t>ゴウ</t>
    </rPh>
    <rPh sb="3" eb="4">
      <t>ケイ</t>
    </rPh>
    <phoneticPr fontId="7"/>
  </si>
  <si>
    <t>８　栄養管理加算</t>
    <rPh sb="2" eb="4">
      <t>エイヨウ</t>
    </rPh>
    <rPh sb="4" eb="6">
      <t>カンリ</t>
    </rPh>
    <rPh sb="6" eb="8">
      <t>カサン</t>
    </rPh>
    <phoneticPr fontId="7"/>
  </si>
  <si>
    <t>・　請求月初日の栄養士の雇用状況（栄養管理業務を外部委託している場合を除く）</t>
    <phoneticPr fontId="7"/>
  </si>
  <si>
    <t>※ア～ウいずれか１項目に記入可。</t>
    <rPh sb="9" eb="11">
      <t>コウモク</t>
    </rPh>
    <rPh sb="12" eb="14">
      <t>キニュウ</t>
    </rPh>
    <rPh sb="14" eb="15">
      <t>カ</t>
    </rPh>
    <phoneticPr fontId="7"/>
  </si>
  <si>
    <t>※「７　請求月初日の調理員の雇用状況」に記載されている職員と重複不可。</t>
    <phoneticPr fontId="7"/>
  </si>
  <si>
    <t>　　ア　【配置】　基本分単価及び他の加算の認定に当たって求められる必要職員数を超えて配置している栄養士</t>
    <rPh sb="5" eb="7">
      <t>ハイチ</t>
    </rPh>
    <rPh sb="35" eb="37">
      <t>ショクイン</t>
    </rPh>
    <rPh sb="48" eb="51">
      <t>エイヨウシ</t>
    </rPh>
    <phoneticPr fontId="7"/>
  </si>
  <si>
    <t>１日の労働
時間数(ａ)
（休憩除く）</t>
    <rPh sb="1" eb="2">
      <t>ニチ</t>
    </rPh>
    <rPh sb="3" eb="5">
      <t>ロウドウ</t>
    </rPh>
    <rPh sb="6" eb="9">
      <t>ジカンスウ</t>
    </rPh>
    <rPh sb="14" eb="16">
      <t>キュウケイ</t>
    </rPh>
    <rPh sb="16" eb="17">
      <t>ノゾ</t>
    </rPh>
    <phoneticPr fontId="7"/>
  </si>
  <si>
    <t>（登録番号：　　　　　　　　　　　　　　　）</t>
    <phoneticPr fontId="7"/>
  </si>
  <si>
    <t>※以下Ａ・Bのいずれかに該当すること。</t>
    <rPh sb="1" eb="3">
      <t>イカ</t>
    </rPh>
    <rPh sb="12" eb="14">
      <t>ガイトウ</t>
    </rPh>
    <phoneticPr fontId="7"/>
  </si>
  <si>
    <t>A：給食実施加算で「施設内調理」の区分を選択した場合は、別途雇用契約等により本加算に係る栄養士を配置していること（基本分単価及び他の加算の認定に当たって求められる職員（調理員を含む。）が本加算に係る栄養士としての業務を兼務している場合を除く）。</t>
    <rPh sb="2" eb="4">
      <t>キュウショク</t>
    </rPh>
    <rPh sb="4" eb="6">
      <t>ジッシ</t>
    </rPh>
    <rPh sb="6" eb="8">
      <t>カサン</t>
    </rPh>
    <rPh sb="10" eb="12">
      <t>シセツ</t>
    </rPh>
    <rPh sb="12" eb="13">
      <t>ナイ</t>
    </rPh>
    <rPh sb="13" eb="15">
      <t>チョウリ</t>
    </rPh>
    <rPh sb="17" eb="19">
      <t>クブン</t>
    </rPh>
    <rPh sb="20" eb="22">
      <t>センタク</t>
    </rPh>
    <rPh sb="24" eb="26">
      <t>バアイ</t>
    </rPh>
    <rPh sb="28" eb="30">
      <t>ベット</t>
    </rPh>
    <rPh sb="38" eb="39">
      <t>ホン</t>
    </rPh>
    <rPh sb="39" eb="41">
      <t>カサン</t>
    </rPh>
    <rPh sb="42" eb="43">
      <t>カカ</t>
    </rPh>
    <rPh sb="44" eb="47">
      <t>エイヨウシ</t>
    </rPh>
    <rPh sb="48" eb="50">
      <t>ハイチ</t>
    </rPh>
    <rPh sb="115" eb="117">
      <t>バアイ</t>
    </rPh>
    <rPh sb="118" eb="119">
      <t>ノゾ</t>
    </rPh>
    <phoneticPr fontId="7"/>
  </si>
  <si>
    <t>B：給食実施加算で「外部搬入」の区分を選択した場合は、雇用契約等により本加算に係る栄養士を配置していること。</t>
    <rPh sb="2" eb="4">
      <t>キュウショク</t>
    </rPh>
    <rPh sb="4" eb="6">
      <t>ジッシ</t>
    </rPh>
    <rPh sb="6" eb="8">
      <t>カサン</t>
    </rPh>
    <rPh sb="10" eb="12">
      <t>ガイブ</t>
    </rPh>
    <rPh sb="12" eb="14">
      <t>ハンニュウ</t>
    </rPh>
    <rPh sb="16" eb="18">
      <t>クブン</t>
    </rPh>
    <rPh sb="19" eb="21">
      <t>センタク</t>
    </rPh>
    <rPh sb="23" eb="25">
      <t>バアイ</t>
    </rPh>
    <phoneticPr fontId="7"/>
  </si>
  <si>
    <t>※法人本部で雇用する栄養士が、各施設へ赴き、施設に栄養士が配置されている場合と同様に、献立やアレルギー、アトピー等への助言、食育等に関する継続的な指導を行う場合は、施設での労働時間数を記載すること。
　なお、単に各施設へ赴くのみならず、個々の子どもの喫食状況、発育・発達状況等に基づく食事の提供や、育児相談、他の職種の職員と協働した食育の推進、衛生面に配慮した調理工程の確認・見直し等を施設に配置されている場合と同様に行うこと。</t>
    <rPh sb="1" eb="3">
      <t>ホウジン</t>
    </rPh>
    <rPh sb="3" eb="5">
      <t>ホンブ</t>
    </rPh>
    <rPh sb="6" eb="8">
      <t>コヨウ</t>
    </rPh>
    <rPh sb="10" eb="13">
      <t>エイヨウシ</t>
    </rPh>
    <rPh sb="43" eb="45">
      <t>コンダテ</t>
    </rPh>
    <rPh sb="56" eb="57">
      <t>トウ</t>
    </rPh>
    <rPh sb="59" eb="61">
      <t>ジョゲン</t>
    </rPh>
    <rPh sb="62" eb="64">
      <t>ショクイク</t>
    </rPh>
    <rPh sb="64" eb="65">
      <t>トウ</t>
    </rPh>
    <rPh sb="66" eb="67">
      <t>カン</t>
    </rPh>
    <rPh sb="69" eb="72">
      <t>ケイゾクテキ</t>
    </rPh>
    <rPh sb="73" eb="75">
      <t>シドウ</t>
    </rPh>
    <rPh sb="76" eb="77">
      <t>オコナ</t>
    </rPh>
    <rPh sb="78" eb="80">
      <t>バアイ</t>
    </rPh>
    <rPh sb="82" eb="84">
      <t>シセツ</t>
    </rPh>
    <rPh sb="86" eb="88">
      <t>ロウドウ</t>
    </rPh>
    <rPh sb="88" eb="90">
      <t>ジカン</t>
    </rPh>
    <rPh sb="90" eb="91">
      <t>スウ</t>
    </rPh>
    <rPh sb="92" eb="94">
      <t>キサイ</t>
    </rPh>
    <phoneticPr fontId="7"/>
  </si>
  <si>
    <t>　　イ　【兼務】　基本分単価及び他の加算の認定に当たって求められる栄養士</t>
    <rPh sb="5" eb="7">
      <t>ケンム</t>
    </rPh>
    <rPh sb="33" eb="36">
      <t>エイヨウシ</t>
    </rPh>
    <phoneticPr fontId="7"/>
  </si>
  <si>
    <t>※以下Ａ・Ｂのいずれかに該当する」こと。</t>
    <rPh sb="1" eb="3">
      <t>イカ</t>
    </rPh>
    <rPh sb="12" eb="14">
      <t>ガイトウ</t>
    </rPh>
    <phoneticPr fontId="7"/>
  </si>
  <si>
    <t>A：給食実施加算で「施設内調理」の区分を選択した場合は、基本分単価及び他の加算の認定に当たって求められる職員（調理員を含む。）が本加算に係る栄養士としての業務を兼務していること。</t>
    <rPh sb="2" eb="4">
      <t>キュウショク</t>
    </rPh>
    <rPh sb="4" eb="6">
      <t>ジッシ</t>
    </rPh>
    <rPh sb="6" eb="8">
      <t>カサン</t>
    </rPh>
    <rPh sb="10" eb="12">
      <t>シセツ</t>
    </rPh>
    <rPh sb="12" eb="13">
      <t>ナイ</t>
    </rPh>
    <rPh sb="13" eb="15">
      <t>チョウリ</t>
    </rPh>
    <rPh sb="17" eb="19">
      <t>クブン</t>
    </rPh>
    <rPh sb="20" eb="22">
      <t>センタク</t>
    </rPh>
    <rPh sb="24" eb="26">
      <t>バアイ</t>
    </rPh>
    <rPh sb="28" eb="30">
      <t>キホン</t>
    </rPh>
    <rPh sb="30" eb="31">
      <t>ブン</t>
    </rPh>
    <rPh sb="31" eb="33">
      <t>タンカ</t>
    </rPh>
    <rPh sb="33" eb="34">
      <t>オヨ</t>
    </rPh>
    <rPh sb="35" eb="36">
      <t>タ</t>
    </rPh>
    <rPh sb="37" eb="39">
      <t>カサン</t>
    </rPh>
    <rPh sb="40" eb="42">
      <t>ニンテイ</t>
    </rPh>
    <rPh sb="43" eb="44">
      <t>ア</t>
    </rPh>
    <rPh sb="47" eb="48">
      <t>モト</t>
    </rPh>
    <rPh sb="52" eb="54">
      <t>ショクイン</t>
    </rPh>
    <rPh sb="55" eb="58">
      <t>チョウリイン</t>
    </rPh>
    <rPh sb="59" eb="60">
      <t>フク</t>
    </rPh>
    <rPh sb="64" eb="65">
      <t>ホン</t>
    </rPh>
    <rPh sb="65" eb="67">
      <t>カサン</t>
    </rPh>
    <rPh sb="68" eb="69">
      <t>カカ</t>
    </rPh>
    <rPh sb="70" eb="73">
      <t>エイヨウシ</t>
    </rPh>
    <rPh sb="77" eb="79">
      <t>ギョウム</t>
    </rPh>
    <rPh sb="80" eb="82">
      <t>ケンム</t>
    </rPh>
    <phoneticPr fontId="7"/>
  </si>
  <si>
    <t>B：給食実施加算で「外部搬入」の区分を選択した場合は、基本分単価及び他の加算の認定に当たって求められる職員が本加算に係る栄養士としての業務を兼務している場合をいう。</t>
    <rPh sb="2" eb="4">
      <t>キュウショク</t>
    </rPh>
    <rPh sb="4" eb="6">
      <t>ジッシ</t>
    </rPh>
    <rPh sb="6" eb="8">
      <t>カサン</t>
    </rPh>
    <rPh sb="10" eb="12">
      <t>ガイブ</t>
    </rPh>
    <rPh sb="12" eb="14">
      <t>ハンニュウ</t>
    </rPh>
    <rPh sb="16" eb="18">
      <t>クブン</t>
    </rPh>
    <rPh sb="19" eb="21">
      <t>センタク</t>
    </rPh>
    <rPh sb="23" eb="25">
      <t>バアイ</t>
    </rPh>
    <rPh sb="27" eb="29">
      <t>キホン</t>
    </rPh>
    <phoneticPr fontId="7"/>
  </si>
  <si>
    <t>　　ウ　【嘱託】　法人で雇用する栄養士　　※「配置」に該当する場合を除く。</t>
    <rPh sb="5" eb="7">
      <t>ショクタク</t>
    </rPh>
    <phoneticPr fontId="7"/>
  </si>
  <si>
    <t>９　食育推進助成②（栄養士格付け）</t>
    <rPh sb="2" eb="4">
      <t>ショクイク</t>
    </rPh>
    <rPh sb="4" eb="6">
      <t>スイシン</t>
    </rPh>
    <rPh sb="6" eb="8">
      <t>ジョセイ</t>
    </rPh>
    <rPh sb="10" eb="13">
      <t>エイヨウシ</t>
    </rPh>
    <rPh sb="13" eb="14">
      <t>カク</t>
    </rPh>
    <rPh sb="14" eb="15">
      <t>ヅ</t>
    </rPh>
    <phoneticPr fontId="7"/>
  </si>
  <si>
    <t>・「８　栄養管理加算」に記載の栄養士に加えて、更に雇用している１か月あたり所定労働時間120時間以上の栄養士</t>
    <rPh sb="4" eb="6">
      <t>エイヨウ</t>
    </rPh>
    <rPh sb="6" eb="8">
      <t>カンリ</t>
    </rPh>
    <rPh sb="8" eb="10">
      <t>カサン</t>
    </rPh>
    <rPh sb="12" eb="14">
      <t>キサイ</t>
    </rPh>
    <rPh sb="15" eb="17">
      <t>エイヨウ</t>
    </rPh>
    <rPh sb="17" eb="18">
      <t>シ</t>
    </rPh>
    <rPh sb="51" eb="54">
      <t>エイヨウシ</t>
    </rPh>
    <phoneticPr fontId="7"/>
  </si>
  <si>
    <t>※栄養士格付け上限人数</t>
    <rPh sb="1" eb="4">
      <t>エイヨウシ</t>
    </rPh>
    <rPh sb="4" eb="5">
      <t>カク</t>
    </rPh>
    <rPh sb="5" eb="6">
      <t>ヅ</t>
    </rPh>
    <rPh sb="7" eb="9">
      <t>ジョウゲン</t>
    </rPh>
    <rPh sb="9" eb="11">
      <t>ニンズウ</t>
    </rPh>
    <phoneticPr fontId="7"/>
  </si>
  <si>
    <t>※「８　栄養管理加算」に記載の栄養士に加えて更に１か月あたり所定労働時間120時間以上勤務の栄養士を雇用（実人数）している場合には食育推進助成②（栄養士格付け）を助成します。（上限：利用定員41～150人は１人まで、151人以上は２人まで）</t>
    <phoneticPr fontId="7"/>
  </si>
  <si>
    <t>※「７　請求月初日の調理員の雇用状況」に記載の栄養士がいる場合は、食育推進助成②（栄養士格付け）の対象職員として再掲可能です。</t>
    <rPh sb="23" eb="26">
      <t>エイヨウシ</t>
    </rPh>
    <rPh sb="33" eb="35">
      <t>ショクイク</t>
    </rPh>
    <rPh sb="35" eb="37">
      <t>スイシン</t>
    </rPh>
    <rPh sb="37" eb="39">
      <t>ジョセイ</t>
    </rPh>
    <rPh sb="41" eb="43">
      <t>エイヨウ</t>
    </rPh>
    <rPh sb="43" eb="44">
      <t>シ</t>
    </rPh>
    <rPh sb="44" eb="45">
      <t>カク</t>
    </rPh>
    <rPh sb="45" eb="46">
      <t>ヅ</t>
    </rPh>
    <phoneticPr fontId="7"/>
  </si>
  <si>
    <t>10　看護職雇用加算　</t>
  </si>
  <si>
    <t>　・請求月初日の看護職の雇用状況</t>
    <rPh sb="8" eb="11">
      <t>カンゴショク</t>
    </rPh>
    <rPh sb="12" eb="14">
      <t>コヨウ</t>
    </rPh>
    <rPh sb="14" eb="16">
      <t>ジョウキョウ</t>
    </rPh>
    <phoneticPr fontId="7"/>
  </si>
  <si>
    <t>（登録番号：　　　　　　　　）</t>
    <rPh sb="1" eb="3">
      <t>トウロク</t>
    </rPh>
    <rPh sb="3" eb="5">
      <t>バンゴウ</t>
    </rPh>
    <phoneticPr fontId="7"/>
  </si>
  <si>
    <t>※常勤は１か月あたり所定労働時間120時間以上の勤務、非常勤は１か月あたり所定労働時間75時間以上の勤務を契約していること。</t>
    <phoneticPr fontId="7"/>
  </si>
  <si>
    <t>11　医療的ケア対応看護師雇用費</t>
    <rPh sb="3" eb="6">
      <t>イリョウテキ</t>
    </rPh>
    <rPh sb="8" eb="10">
      <t>タイオウ</t>
    </rPh>
    <rPh sb="10" eb="13">
      <t>カンゴシ</t>
    </rPh>
    <rPh sb="13" eb="15">
      <t>コヨウ</t>
    </rPh>
    <rPh sb="15" eb="16">
      <t>ヒ</t>
    </rPh>
    <phoneticPr fontId="33"/>
  </si>
  <si>
    <t>　・請求月初日の看護職の雇用状況（医療的ケア実施届「今回新たに雇用する職員」に記載されている職員と同じ）</t>
    <rPh sb="8" eb="11">
      <t>カンゴショク</t>
    </rPh>
    <rPh sb="12" eb="14">
      <t>コヨウ</t>
    </rPh>
    <rPh sb="14" eb="16">
      <t>ジョウキョウ</t>
    </rPh>
    <rPh sb="17" eb="20">
      <t>イリョウテキ</t>
    </rPh>
    <rPh sb="22" eb="24">
      <t>ジッシ</t>
    </rPh>
    <rPh sb="24" eb="25">
      <t>トド</t>
    </rPh>
    <rPh sb="26" eb="28">
      <t>コンカイ</t>
    </rPh>
    <rPh sb="28" eb="29">
      <t>アラ</t>
    </rPh>
    <rPh sb="31" eb="33">
      <t>コヨウ</t>
    </rPh>
    <rPh sb="35" eb="37">
      <t>ショクイン</t>
    </rPh>
    <rPh sb="39" eb="41">
      <t>キサイ</t>
    </rPh>
    <rPh sb="46" eb="48">
      <t>ショクイン</t>
    </rPh>
    <rPh sb="49" eb="50">
      <t>オナ</t>
    </rPh>
    <phoneticPr fontId="7"/>
  </si>
  <si>
    <t>①　１か月あたりの所定労働時間が120時間以上の看護職　※「10　看護職雇用加算」に記載されている職員と重複可</t>
    <rPh sb="4" eb="5">
      <t>ツキ</t>
    </rPh>
    <rPh sb="9" eb="11">
      <t>ショテイ</t>
    </rPh>
    <rPh sb="11" eb="13">
      <t>ロウドウ</t>
    </rPh>
    <rPh sb="13" eb="15">
      <t>ジカン</t>
    </rPh>
    <rPh sb="19" eb="21">
      <t>ジカン</t>
    </rPh>
    <rPh sb="21" eb="23">
      <t>イジョウ</t>
    </rPh>
    <rPh sb="24" eb="27">
      <t>カンゴショク</t>
    </rPh>
    <rPh sb="49" eb="51">
      <t>ショクイン</t>
    </rPh>
    <phoneticPr fontId="7"/>
  </si>
  <si>
    <t>②　月120時間以上の看護職に加えて、更に雇用している看護職</t>
    <rPh sb="2" eb="3">
      <t>ツキ</t>
    </rPh>
    <rPh sb="6" eb="8">
      <t>ジカン</t>
    </rPh>
    <rPh sb="8" eb="10">
      <t>イジョウ</t>
    </rPh>
    <rPh sb="11" eb="14">
      <t>カンゴショク</t>
    </rPh>
    <rPh sb="15" eb="16">
      <t>クワ</t>
    </rPh>
    <rPh sb="19" eb="20">
      <t>サラ</t>
    </rPh>
    <rPh sb="21" eb="23">
      <t>コヨウ</t>
    </rPh>
    <rPh sb="27" eb="30">
      <t>カンゴショク</t>
    </rPh>
    <phoneticPr fontId="7"/>
  </si>
  <si>
    <t>合計労働時間数</t>
    <rPh sb="0" eb="2">
      <t>ゴウケイ</t>
    </rPh>
    <rPh sb="2" eb="4">
      <t>ロウドウ</t>
    </rPh>
    <rPh sb="4" eb="6">
      <t>ジカン</t>
    </rPh>
    <rPh sb="6" eb="7">
      <t>スウ</t>
    </rPh>
    <phoneticPr fontId="7"/>
  </si>
  <si>
    <t>※医療的ケア対象児童１名につき、１か月あたり所定労働時間40時間以上勤務の看護職を雇用している場合には医療的ケア対象児童受入人数に応じて助成します。
※医療的ケア対応看護職を複数人雇用している場合は、契約している所定労働時間数の合計が医療的ケア対象児童１人につき40時間以上となること。</t>
    <phoneticPr fontId="7"/>
  </si>
  <si>
    <t>12　療育支援加算　</t>
    <rPh sb="3" eb="5">
      <t>リョウイク</t>
    </rPh>
    <rPh sb="5" eb="7">
      <t>シエン</t>
    </rPh>
    <rPh sb="7" eb="9">
      <t>カサン</t>
    </rPh>
    <phoneticPr fontId="33"/>
  </si>
  <si>
    <t>　・主幹教諭等を補助する者の雇用状況</t>
    <rPh sb="2" eb="4">
      <t>シュカン</t>
    </rPh>
    <rPh sb="4" eb="6">
      <t>キョウユ</t>
    </rPh>
    <rPh sb="6" eb="7">
      <t>トウ</t>
    </rPh>
    <rPh sb="8" eb="10">
      <t>ホジョ</t>
    </rPh>
    <rPh sb="12" eb="13">
      <t>モノ</t>
    </rPh>
    <rPh sb="14" eb="16">
      <t>コヨウ</t>
    </rPh>
    <rPh sb="16" eb="18">
      <t>ジョウキョウ</t>
    </rPh>
    <phoneticPr fontId="7"/>
  </si>
  <si>
    <t>※１か月あたり60時間以上の勤務を契約していること。</t>
    <rPh sb="3" eb="4">
      <t>ゲツ</t>
    </rPh>
    <rPh sb="9" eb="11">
      <t>ジカン</t>
    </rPh>
    <rPh sb="11" eb="13">
      <t>イジョウ</t>
    </rPh>
    <rPh sb="14" eb="16">
      <t>キンム</t>
    </rPh>
    <rPh sb="17" eb="19">
      <t>ケイヤク</t>
    </rPh>
    <phoneticPr fontId="7"/>
  </si>
  <si>
    <t>13　講師配置加算及び指導充実加配加算　</t>
    <rPh sb="3" eb="5">
      <t>コウシ</t>
    </rPh>
    <rPh sb="5" eb="7">
      <t>ハイチ</t>
    </rPh>
    <rPh sb="7" eb="9">
      <t>カサン</t>
    </rPh>
    <rPh sb="9" eb="10">
      <t>オヨ</t>
    </rPh>
    <rPh sb="11" eb="13">
      <t>シドウ</t>
    </rPh>
    <rPh sb="13" eb="15">
      <t>ジュウジツ</t>
    </rPh>
    <rPh sb="15" eb="17">
      <t>カハイ</t>
    </rPh>
    <rPh sb="17" eb="19">
      <t>カサン</t>
    </rPh>
    <phoneticPr fontId="33"/>
  </si>
  <si>
    <t>　　 ・非常勤講師の雇用状況</t>
    <rPh sb="4" eb="7">
      <t>ヒジョウキン</t>
    </rPh>
    <rPh sb="7" eb="9">
      <t>コウシ</t>
    </rPh>
    <rPh sb="10" eb="12">
      <t>コヨウ</t>
    </rPh>
    <rPh sb="12" eb="14">
      <t>ジョウキョウ</t>
    </rPh>
    <phoneticPr fontId="7"/>
  </si>
  <si>
    <t>ア　基本分単価及び他の加算等の認定に当たって求められる必要教員数を超えて配置している非常勤講師（講師配置加算分）</t>
    <rPh sb="36" eb="38">
      <t>ハイチ</t>
    </rPh>
    <rPh sb="48" eb="50">
      <t>コウシ</t>
    </rPh>
    <rPh sb="50" eb="52">
      <t>ハイチ</t>
    </rPh>
    <rPh sb="52" eb="54">
      <t>カサン</t>
    </rPh>
    <rPh sb="54" eb="55">
      <t>ブン</t>
    </rPh>
    <phoneticPr fontId="7"/>
  </si>
  <si>
    <t>※１か月あたり60時間以上の勤務を契約していること。※利用定員が35人以下又は121人以上の施設のみ対象</t>
    <rPh sb="3" eb="4">
      <t>ゲツ</t>
    </rPh>
    <rPh sb="9" eb="11">
      <t>ジカン</t>
    </rPh>
    <rPh sb="11" eb="13">
      <t>イジョウ</t>
    </rPh>
    <rPh sb="14" eb="16">
      <t>キンム</t>
    </rPh>
    <rPh sb="17" eb="19">
      <t>ケイヤク</t>
    </rPh>
    <phoneticPr fontId="7"/>
  </si>
  <si>
    <t>イ　講師配置加算の非常勤講師を配置した上で、別途配置している非常勤講師（指導充実加配加算分）</t>
    <rPh sb="22" eb="24">
      <t>ベット</t>
    </rPh>
    <rPh sb="24" eb="26">
      <t>ハイチ</t>
    </rPh>
    <rPh sb="30" eb="33">
      <t>ヒジョウキン</t>
    </rPh>
    <rPh sb="33" eb="35">
      <t>コウシ</t>
    </rPh>
    <rPh sb="36" eb="38">
      <t>シドウ</t>
    </rPh>
    <rPh sb="38" eb="40">
      <t>ジュウジツ</t>
    </rPh>
    <rPh sb="40" eb="42">
      <t>カハイ</t>
    </rPh>
    <rPh sb="42" eb="44">
      <t>カサン</t>
    </rPh>
    <rPh sb="44" eb="45">
      <t>ブン</t>
    </rPh>
    <phoneticPr fontId="7"/>
  </si>
  <si>
    <t>※１か月あたり60時間以上の勤務を契約していること。※利用定員が271人以上の施設のみ対象</t>
    <rPh sb="3" eb="4">
      <t>ゲツ</t>
    </rPh>
    <rPh sb="9" eb="11">
      <t>ジカン</t>
    </rPh>
    <rPh sb="11" eb="13">
      <t>イジョウ</t>
    </rPh>
    <rPh sb="14" eb="16">
      <t>キンム</t>
    </rPh>
    <rPh sb="17" eb="19">
      <t>ケイヤク</t>
    </rPh>
    <rPh sb="43" eb="45">
      <t>タイショウ</t>
    </rPh>
    <phoneticPr fontId="7"/>
  </si>
  <si>
    <t>14　事務職員配置加算及び事務負担対応加配加算</t>
    <rPh sb="3" eb="5">
      <t>ジム</t>
    </rPh>
    <rPh sb="5" eb="7">
      <t>ショクイン</t>
    </rPh>
    <rPh sb="7" eb="9">
      <t>ハイチ</t>
    </rPh>
    <rPh sb="9" eb="11">
      <t>カサン</t>
    </rPh>
    <rPh sb="11" eb="12">
      <t>オヨ</t>
    </rPh>
    <phoneticPr fontId="33"/>
  </si>
  <si>
    <t>　①基本分単価に含まれる事務職員及び非常勤事務職員の配置状況</t>
    <rPh sb="2" eb="4">
      <t>キホン</t>
    </rPh>
    <rPh sb="4" eb="5">
      <t>ブン</t>
    </rPh>
    <rPh sb="5" eb="7">
      <t>タンカ</t>
    </rPh>
    <rPh sb="8" eb="9">
      <t>フク</t>
    </rPh>
    <rPh sb="12" eb="14">
      <t>ジム</t>
    </rPh>
    <rPh sb="14" eb="16">
      <t>ショクイン</t>
    </rPh>
    <rPh sb="16" eb="17">
      <t>オヨ</t>
    </rPh>
    <rPh sb="18" eb="21">
      <t>ヒジョウキン</t>
    </rPh>
    <rPh sb="21" eb="23">
      <t>ジム</t>
    </rPh>
    <rPh sb="23" eb="25">
      <t>ショクイン</t>
    </rPh>
    <rPh sb="26" eb="28">
      <t>ハイチ</t>
    </rPh>
    <rPh sb="28" eb="30">
      <t>ジョウキョウ</t>
    </rPh>
    <phoneticPr fontId="7"/>
  </si>
  <si>
    <r>
      <t>※②</t>
    </r>
    <r>
      <rPr>
        <b/>
        <sz val="10"/>
        <rFont val="ＭＳ Ｐ明朝"/>
        <family val="1"/>
        <charset val="128"/>
      </rPr>
      <t>ア、イ記入</t>
    </r>
    <r>
      <rPr>
        <sz val="10"/>
        <rFont val="ＭＳ Ｐ明朝"/>
        <family val="1"/>
        <charset val="128"/>
      </rPr>
      <t>（⇒事務職員配置加算）　又は　</t>
    </r>
    <r>
      <rPr>
        <b/>
        <sz val="10"/>
        <rFont val="ＭＳ Ｐ明朝"/>
        <family val="1"/>
        <charset val="128"/>
      </rPr>
      <t>ア、イ、ウ記入</t>
    </r>
    <r>
      <rPr>
        <sz val="10"/>
        <rFont val="ＭＳ Ｐ明朝"/>
        <family val="1"/>
        <charset val="128"/>
      </rPr>
      <t>（⇒事務負担対応加配加算）</t>
    </r>
    <rPh sb="19" eb="20">
      <t>マタ</t>
    </rPh>
    <rPh sb="37" eb="39">
      <t>カハイ</t>
    </rPh>
    <phoneticPr fontId="7"/>
  </si>
  <si>
    <r>
      <t>※②</t>
    </r>
    <r>
      <rPr>
        <b/>
        <sz val="10"/>
        <rFont val="ＭＳ Ｐ明朝"/>
        <family val="1"/>
        <charset val="128"/>
      </rPr>
      <t>ア記入不要、イ記入（</t>
    </r>
    <r>
      <rPr>
        <sz val="10"/>
        <rFont val="ＭＳ Ｐ明朝"/>
        <family val="1"/>
        <charset val="128"/>
      </rPr>
      <t>⇒事務職員配置加算）　又は　</t>
    </r>
    <r>
      <rPr>
        <b/>
        <sz val="10"/>
        <rFont val="ＭＳ Ｐ明朝"/>
        <family val="1"/>
        <charset val="128"/>
      </rPr>
      <t>イ、ウ記入</t>
    </r>
    <r>
      <rPr>
        <sz val="10"/>
        <rFont val="ＭＳ Ｐ明朝"/>
        <family val="1"/>
        <charset val="128"/>
      </rPr>
      <t>（⇒事務負担対応加配加算）</t>
    </r>
    <rPh sb="23" eb="24">
      <t>マタ</t>
    </rPh>
    <rPh sb="39" eb="41">
      <t>カハイ</t>
    </rPh>
    <phoneticPr fontId="7"/>
  </si>
  <si>
    <r>
      <t>※②</t>
    </r>
    <r>
      <rPr>
        <b/>
        <sz val="10"/>
        <rFont val="ＭＳ Ｐ明朝"/>
        <family val="1"/>
        <charset val="128"/>
      </rPr>
      <t>ア記入不要、イ記入</t>
    </r>
    <r>
      <rPr>
        <sz val="10"/>
        <rFont val="ＭＳ Ｐ明朝"/>
        <family val="1"/>
        <charset val="128"/>
      </rPr>
      <t>（⇒事務職員配置加算）　又は　</t>
    </r>
    <r>
      <rPr>
        <b/>
        <sz val="10"/>
        <rFont val="ＭＳ Ｐ明朝"/>
        <family val="1"/>
        <charset val="128"/>
      </rPr>
      <t>イ、ウ記入</t>
    </r>
    <r>
      <rPr>
        <sz val="10"/>
        <rFont val="ＭＳ Ｐ明朝"/>
        <family val="1"/>
        <charset val="128"/>
      </rPr>
      <t>（⇒事務負担対応加配加算）</t>
    </r>
    <rPh sb="23" eb="24">
      <t>マタ</t>
    </rPh>
    <rPh sb="39" eb="41">
      <t>カハイ</t>
    </rPh>
    <phoneticPr fontId="7"/>
  </si>
  <si>
    <t>　　②事務職員及び非常勤事務職員の雇用状況</t>
    <rPh sb="3" eb="5">
      <t>ジム</t>
    </rPh>
    <rPh sb="5" eb="7">
      <t>ショクイン</t>
    </rPh>
    <rPh sb="7" eb="8">
      <t>オヨ</t>
    </rPh>
    <rPh sb="9" eb="12">
      <t>ヒジョウキン</t>
    </rPh>
    <rPh sb="12" eb="14">
      <t>ジム</t>
    </rPh>
    <rPh sb="14" eb="16">
      <t>ショクイン</t>
    </rPh>
    <rPh sb="17" eb="19">
      <t>コヨウ</t>
    </rPh>
    <rPh sb="19" eb="21">
      <t>ジョウキョウ</t>
    </rPh>
    <phoneticPr fontId="7"/>
  </si>
  <si>
    <t>　　ア　専従の事務職員及び非常勤事務職員がいる場合記入（基本分単価分）</t>
    <phoneticPr fontId="7"/>
  </si>
  <si>
    <t>　　イ　別途配置している非常勤事務職員の雇用状況（事務職員配置加算分）※１か月あたり60時間以上の勤務を契約していること。</t>
    <rPh sb="4" eb="6">
      <t>ベット</t>
    </rPh>
    <rPh sb="6" eb="8">
      <t>ハイチ</t>
    </rPh>
    <rPh sb="12" eb="15">
      <t>ヒジョウキン</t>
    </rPh>
    <rPh sb="15" eb="17">
      <t>ジム</t>
    </rPh>
    <rPh sb="17" eb="19">
      <t>ショクイン</t>
    </rPh>
    <rPh sb="20" eb="22">
      <t>コヨウ</t>
    </rPh>
    <rPh sb="22" eb="24">
      <t>ジョウキョウ</t>
    </rPh>
    <rPh sb="25" eb="27">
      <t>ジム</t>
    </rPh>
    <rPh sb="27" eb="29">
      <t>ショクイン</t>
    </rPh>
    <rPh sb="29" eb="31">
      <t>ハイチ</t>
    </rPh>
    <rPh sb="31" eb="33">
      <t>カサン</t>
    </rPh>
    <rPh sb="33" eb="34">
      <t>ブン</t>
    </rPh>
    <phoneticPr fontId="7"/>
  </si>
  <si>
    <t>　　ウ　別途配置している非常勤事務職員の雇用状況（事務負担対応加配加算分）※１か月あたり60時間以上の勤務を契約していること。</t>
    <rPh sb="4" eb="6">
      <t>ベット</t>
    </rPh>
    <rPh sb="6" eb="8">
      <t>ハイチ</t>
    </rPh>
    <rPh sb="12" eb="15">
      <t>ヒジョウキン</t>
    </rPh>
    <rPh sb="15" eb="17">
      <t>ジム</t>
    </rPh>
    <rPh sb="17" eb="19">
      <t>ショクイン</t>
    </rPh>
    <rPh sb="20" eb="22">
      <t>コヨウ</t>
    </rPh>
    <rPh sb="22" eb="24">
      <t>ジョウキョウ</t>
    </rPh>
    <rPh sb="35" eb="36">
      <t>ブン</t>
    </rPh>
    <phoneticPr fontId="7"/>
  </si>
  <si>
    <t>15　保育者業務支援事業費助成</t>
    <rPh sb="3" eb="5">
      <t>ホイク</t>
    </rPh>
    <rPh sb="5" eb="6">
      <t>シャ</t>
    </rPh>
    <rPh sb="6" eb="8">
      <t>ギョウム</t>
    </rPh>
    <rPh sb="8" eb="10">
      <t>シエン</t>
    </rPh>
    <rPh sb="10" eb="12">
      <t>ジギョウ</t>
    </rPh>
    <rPh sb="12" eb="13">
      <t>ヒ</t>
    </rPh>
    <rPh sb="13" eb="15">
      <t>ジョセイ</t>
    </rPh>
    <phoneticPr fontId="33"/>
  </si>
  <si>
    <r>
      <t>　・請求月初日の保育支援者（事務職員等、幼稚園教諭等の業務を支援する者）の雇用状況</t>
    </r>
    <r>
      <rPr>
        <u/>
        <sz val="10"/>
        <rFont val="ＭＳ Ｐ明朝"/>
        <family val="1"/>
        <charset val="128"/>
      </rPr>
      <t>（雇用契約等により配置（派遣職員を含む）している場合のみ記入）</t>
    </r>
    <rPh sb="8" eb="10">
      <t>ホイク</t>
    </rPh>
    <rPh sb="10" eb="12">
      <t>シエン</t>
    </rPh>
    <rPh sb="12" eb="13">
      <t>シャ</t>
    </rPh>
    <rPh sb="20" eb="23">
      <t>ヨウチエン</t>
    </rPh>
    <rPh sb="23" eb="25">
      <t>キョウユ</t>
    </rPh>
    <rPh sb="25" eb="26">
      <t>トウ</t>
    </rPh>
    <rPh sb="37" eb="39">
      <t>コヨウ</t>
    </rPh>
    <rPh sb="39" eb="41">
      <t>ジョウキョウ</t>
    </rPh>
    <rPh sb="50" eb="52">
      <t>ハイチ</t>
    </rPh>
    <rPh sb="65" eb="67">
      <t>バアイ</t>
    </rPh>
    <rPh sb="69" eb="71">
      <t>キニュウ</t>
    </rPh>
    <phoneticPr fontId="7"/>
  </si>
  <si>
    <t>※各加算項目対象欄に記載の職員と重複がないこと。</t>
    <rPh sb="10" eb="12">
      <t>キサイ</t>
    </rPh>
    <rPh sb="13" eb="15">
      <t>ショクイン</t>
    </rPh>
    <phoneticPr fontId="7"/>
  </si>
  <si>
    <t>業務内容</t>
    <rPh sb="0" eb="2">
      <t>ギョウム</t>
    </rPh>
    <rPh sb="2" eb="4">
      <t>ナイヨウ</t>
    </rPh>
    <phoneticPr fontId="7"/>
  </si>
  <si>
    <t>※　「事務」を選択する場合、基本分単価に含まれる事務職員に加え、別途保育支援者を配置していること。</t>
    <rPh sb="34" eb="36">
      <t>ホイク</t>
    </rPh>
    <rPh sb="36" eb="39">
      <t>シエンシャ</t>
    </rPh>
    <phoneticPr fontId="7"/>
  </si>
  <si>
    <t>合計人数</t>
    <rPh sb="0" eb="2">
      <t>ゴウケイ</t>
    </rPh>
    <rPh sb="2" eb="4">
      <t>ニンズウ</t>
    </rPh>
    <phoneticPr fontId="6"/>
  </si>
  <si>
    <t>　　また、「事務職員配置加算」、「事務負担対応加配加算」、「保育者業務支援事業費助成」の順に記載すること</t>
    <phoneticPr fontId="6"/>
  </si>
  <si>
    <t>人</t>
    <rPh sb="0" eb="1">
      <t>ニン</t>
    </rPh>
    <phoneticPr fontId="6"/>
  </si>
  <si>
    <r>
      <t>・請求月初日の保育支援者（事務職員等、幼稚園教諭等の業務を支援する者）の業務委託状況</t>
    </r>
    <r>
      <rPr>
        <u/>
        <sz val="10"/>
        <rFont val="ＭＳ Ｐ明朝"/>
        <family val="1"/>
        <charset val="128"/>
      </rPr>
      <t>（業務委託の場合のみ記入）</t>
    </r>
    <rPh sb="7" eb="9">
      <t>ホイク</t>
    </rPh>
    <rPh sb="9" eb="11">
      <t>シエン</t>
    </rPh>
    <rPh sb="11" eb="12">
      <t>シャ</t>
    </rPh>
    <rPh sb="19" eb="22">
      <t>ヨウチエン</t>
    </rPh>
    <rPh sb="22" eb="24">
      <t>キョウユ</t>
    </rPh>
    <rPh sb="24" eb="25">
      <t>トウ</t>
    </rPh>
    <rPh sb="36" eb="38">
      <t>ギョウム</t>
    </rPh>
    <rPh sb="38" eb="40">
      <t>イタク</t>
    </rPh>
    <rPh sb="40" eb="42">
      <t>ジョウキョウ</t>
    </rPh>
    <rPh sb="43" eb="45">
      <t>ギョウム</t>
    </rPh>
    <rPh sb="45" eb="47">
      <t>イタク</t>
    </rPh>
    <rPh sb="48" eb="50">
      <t>バアイ</t>
    </rPh>
    <rPh sb="52" eb="54">
      <t>キニュウ</t>
    </rPh>
    <phoneticPr fontId="7"/>
  </si>
  <si>
    <t>委託先</t>
    <rPh sb="0" eb="3">
      <t>イタクサキ</t>
    </rPh>
    <phoneticPr fontId="7"/>
  </si>
  <si>
    <t>従事者数</t>
    <rPh sb="0" eb="3">
      <t>ジュウジシャ</t>
    </rPh>
    <rPh sb="3" eb="4">
      <t>スウ</t>
    </rPh>
    <phoneticPr fontId="6"/>
  </si>
  <si>
    <t>現施設
配置開始
年月日</t>
    <rPh sb="0" eb="1">
      <t>ゲン</t>
    </rPh>
    <rPh sb="1" eb="3">
      <t>シセツ</t>
    </rPh>
    <rPh sb="4" eb="6">
      <t>ハイチ</t>
    </rPh>
    <rPh sb="6" eb="8">
      <t>カイシ</t>
    </rPh>
    <rPh sb="9" eb="12">
      <t>ネンガッピ</t>
    </rPh>
    <phoneticPr fontId="7"/>
  </si>
  <si>
    <t>※　委託期間内であっても、業務の履行がない月は助成の対象外となります。</t>
    <rPh sb="2" eb="4">
      <t>イタク</t>
    </rPh>
    <rPh sb="4" eb="6">
      <t>キカン</t>
    </rPh>
    <rPh sb="6" eb="7">
      <t>ナイ</t>
    </rPh>
    <rPh sb="13" eb="15">
      <t>ギョウム</t>
    </rPh>
    <rPh sb="16" eb="18">
      <t>リコウ</t>
    </rPh>
    <rPh sb="21" eb="22">
      <t>ツキ</t>
    </rPh>
    <rPh sb="23" eb="25">
      <t>ジョセイ</t>
    </rPh>
    <rPh sb="26" eb="28">
      <t>タイショウ</t>
    </rPh>
    <rPh sb="28" eb="29">
      <t>ガイ</t>
    </rPh>
    <phoneticPr fontId="7"/>
  </si>
  <si>
    <t>第２号様式の２（保育所）</t>
    <rPh sb="8" eb="10">
      <t>ホイク</t>
    </rPh>
    <rPh sb="10" eb="11">
      <t>ジョ</t>
    </rPh>
    <phoneticPr fontId="7"/>
  </si>
  <si>
    <t>※当月１日時点で産休・育休及び病休となっている者については含めないこと。ただし、代替職員は含めてよい。</t>
    <rPh sb="1" eb="3">
      <t>トウゲツ</t>
    </rPh>
    <rPh sb="4" eb="5">
      <t>ニチ</t>
    </rPh>
    <rPh sb="5" eb="7">
      <t>ジテン</t>
    </rPh>
    <rPh sb="8" eb="10">
      <t>サンキュウ</t>
    </rPh>
    <rPh sb="11" eb="12">
      <t>イク</t>
    </rPh>
    <rPh sb="12" eb="13">
      <t>キュウ</t>
    </rPh>
    <rPh sb="13" eb="14">
      <t>オヨ</t>
    </rPh>
    <rPh sb="15" eb="16">
      <t>ビョウ</t>
    </rPh>
    <rPh sb="16" eb="17">
      <t>キュウ</t>
    </rPh>
    <rPh sb="23" eb="24">
      <t>モノ</t>
    </rPh>
    <rPh sb="29" eb="30">
      <t>フク</t>
    </rPh>
    <rPh sb="40" eb="42">
      <t>ダイタイ</t>
    </rPh>
    <rPh sb="42" eb="44">
      <t>ショクイン</t>
    </rPh>
    <rPh sb="45" eb="46">
      <t>フク</t>
    </rPh>
    <phoneticPr fontId="7"/>
  </si>
  <si>
    <t>※雇用状況表に記載する職員は、原則、各加算項目対象欄において氏名の重複がないこと。</t>
    <rPh sb="1" eb="3">
      <t>コヨウ</t>
    </rPh>
    <rPh sb="3" eb="5">
      <t>ジョウキョウ</t>
    </rPh>
    <rPh sb="5" eb="6">
      <t>ヒョウ</t>
    </rPh>
    <rPh sb="7" eb="9">
      <t>キサイ</t>
    </rPh>
    <rPh sb="11" eb="13">
      <t>ショクイン</t>
    </rPh>
    <rPh sb="15" eb="17">
      <t>ゲンソク</t>
    </rPh>
    <rPh sb="18" eb="19">
      <t>カク</t>
    </rPh>
    <rPh sb="19" eb="21">
      <t>カサン</t>
    </rPh>
    <rPh sb="21" eb="23">
      <t>コウモク</t>
    </rPh>
    <rPh sb="23" eb="25">
      <t>タイショウ</t>
    </rPh>
    <rPh sb="25" eb="26">
      <t>ラン</t>
    </rPh>
    <rPh sb="30" eb="32">
      <t>シメイ</t>
    </rPh>
    <rPh sb="33" eb="35">
      <t>チョウフク</t>
    </rPh>
    <phoneticPr fontId="7"/>
  </si>
  <si>
    <t>※雇用状況表に記載する職員は高齢者等活躍促進加算に係る「高齢者等活躍促進加算月別雇用時間内訳表」に記載される職員と重複しないこと。</t>
    <rPh sb="1" eb="3">
      <t>コヨウ</t>
    </rPh>
    <rPh sb="3" eb="5">
      <t>ジョウキョウ</t>
    </rPh>
    <rPh sb="5" eb="6">
      <t>ヒョウ</t>
    </rPh>
    <rPh sb="7" eb="9">
      <t>キサイ</t>
    </rPh>
    <rPh sb="11" eb="13">
      <t>ショクイン</t>
    </rPh>
    <rPh sb="14" eb="17">
      <t>コウレイシャ</t>
    </rPh>
    <rPh sb="17" eb="18">
      <t>トウ</t>
    </rPh>
    <rPh sb="18" eb="20">
      <t>カツヤク</t>
    </rPh>
    <rPh sb="20" eb="22">
      <t>ソクシン</t>
    </rPh>
    <rPh sb="22" eb="24">
      <t>カサン</t>
    </rPh>
    <rPh sb="25" eb="26">
      <t>カカワ</t>
    </rPh>
    <rPh sb="49" eb="51">
      <t>キサイ</t>
    </rPh>
    <rPh sb="54" eb="56">
      <t>ショクイン</t>
    </rPh>
    <rPh sb="57" eb="59">
      <t>チョウフク</t>
    </rPh>
    <phoneticPr fontId="7"/>
  </si>
  <si>
    <t>１　請求月初日の保育士数（有資格者のみ）</t>
    <rPh sb="2" eb="4">
      <t>セイキュウ</t>
    </rPh>
    <rPh sb="4" eb="5">
      <t>ツキ</t>
    </rPh>
    <rPh sb="5" eb="7">
      <t>ショニチ</t>
    </rPh>
    <rPh sb="8" eb="12">
      <t>ホイクシスウ</t>
    </rPh>
    <rPh sb="13" eb="14">
      <t>ユウ</t>
    </rPh>
    <rPh sb="14" eb="16">
      <t>シカク</t>
    </rPh>
    <rPh sb="16" eb="17">
      <t>シャ</t>
    </rPh>
    <phoneticPr fontId="7"/>
  </si>
  <si>
    <t>月160時間以上勤務保育士数</t>
    <rPh sb="0" eb="1">
      <t>ツキ</t>
    </rPh>
    <rPh sb="4" eb="6">
      <t>ジカン</t>
    </rPh>
    <rPh sb="6" eb="8">
      <t>イジョウ</t>
    </rPh>
    <rPh sb="8" eb="10">
      <t>キンム</t>
    </rPh>
    <rPh sb="10" eb="14">
      <t>ホイクシスウ</t>
    </rPh>
    <phoneticPr fontId="7"/>
  </si>
  <si>
    <t>月160時間未満勤務保育士数</t>
    <rPh sb="0" eb="1">
      <t>ツキ</t>
    </rPh>
    <rPh sb="4" eb="6">
      <t>ジカン</t>
    </rPh>
    <rPh sb="6" eb="8">
      <t>ミマン</t>
    </rPh>
    <rPh sb="8" eb="10">
      <t>キンム</t>
    </rPh>
    <rPh sb="10" eb="12">
      <t>ホイク</t>
    </rPh>
    <rPh sb="12" eb="13">
      <t>シ</t>
    </rPh>
    <rPh sb="13" eb="14">
      <t>スウ</t>
    </rPh>
    <phoneticPr fontId="7"/>
  </si>
  <si>
    <t>月160時間未満勤務保育士の合計労働時間数</t>
    <rPh sb="0" eb="1">
      <t>ツキ</t>
    </rPh>
    <rPh sb="4" eb="6">
      <t>ジカン</t>
    </rPh>
    <rPh sb="6" eb="8">
      <t>ミマン</t>
    </rPh>
    <rPh sb="8" eb="10">
      <t>キンム</t>
    </rPh>
    <rPh sb="10" eb="13">
      <t>ホイクシ</t>
    </rPh>
    <rPh sb="14" eb="16">
      <t>ゴウケイ</t>
    </rPh>
    <rPh sb="16" eb="18">
      <t>ロウドウ</t>
    </rPh>
    <rPh sb="18" eb="21">
      <t>ジカンスウ</t>
    </rPh>
    <phoneticPr fontId="7"/>
  </si>
  <si>
    <t>月160時間未満勤務保育士の常勤換算後人数</t>
    <rPh sb="0" eb="1">
      <t>ツキ</t>
    </rPh>
    <rPh sb="4" eb="6">
      <t>ジカン</t>
    </rPh>
    <rPh sb="6" eb="8">
      <t>ミマン</t>
    </rPh>
    <rPh sb="8" eb="10">
      <t>キンム</t>
    </rPh>
    <rPh sb="10" eb="13">
      <t>ホイクシ</t>
    </rPh>
    <rPh sb="14" eb="16">
      <t>ジョウキン</t>
    </rPh>
    <rPh sb="16" eb="18">
      <t>カンサン</t>
    </rPh>
    <rPh sb="18" eb="19">
      <t>ゴ</t>
    </rPh>
    <rPh sb="19" eb="21">
      <t>ニンズウ</t>
    </rPh>
    <phoneticPr fontId="7"/>
  </si>
  <si>
    <t>①÷160時間</t>
    <rPh sb="5" eb="7">
      <t>ジカン</t>
    </rPh>
    <phoneticPr fontId="7"/>
  </si>
  <si>
    <t>ｂ小数点以下</t>
    <rPh sb="1" eb="4">
      <t>ショウスウテン</t>
    </rPh>
    <rPh sb="4" eb="6">
      <t>イカ</t>
    </rPh>
    <phoneticPr fontId="7"/>
  </si>
  <si>
    <t>切り捨て</t>
    <rPh sb="0" eb="3">
      <t>キリス</t>
    </rPh>
    <phoneticPr fontId="7"/>
  </si>
  <si>
    <t>↑雇用契約上で週40時間を基本とする勤務</t>
    <rPh sb="1" eb="3">
      <t>コヨウ</t>
    </rPh>
    <rPh sb="3" eb="5">
      <t>ケイヤク</t>
    </rPh>
    <rPh sb="5" eb="6">
      <t>ジョウ</t>
    </rPh>
    <rPh sb="7" eb="8">
      <t>シュウ</t>
    </rPh>
    <rPh sb="10" eb="12">
      <t>ジカン</t>
    </rPh>
    <rPh sb="13" eb="15">
      <t>キホン</t>
    </rPh>
    <rPh sb="18" eb="20">
      <t>キンム</t>
    </rPh>
    <phoneticPr fontId="7"/>
  </si>
  <si>
    <t>※保育士数には派遣保育士を含む。施設長が保育士であり保育士数に含めた場合減額調整となる。</t>
    <rPh sb="1" eb="3">
      <t>ホイク</t>
    </rPh>
    <rPh sb="3" eb="4">
      <t>シ</t>
    </rPh>
    <rPh sb="4" eb="5">
      <t>スウ</t>
    </rPh>
    <rPh sb="7" eb="9">
      <t>ハケン</t>
    </rPh>
    <rPh sb="9" eb="11">
      <t>ホイク</t>
    </rPh>
    <rPh sb="11" eb="12">
      <t>シ</t>
    </rPh>
    <rPh sb="13" eb="14">
      <t>フク</t>
    </rPh>
    <rPh sb="16" eb="18">
      <t>シセツ</t>
    </rPh>
    <rPh sb="18" eb="19">
      <t>チョウ</t>
    </rPh>
    <rPh sb="20" eb="22">
      <t>ホイク</t>
    </rPh>
    <rPh sb="22" eb="23">
      <t>シ</t>
    </rPh>
    <rPh sb="26" eb="28">
      <t>ホイク</t>
    </rPh>
    <rPh sb="28" eb="29">
      <t>シ</t>
    </rPh>
    <rPh sb="29" eb="30">
      <t>スウ</t>
    </rPh>
    <rPh sb="31" eb="32">
      <t>フク</t>
    </rPh>
    <rPh sb="34" eb="36">
      <t>バアイ</t>
    </rPh>
    <rPh sb="36" eb="38">
      <t>ゲンガク</t>
    </rPh>
    <rPh sb="38" eb="40">
      <t>チョウセイ</t>
    </rPh>
    <phoneticPr fontId="7"/>
  </si>
  <si>
    <t>※乳児４人以上を入所させる保育所については、保健師、看護師又は准看護師１人に限り、保育士とみなすことができる。</t>
    <rPh sb="8" eb="10">
      <t>ニュウショ</t>
    </rPh>
    <rPh sb="29" eb="30">
      <t>マタ</t>
    </rPh>
    <rPh sb="31" eb="35">
      <t>ジュンカンゴシ</t>
    </rPh>
    <phoneticPr fontId="7"/>
  </si>
  <si>
    <t>※保育士とは児童福祉法第18条の18第１項の登録を受けた者をいう。</t>
    <rPh sb="1" eb="4">
      <t>ホイクシ</t>
    </rPh>
    <rPh sb="6" eb="8">
      <t>ジドウ</t>
    </rPh>
    <rPh sb="8" eb="10">
      <t>フクシ</t>
    </rPh>
    <rPh sb="10" eb="11">
      <t/>
    </rPh>
    <phoneticPr fontId="7"/>
  </si>
  <si>
    <t>対　　　象
保育士数</t>
    <rPh sb="0" eb="5">
      <t>タイショウ</t>
    </rPh>
    <rPh sb="6" eb="10">
      <t>ホイクシスウ</t>
    </rPh>
    <phoneticPr fontId="7"/>
  </si>
  <si>
    <t>ａ＋b</t>
    <phoneticPr fontId="7"/>
  </si>
  <si>
    <t>※一時保育を専任担当する保育士（事業担当保育士）は含めない。</t>
    <rPh sb="1" eb="3">
      <t>イチジ</t>
    </rPh>
    <rPh sb="3" eb="5">
      <t>ホイク</t>
    </rPh>
    <rPh sb="6" eb="8">
      <t>センニン</t>
    </rPh>
    <rPh sb="8" eb="10">
      <t>タントウ</t>
    </rPh>
    <rPh sb="12" eb="14">
      <t>ホイク</t>
    </rPh>
    <rPh sb="14" eb="15">
      <t>シ</t>
    </rPh>
    <rPh sb="16" eb="18">
      <t>ジギョウ</t>
    </rPh>
    <rPh sb="18" eb="20">
      <t>タントウ</t>
    </rPh>
    <rPh sb="20" eb="23">
      <t>ホイクシ</t>
    </rPh>
    <rPh sb="25" eb="26">
      <t>フク</t>
    </rPh>
    <phoneticPr fontId="7"/>
  </si>
  <si>
    <t>２　国基準の保育士数（有資格者のみ）</t>
    <rPh sb="2" eb="3">
      <t>クニ</t>
    </rPh>
    <rPh sb="3" eb="5">
      <t>キジュン</t>
    </rPh>
    <rPh sb="6" eb="8">
      <t>ホイク</t>
    </rPh>
    <rPh sb="9" eb="10">
      <t>スウ</t>
    </rPh>
    <phoneticPr fontId="7"/>
  </si>
  <si>
    <t>年齢区分</t>
    <rPh sb="0" eb="2">
      <t>ネンレイ</t>
    </rPh>
    <rPh sb="2" eb="4">
      <t>クブン</t>
    </rPh>
    <phoneticPr fontId="7"/>
  </si>
  <si>
    <t>国　基　準　保　育　士　数</t>
    <rPh sb="0" eb="1">
      <t>クニ</t>
    </rPh>
    <rPh sb="2" eb="5">
      <t>キジュン</t>
    </rPh>
    <rPh sb="6" eb="13">
      <t>ホイクシスウ</t>
    </rPh>
    <phoneticPr fontId="7"/>
  </si>
  <si>
    <t>私的契約</t>
    <rPh sb="0" eb="2">
      <t>シテキ</t>
    </rPh>
    <rPh sb="2" eb="4">
      <t>ケイヤク</t>
    </rPh>
    <phoneticPr fontId="7"/>
  </si>
  <si>
    <t>（小数点第２位
以下切捨て）</t>
    <rPh sb="1" eb="4">
      <t>ショウスウテン</t>
    </rPh>
    <rPh sb="4" eb="5">
      <t>ダイ</t>
    </rPh>
    <rPh sb="6" eb="7">
      <t>クライ</t>
    </rPh>
    <rPh sb="8" eb="10">
      <t>イカ</t>
    </rPh>
    <rPh sb="10" eb="12">
      <t>キリス</t>
    </rPh>
    <phoneticPr fontId="7"/>
  </si>
  <si>
    <t>標 準</t>
    <rPh sb="0" eb="1">
      <t>シルベ</t>
    </rPh>
    <rPh sb="2" eb="3">
      <t>ジュン</t>
    </rPh>
    <phoneticPr fontId="7"/>
  </si>
  <si>
    <t>短時間</t>
    <rPh sb="0" eb="3">
      <t>タンジカン</t>
    </rPh>
    <phoneticPr fontId="7"/>
  </si>
  <si>
    <t>国基準による保育士配置</t>
    <rPh sb="0" eb="1">
      <t>クニ</t>
    </rPh>
    <rPh sb="1" eb="3">
      <t>キジュン</t>
    </rPh>
    <rPh sb="6" eb="9">
      <t>ホイクシ</t>
    </rPh>
    <rPh sb="9" eb="11">
      <t>ハイチ</t>
    </rPh>
    <phoneticPr fontId="7"/>
  </si>
  <si>
    <t>０歳児</t>
    <rPh sb="1" eb="3">
      <t>サイジ</t>
    </rPh>
    <phoneticPr fontId="7"/>
  </si>
  <si>
    <t>÷　３　＝　</t>
    <phoneticPr fontId="7"/>
  </si>
  <si>
    <t>１歳児</t>
    <rPh sb="1" eb="3">
      <t>サイジ</t>
    </rPh>
    <phoneticPr fontId="7"/>
  </si>
  <si>
    <t xml:space="preserve"> 人</t>
    <rPh sb="1" eb="2">
      <t>ニン</t>
    </rPh>
    <phoneticPr fontId="7"/>
  </si>
  <si>
    <t>２歳児</t>
    <rPh sb="1" eb="3">
      <t>サイジ</t>
    </rPh>
    <phoneticPr fontId="7"/>
  </si>
  <si>
    <t>※</t>
    <phoneticPr fontId="7"/>
  </si>
  <si>
    <t>※小数点以下</t>
    <rPh sb="1" eb="4">
      <t>ショウスウテン</t>
    </rPh>
    <rPh sb="4" eb="6">
      <t>イカ</t>
    </rPh>
    <phoneticPr fontId="7"/>
  </si>
  <si>
    <t>四捨五入</t>
    <rPh sb="0" eb="4">
      <t>シシャゴニュウ</t>
    </rPh>
    <phoneticPr fontId="7"/>
  </si>
  <si>
    <t>利用定員が90人以下の施設に対する保育士加配（１人）</t>
    <rPh sb="0" eb="2">
      <t>リヨウ</t>
    </rPh>
    <rPh sb="2" eb="4">
      <t>テイイン</t>
    </rPh>
    <rPh sb="7" eb="10">
      <t>ニンイカ</t>
    </rPh>
    <rPh sb="11" eb="13">
      <t>シセツ</t>
    </rPh>
    <rPh sb="14" eb="15">
      <t>タイ</t>
    </rPh>
    <rPh sb="17" eb="20">
      <t>ホイクシ</t>
    </rPh>
    <rPh sb="20" eb="22">
      <t>カハイ</t>
    </rPh>
    <rPh sb="24" eb="25">
      <t>ニン</t>
    </rPh>
    <phoneticPr fontId="7"/>
  </si>
  <si>
    <t>保育標準時間認定対応保育士（１人）</t>
    <rPh sb="0" eb="2">
      <t>ホイク</t>
    </rPh>
    <rPh sb="2" eb="4">
      <t>ヒョウジュン</t>
    </rPh>
    <rPh sb="4" eb="6">
      <t>ジカン</t>
    </rPh>
    <rPh sb="6" eb="8">
      <t>ニンテイ</t>
    </rPh>
    <rPh sb="8" eb="10">
      <t>タイオウ</t>
    </rPh>
    <rPh sb="10" eb="12">
      <t>ホイク</t>
    </rPh>
    <rPh sb="12" eb="13">
      <t>シ</t>
    </rPh>
    <rPh sb="15" eb="16">
      <t>ニン</t>
    </rPh>
    <phoneticPr fontId="7"/>
  </si>
  <si>
    <t>小　計　②　（c～e)</t>
    <rPh sb="0" eb="1">
      <t>ショウ</t>
    </rPh>
    <rPh sb="2" eb="3">
      <t>ケイ</t>
    </rPh>
    <phoneticPr fontId="7"/>
  </si>
  <si>
    <t>※ ａ＋ｂ ≧ f</t>
    <phoneticPr fontId="7"/>
  </si>
  <si>
    <t>その他加算の保育士</t>
    <rPh sb="2" eb="3">
      <t>タ</t>
    </rPh>
    <rPh sb="3" eb="4">
      <t>カ</t>
    </rPh>
    <rPh sb="4" eb="5">
      <t>ザン</t>
    </rPh>
    <rPh sb="6" eb="9">
      <t>ホイクシ</t>
    </rPh>
    <phoneticPr fontId="7"/>
  </si>
  <si>
    <t>主任保育士専任加算（１人）</t>
    <rPh sb="0" eb="1">
      <t>シュ</t>
    </rPh>
    <rPh sb="1" eb="2">
      <t>ニン</t>
    </rPh>
    <rPh sb="2" eb="3">
      <t>ホ</t>
    </rPh>
    <rPh sb="3" eb="4">
      <t>イク</t>
    </rPh>
    <rPh sb="4" eb="5">
      <t>シ</t>
    </rPh>
    <rPh sb="5" eb="7">
      <t>センニン</t>
    </rPh>
    <rPh sb="7" eb="8">
      <t>カ</t>
    </rPh>
    <rPh sb="8" eb="9">
      <t>ザン</t>
    </rPh>
    <rPh sb="11" eb="12">
      <t>ニン</t>
    </rPh>
    <phoneticPr fontId="7"/>
  </si>
  <si>
    <t>チーム保育推進加算（平均経験年数12年以上の施設）（１人）</t>
    <rPh sb="3" eb="5">
      <t>ホイク</t>
    </rPh>
    <rPh sb="5" eb="7">
      <t>スイシン</t>
    </rPh>
    <rPh sb="7" eb="8">
      <t>カ</t>
    </rPh>
    <rPh sb="8" eb="9">
      <t>ザン</t>
    </rPh>
    <rPh sb="10" eb="12">
      <t>ヘイキン</t>
    </rPh>
    <rPh sb="12" eb="14">
      <t>ケイケン</t>
    </rPh>
    <rPh sb="14" eb="16">
      <t>ネンスウ</t>
    </rPh>
    <rPh sb="18" eb="19">
      <t>ネン</t>
    </rPh>
    <rPh sb="19" eb="21">
      <t>イジョウ</t>
    </rPh>
    <rPh sb="22" eb="24">
      <t>シセツ</t>
    </rPh>
    <rPh sb="27" eb="28">
      <t>ニン</t>
    </rPh>
    <phoneticPr fontId="7"/>
  </si>
  <si>
    <t>合　　　　　　　計　　（f～h）</t>
    <rPh sb="0" eb="1">
      <t>ゴウケイ</t>
    </rPh>
    <rPh sb="8" eb="9">
      <t>ケイサン</t>
    </rPh>
    <phoneticPr fontId="7"/>
  </si>
  <si>
    <t>※ ａ＋ｂ ≧ i</t>
    <phoneticPr fontId="7"/>
  </si>
  <si>
    <t>３　横浜市基準の保育士数（有資格者のみ）</t>
    <rPh sb="2" eb="5">
      <t>ヨコハマシ</t>
    </rPh>
    <rPh sb="10" eb="11">
      <t>シ</t>
    </rPh>
    <rPh sb="13" eb="17">
      <t>ユウシカクシャ</t>
    </rPh>
    <phoneticPr fontId="7"/>
  </si>
  <si>
    <t>在園児数合計</t>
    <rPh sb="0" eb="2">
      <t>ザイエン</t>
    </rPh>
    <rPh sb="2" eb="3">
      <t>ジ</t>
    </rPh>
    <rPh sb="3" eb="4">
      <t>スウ</t>
    </rPh>
    <rPh sb="4" eb="6">
      <t>ゴウケイ</t>
    </rPh>
    <phoneticPr fontId="7"/>
  </si>
  <si>
    <t>横浜市基準の保育士配置</t>
    <rPh sb="0" eb="3">
      <t>ヨコハマシ</t>
    </rPh>
    <rPh sb="3" eb="5">
      <t>キジュン</t>
    </rPh>
    <rPh sb="6" eb="8">
      <t>ホイク</t>
    </rPh>
    <rPh sb="8" eb="9">
      <t>シ</t>
    </rPh>
    <rPh sb="9" eb="11">
      <t>ハイチ</t>
    </rPh>
    <phoneticPr fontId="7"/>
  </si>
  <si>
    <t>国基準の保育士配置</t>
    <rPh sb="0" eb="1">
      <t>クニ</t>
    </rPh>
    <rPh sb="1" eb="3">
      <t>キジュン</t>
    </rPh>
    <rPh sb="4" eb="6">
      <t>ホイク</t>
    </rPh>
    <rPh sb="6" eb="7">
      <t>シ</t>
    </rPh>
    <rPh sb="7" eb="9">
      <t>ハイチ</t>
    </rPh>
    <phoneticPr fontId="7"/>
  </si>
  <si>
    <t>差引必要保育士数</t>
    <rPh sb="0" eb="2">
      <t>サシヒキ</t>
    </rPh>
    <rPh sb="2" eb="4">
      <t>ヒツヨウ</t>
    </rPh>
    <rPh sb="4" eb="6">
      <t>ホイク</t>
    </rPh>
    <rPh sb="6" eb="7">
      <t>シ</t>
    </rPh>
    <rPh sb="7" eb="8">
      <t>スウ</t>
    </rPh>
    <phoneticPr fontId="7"/>
  </si>
  <si>
    <t>横浜市の基準による
保育士配置</t>
    <rPh sb="0" eb="3">
      <t>ヨコハマシ</t>
    </rPh>
    <rPh sb="4" eb="6">
      <t>キジュン</t>
    </rPh>
    <rPh sb="10" eb="12">
      <t>ホイク</t>
    </rPh>
    <rPh sb="12" eb="13">
      <t>シ</t>
    </rPh>
    <rPh sb="13" eb="15">
      <t>ハイチ</t>
    </rPh>
    <phoneticPr fontId="7"/>
  </si>
  <si>
    <t>（ｌ＝ｊ-ｋ)</t>
    <phoneticPr fontId="7"/>
  </si>
  <si>
    <t>÷　４　＝　</t>
    <phoneticPr fontId="7"/>
  </si>
  <si>
    <t>÷　５　＝　</t>
    <phoneticPr fontId="7"/>
  </si>
  <si>
    <t>４歳以上児</t>
    <rPh sb="1" eb="4">
      <t>サイイジョウ</t>
    </rPh>
    <rPh sb="4" eb="5">
      <t>ジ</t>
    </rPh>
    <phoneticPr fontId="7"/>
  </si>
  <si>
    <t>÷　24　＝　</t>
    <phoneticPr fontId="7"/>
  </si>
  <si>
    <t>小計</t>
    <rPh sb="0" eb="1">
      <t>ショウ</t>
    </rPh>
    <rPh sb="1" eb="2">
      <t>ケイ</t>
    </rPh>
    <phoneticPr fontId="7"/>
  </si>
  <si>
    <t>j</t>
    <phoneticPr fontId="7"/>
  </si>
  <si>
    <t>k</t>
    <phoneticPr fontId="7"/>
  </si>
  <si>
    <t>l</t>
    <phoneticPr fontId="7"/>
  </si>
  <si>
    <t>その他加算の
保育士</t>
    <rPh sb="2" eb="3">
      <t>タ</t>
    </rPh>
    <rPh sb="3" eb="5">
      <t>カサン</t>
    </rPh>
    <rPh sb="7" eb="9">
      <t>ホイク</t>
    </rPh>
    <rPh sb="9" eb="10">
      <t>シ</t>
    </rPh>
    <phoneticPr fontId="7"/>
  </si>
  <si>
    <t>m</t>
    <phoneticPr fontId="7"/>
  </si>
  <si>
    <r>
      <t xml:space="preserve">延長保育実施加算（１人）
</t>
    </r>
    <r>
      <rPr>
        <sz val="8"/>
        <rFont val="ＭＳ Ｐ明朝"/>
        <family val="1"/>
        <charset val="128"/>
      </rPr>
      <t>(開所時間が11時間超)</t>
    </r>
    <rPh sb="0" eb="2">
      <t>エンチョウ</t>
    </rPh>
    <rPh sb="2" eb="4">
      <t>ホイク</t>
    </rPh>
    <rPh sb="4" eb="6">
      <t>ジッシ</t>
    </rPh>
    <rPh sb="6" eb="8">
      <t>カサン</t>
    </rPh>
    <rPh sb="10" eb="11">
      <t>ニン</t>
    </rPh>
    <rPh sb="14" eb="16">
      <t>カイショ</t>
    </rPh>
    <rPh sb="16" eb="18">
      <t>ジカン</t>
    </rPh>
    <rPh sb="21" eb="23">
      <t>ジカン</t>
    </rPh>
    <rPh sb="23" eb="24">
      <t>コ</t>
    </rPh>
    <phoneticPr fontId="7"/>
  </si>
  <si>
    <t>n</t>
    <phoneticPr fontId="7"/>
  </si>
  <si>
    <r>
      <t xml:space="preserve">ローテーション保育士雇用費
</t>
    </r>
    <r>
      <rPr>
        <sz val="8"/>
        <rFont val="ＭＳ Ｐ明朝"/>
        <family val="1"/>
        <charset val="128"/>
      </rPr>
      <t>（利用定員により１人～５人）</t>
    </r>
    <rPh sb="7" eb="10">
      <t>ホイクシ</t>
    </rPh>
    <rPh sb="10" eb="12">
      <t>コヨウ</t>
    </rPh>
    <rPh sb="12" eb="13">
      <t>ヒ</t>
    </rPh>
    <rPh sb="15" eb="17">
      <t>リヨウ</t>
    </rPh>
    <rPh sb="17" eb="19">
      <t>テイイン</t>
    </rPh>
    <rPh sb="23" eb="24">
      <t>ニン</t>
    </rPh>
    <rPh sb="26" eb="27">
      <t>ニン</t>
    </rPh>
    <phoneticPr fontId="7"/>
  </si>
  <si>
    <t>o</t>
    <phoneticPr fontId="7"/>
  </si>
  <si>
    <t>合　　　　　　　計　　（i+l～o）</t>
    <rPh sb="0" eb="1">
      <t>ゴウケイ</t>
    </rPh>
    <rPh sb="8" eb="9">
      <t>ケイサン</t>
    </rPh>
    <phoneticPr fontId="7"/>
  </si>
  <si>
    <t>p</t>
    <phoneticPr fontId="7"/>
  </si>
  <si>
    <t>※ ａ＋ｂ ≧ ｐ</t>
    <phoneticPr fontId="7"/>
  </si>
  <si>
    <t>注１）国基準による保育士配置（ｃ～ｆの算出にあたっての注意）</t>
    <rPh sb="0" eb="1">
      <t>チュウ</t>
    </rPh>
    <rPh sb="3" eb="4">
      <t>クニ</t>
    </rPh>
    <rPh sb="4" eb="6">
      <t>キジュン</t>
    </rPh>
    <rPh sb="9" eb="12">
      <t>ホイクシ</t>
    </rPh>
    <rPh sb="12" eb="14">
      <t>ハイチ</t>
    </rPh>
    <rPh sb="19" eb="21">
      <t>サンシュツ</t>
    </rPh>
    <rPh sb="27" eb="29">
      <t>チュウイ</t>
    </rPh>
    <phoneticPr fontId="7"/>
  </si>
  <si>
    <t>ア：在籍児童数は市内・市外・私的契約児童数に分けて人数を記載すること。市内及び市外の児童は標準時間と短時間に分けて記載すること。</t>
    <rPh sb="2" eb="4">
      <t>ザイセキ</t>
    </rPh>
    <rPh sb="4" eb="7">
      <t>ジドウスウ</t>
    </rPh>
    <rPh sb="8" eb="10">
      <t>シナイ</t>
    </rPh>
    <rPh sb="11" eb="13">
      <t>シガイ</t>
    </rPh>
    <rPh sb="14" eb="16">
      <t>シテキ</t>
    </rPh>
    <rPh sb="16" eb="18">
      <t>ケイヤクジ</t>
    </rPh>
    <rPh sb="18" eb="21">
      <t>ジドウスウ</t>
    </rPh>
    <rPh sb="22" eb="23">
      <t>ワ</t>
    </rPh>
    <rPh sb="25" eb="27">
      <t>ニンズウ</t>
    </rPh>
    <rPh sb="28" eb="30">
      <t>キサイ</t>
    </rPh>
    <rPh sb="35" eb="37">
      <t>シナイ</t>
    </rPh>
    <rPh sb="37" eb="38">
      <t>オヨ</t>
    </rPh>
    <rPh sb="39" eb="40">
      <t>シ</t>
    </rPh>
    <rPh sb="40" eb="41">
      <t>ガイ</t>
    </rPh>
    <rPh sb="42" eb="44">
      <t>ジドウ</t>
    </rPh>
    <rPh sb="45" eb="47">
      <t>ヒョウジュン</t>
    </rPh>
    <rPh sb="47" eb="49">
      <t>ジカン</t>
    </rPh>
    <rPh sb="50" eb="53">
      <t>タンジカン</t>
    </rPh>
    <rPh sb="54" eb="55">
      <t>ワ</t>
    </rPh>
    <rPh sb="57" eb="59">
      <t>キサイ</t>
    </rPh>
    <phoneticPr fontId="7"/>
  </si>
  <si>
    <t>イ：小計①は、市内・市外・私的契約児童数の合計により算出すること。</t>
    <rPh sb="2" eb="4">
      <t>ショウケイ</t>
    </rPh>
    <rPh sb="7" eb="9">
      <t>シナイ</t>
    </rPh>
    <rPh sb="10" eb="12">
      <t>シガイ</t>
    </rPh>
    <rPh sb="13" eb="15">
      <t>シテキ</t>
    </rPh>
    <rPh sb="15" eb="17">
      <t>ケイヤク</t>
    </rPh>
    <rPh sb="17" eb="20">
      <t>ジドウスウ</t>
    </rPh>
    <rPh sb="21" eb="23">
      <t>ゴウケイ</t>
    </rPh>
    <rPh sb="26" eb="28">
      <t>サンシュツ</t>
    </rPh>
    <phoneticPr fontId="7"/>
  </si>
  <si>
    <t>ウ：ｄについては利用定員が該当する場合は必ず人数を記載すること。eについては標準時間認定を受けた子どもが利用する場合は必ず人数を記載すること。→必ず（ ａ＋ｂ ≧ f ）となること。</t>
    <rPh sb="8" eb="10">
      <t>リヨウ</t>
    </rPh>
    <rPh sb="10" eb="12">
      <t>テイイン</t>
    </rPh>
    <rPh sb="13" eb="15">
      <t>ガイトウ</t>
    </rPh>
    <rPh sb="17" eb="19">
      <t>バアイ</t>
    </rPh>
    <rPh sb="20" eb="21">
      <t>カナラ</t>
    </rPh>
    <rPh sb="22" eb="24">
      <t>ニンズウ</t>
    </rPh>
    <rPh sb="25" eb="27">
      <t>キサイ</t>
    </rPh>
    <rPh sb="38" eb="44">
      <t>ヒョウジュンジカンニンテイ</t>
    </rPh>
    <rPh sb="45" eb="46">
      <t>ウ</t>
    </rPh>
    <rPh sb="48" eb="49">
      <t>コ</t>
    </rPh>
    <rPh sb="52" eb="54">
      <t>リヨウ</t>
    </rPh>
    <rPh sb="56" eb="58">
      <t>バアイ</t>
    </rPh>
    <rPh sb="59" eb="60">
      <t>カナラ</t>
    </rPh>
    <rPh sb="61" eb="63">
      <t>ニンズウ</t>
    </rPh>
    <rPh sb="64" eb="66">
      <t>キサイ</t>
    </rPh>
    <rPh sb="72" eb="73">
      <t>カナラ</t>
    </rPh>
    <phoneticPr fontId="7"/>
  </si>
  <si>
    <t>注２）その他加算の保育士配置（g～iの記入上の注意）</t>
    <rPh sb="0" eb="1">
      <t>チュウ</t>
    </rPh>
    <rPh sb="3" eb="6">
      <t>ソノタ</t>
    </rPh>
    <rPh sb="6" eb="8">
      <t>カサン</t>
    </rPh>
    <rPh sb="9" eb="12">
      <t>ホイクシ</t>
    </rPh>
    <rPh sb="12" eb="14">
      <t>ハイチ</t>
    </rPh>
    <rPh sb="19" eb="21">
      <t>キニュウ</t>
    </rPh>
    <rPh sb="21" eb="22">
      <t>ジョウ</t>
    </rPh>
    <rPh sb="23" eb="25">
      <t>チュウイ</t>
    </rPh>
    <phoneticPr fontId="7"/>
  </si>
  <si>
    <t>ア：「国基準による保育士配置（ f ）」を超えて、その他加算による保育士配置をしている場合（ ａ＋ｂ ＞ f ）は、配置の実態に合わせてg～h欄に人数（１人）を計上すること。</t>
    <rPh sb="3" eb="4">
      <t>クニ</t>
    </rPh>
    <rPh sb="4" eb="6">
      <t>キジュン</t>
    </rPh>
    <rPh sb="21" eb="22">
      <t>コ</t>
    </rPh>
    <rPh sb="25" eb="28">
      <t>ソノタ</t>
    </rPh>
    <rPh sb="28" eb="30">
      <t>カサン</t>
    </rPh>
    <rPh sb="33" eb="36">
      <t>ホイクシ</t>
    </rPh>
    <rPh sb="36" eb="38">
      <t>ハイチ</t>
    </rPh>
    <rPh sb="43" eb="45">
      <t>バアイ</t>
    </rPh>
    <rPh sb="58" eb="60">
      <t>ハイチ</t>
    </rPh>
    <rPh sb="61" eb="63">
      <t>ジッタイ</t>
    </rPh>
    <rPh sb="64" eb="65">
      <t>ア</t>
    </rPh>
    <rPh sb="71" eb="72">
      <t>ラン</t>
    </rPh>
    <rPh sb="77" eb="78">
      <t>ニン</t>
    </rPh>
    <phoneticPr fontId="7"/>
  </si>
  <si>
    <t>イ：各加算は、それぞれ要綱等の規定により事前に支給要件に合致することが確認され、各月において実際に各々に該当する役割の保育士が配置されている場合(「その他加算の保育士」欄に１が入っている場合)に支給対象となる。</t>
    <rPh sb="2" eb="3">
      <t>カク</t>
    </rPh>
    <rPh sb="3" eb="5">
      <t>カサン</t>
    </rPh>
    <rPh sb="11" eb="13">
      <t>ヨウコウ</t>
    </rPh>
    <rPh sb="13" eb="14">
      <t>トウ</t>
    </rPh>
    <rPh sb="15" eb="17">
      <t>キテイ</t>
    </rPh>
    <rPh sb="20" eb="22">
      <t>ジゼン</t>
    </rPh>
    <rPh sb="23" eb="25">
      <t>シキュウ</t>
    </rPh>
    <rPh sb="25" eb="27">
      <t>ヨウケン</t>
    </rPh>
    <rPh sb="28" eb="30">
      <t>ガッチ</t>
    </rPh>
    <rPh sb="35" eb="37">
      <t>カクニン</t>
    </rPh>
    <rPh sb="40" eb="42">
      <t>カクツキ</t>
    </rPh>
    <rPh sb="46" eb="48">
      <t>ジッサイ</t>
    </rPh>
    <rPh sb="49" eb="51">
      <t>オノオノ</t>
    </rPh>
    <rPh sb="52" eb="54">
      <t>ガイトウ</t>
    </rPh>
    <rPh sb="56" eb="58">
      <t>ヤクワリ</t>
    </rPh>
    <rPh sb="63" eb="65">
      <t>ハイチ</t>
    </rPh>
    <rPh sb="70" eb="72">
      <t>バアイ</t>
    </rPh>
    <rPh sb="76" eb="77">
      <t>タ</t>
    </rPh>
    <rPh sb="77" eb="79">
      <t>カサン</t>
    </rPh>
    <rPh sb="80" eb="82">
      <t>ホイク</t>
    </rPh>
    <rPh sb="82" eb="83">
      <t>シ</t>
    </rPh>
    <rPh sb="84" eb="85">
      <t>ラン</t>
    </rPh>
    <rPh sb="88" eb="89">
      <t>ハイ</t>
    </rPh>
    <rPh sb="93" eb="95">
      <t>バアイ</t>
    </rPh>
    <rPh sb="97" eb="99">
      <t>シキュウ</t>
    </rPh>
    <rPh sb="99" eb="101">
      <t>タイショウ</t>
    </rPh>
    <phoneticPr fontId="7"/>
  </si>
  <si>
    <t>ウ：国基準の保育士数の合計（i）は対象保育士数以下となること（ ａ＋ｂ ≧ i）。</t>
    <rPh sb="2" eb="3">
      <t>クニ</t>
    </rPh>
    <rPh sb="6" eb="9">
      <t>ホイクシ</t>
    </rPh>
    <rPh sb="9" eb="10">
      <t>カズ</t>
    </rPh>
    <rPh sb="19" eb="22">
      <t>ホイクシ</t>
    </rPh>
    <rPh sb="22" eb="23">
      <t>スウ</t>
    </rPh>
    <phoneticPr fontId="7"/>
  </si>
  <si>
    <t>注３）横浜市基準による保育士配置（ｌ～pの記入上の注意）</t>
    <rPh sb="0" eb="1">
      <t>チュウ</t>
    </rPh>
    <rPh sb="3" eb="6">
      <t>ヨコハマシ</t>
    </rPh>
    <rPh sb="6" eb="8">
      <t>キジュン</t>
    </rPh>
    <rPh sb="11" eb="13">
      <t>ホイク</t>
    </rPh>
    <rPh sb="13" eb="14">
      <t>シ</t>
    </rPh>
    <rPh sb="14" eb="16">
      <t>ハイチ</t>
    </rPh>
    <rPh sb="21" eb="23">
      <t>キニュウ</t>
    </rPh>
    <rPh sb="23" eb="24">
      <t>ジョウ</t>
    </rPh>
    <rPh sb="25" eb="27">
      <t>チュウイ</t>
    </rPh>
    <phoneticPr fontId="7"/>
  </si>
  <si>
    <t>ア：国基準及び横浜市基準による基準保育士数（i+l）を超えて、その他加算の保育士配置をしている場合（ ａ＋ｂ ＞i+l ）は、配置の実態に合わせてm～o欄にアルファベット順に従って人数を計上すること。(m及びnは1人、oは利用定員に応じて１～５人)</t>
    <rPh sb="2" eb="3">
      <t>クニ</t>
    </rPh>
    <rPh sb="3" eb="5">
      <t>キジュン</t>
    </rPh>
    <rPh sb="5" eb="6">
      <t>オヨ</t>
    </rPh>
    <rPh sb="7" eb="10">
      <t>ヨコハマシ</t>
    </rPh>
    <rPh sb="10" eb="12">
      <t>キジュン</t>
    </rPh>
    <rPh sb="15" eb="17">
      <t>キジュン</t>
    </rPh>
    <rPh sb="19" eb="20">
      <t>シ</t>
    </rPh>
    <rPh sb="27" eb="28">
      <t>コ</t>
    </rPh>
    <rPh sb="31" eb="34">
      <t>ソノタ</t>
    </rPh>
    <rPh sb="34" eb="36">
      <t>カサン</t>
    </rPh>
    <rPh sb="39" eb="40">
      <t>シ</t>
    </rPh>
    <rPh sb="40" eb="42">
      <t>ハイチ</t>
    </rPh>
    <rPh sb="47" eb="49">
      <t>バアイ</t>
    </rPh>
    <rPh sb="63" eb="65">
      <t>ハイチ</t>
    </rPh>
    <rPh sb="66" eb="68">
      <t>ジッタイ</t>
    </rPh>
    <rPh sb="69" eb="70">
      <t>ア</t>
    </rPh>
    <rPh sb="76" eb="77">
      <t>ラン</t>
    </rPh>
    <rPh sb="102" eb="103">
      <t>オヨ</t>
    </rPh>
    <rPh sb="111" eb="113">
      <t>リヨウ</t>
    </rPh>
    <rPh sb="113" eb="115">
      <t>テイイン</t>
    </rPh>
    <rPh sb="116" eb="117">
      <t>オウ</t>
    </rPh>
    <rPh sb="122" eb="123">
      <t>ニン</t>
    </rPh>
    <phoneticPr fontId="7"/>
  </si>
  <si>
    <t>イ：各雇用費は、それぞれ要綱等の規定により事前に支給要件に合致することが確認され、各月において実際に各々に該当する役割の保育士が配置されている場合（「その他加算の保育士」欄に人数が入っている場合）に支給対象となる。</t>
    <rPh sb="2" eb="3">
      <t>カク</t>
    </rPh>
    <rPh sb="3" eb="6">
      <t>コヨウヒ</t>
    </rPh>
    <rPh sb="12" eb="14">
      <t>ヨウコウ</t>
    </rPh>
    <rPh sb="14" eb="15">
      <t>トウ</t>
    </rPh>
    <rPh sb="16" eb="18">
      <t>キテイ</t>
    </rPh>
    <rPh sb="21" eb="23">
      <t>ジゼン</t>
    </rPh>
    <rPh sb="24" eb="26">
      <t>シキュウ</t>
    </rPh>
    <rPh sb="26" eb="28">
      <t>ヨウケン</t>
    </rPh>
    <rPh sb="29" eb="31">
      <t>ガッチ</t>
    </rPh>
    <rPh sb="36" eb="38">
      <t>カクニン</t>
    </rPh>
    <rPh sb="41" eb="43">
      <t>カクツキ</t>
    </rPh>
    <rPh sb="47" eb="49">
      <t>ジッサイ</t>
    </rPh>
    <rPh sb="50" eb="52">
      <t>オノオノ</t>
    </rPh>
    <rPh sb="53" eb="55">
      <t>ガイトウ</t>
    </rPh>
    <rPh sb="57" eb="59">
      <t>ヤクワリ</t>
    </rPh>
    <rPh sb="62" eb="63">
      <t>シ</t>
    </rPh>
    <rPh sb="64" eb="66">
      <t>ハイチ</t>
    </rPh>
    <rPh sb="71" eb="73">
      <t>バアイ</t>
    </rPh>
    <rPh sb="77" eb="78">
      <t>タ</t>
    </rPh>
    <rPh sb="78" eb="80">
      <t>カサン</t>
    </rPh>
    <rPh sb="81" eb="83">
      <t>ホイク</t>
    </rPh>
    <rPh sb="83" eb="84">
      <t>シ</t>
    </rPh>
    <rPh sb="85" eb="86">
      <t>ラン</t>
    </rPh>
    <rPh sb="87" eb="89">
      <t>ニンズウ</t>
    </rPh>
    <rPh sb="90" eb="91">
      <t>ハイ</t>
    </rPh>
    <rPh sb="95" eb="97">
      <t>バアイ</t>
    </rPh>
    <rPh sb="99" eb="101">
      <t>シキュウ</t>
    </rPh>
    <rPh sb="101" eb="103">
      <t>タイショウ</t>
    </rPh>
    <phoneticPr fontId="7"/>
  </si>
  <si>
    <t>ウ：横浜市基準の保育士数の合計（p）は必ず対象保育士数以下となること（ ａ＋ｂ ≧ p ）。</t>
    <rPh sb="2" eb="5">
      <t>ヨコハマシ</t>
    </rPh>
    <phoneticPr fontId="7"/>
  </si>
  <si>
    <t>４　請求月初日の職員の雇用状況　　</t>
    <rPh sb="8" eb="10">
      <t>ショクイン</t>
    </rPh>
    <rPh sb="11" eb="13">
      <t>コヨウ</t>
    </rPh>
    <rPh sb="13" eb="15">
      <t>ジョウキョウ</t>
    </rPh>
    <phoneticPr fontId="7"/>
  </si>
  <si>
    <t>①　施設長</t>
    <rPh sb="2" eb="5">
      <t>シセツチョウ</t>
    </rPh>
    <phoneticPr fontId="6"/>
  </si>
  <si>
    <t>保育士証等登録番号</t>
    <phoneticPr fontId="7"/>
  </si>
  <si>
    <t>（　　　　　　　　　　）</t>
    <phoneticPr fontId="7"/>
  </si>
  <si>
    <t>年齢（申請日時点）</t>
    <rPh sb="0" eb="2">
      <t>ネンレイ</t>
    </rPh>
    <rPh sb="3" eb="5">
      <t>シンセイ</t>
    </rPh>
    <rPh sb="5" eb="6">
      <t>ビ</t>
    </rPh>
    <rPh sb="6" eb="8">
      <t>ジテン</t>
    </rPh>
    <phoneticPr fontId="7"/>
  </si>
  <si>
    <t>委託費からの給与支出</t>
    <rPh sb="0" eb="2">
      <t>イタク</t>
    </rPh>
    <rPh sb="2" eb="3">
      <t>ヒ</t>
    </rPh>
    <rPh sb="6" eb="8">
      <t>キュウヨ</t>
    </rPh>
    <rPh sb="8" eb="10">
      <t>シシュツ</t>
    </rPh>
    <phoneticPr fontId="7"/>
  </si>
  <si>
    <t>適用年月日</t>
    <rPh sb="0" eb="2">
      <t>テキヨウ</t>
    </rPh>
    <rPh sb="2" eb="5">
      <t>ネンガッピ</t>
    </rPh>
    <phoneticPr fontId="7"/>
  </si>
  <si>
    <t>児童福祉事業従事期間及び従事内容</t>
    <rPh sb="0" eb="2">
      <t>ジドウ</t>
    </rPh>
    <rPh sb="2" eb="4">
      <t>フクシ</t>
    </rPh>
    <rPh sb="4" eb="6">
      <t>ジギョウ</t>
    </rPh>
    <rPh sb="6" eb="8">
      <t>ジュウジ</t>
    </rPh>
    <rPh sb="8" eb="10">
      <t>キカン</t>
    </rPh>
    <rPh sb="10" eb="11">
      <t>オヨ</t>
    </rPh>
    <rPh sb="12" eb="14">
      <t>ジュウジ</t>
    </rPh>
    <rPh sb="14" eb="16">
      <t>ナイヨウ</t>
    </rPh>
    <phoneticPr fontId="7"/>
  </si>
  <si>
    <t>※公的機関等の実施する所長研修等を受講し、修了した者も同等以上の能力を有すると認める。</t>
    <rPh sb="1" eb="3">
      <t>コウテキ</t>
    </rPh>
    <rPh sb="3" eb="5">
      <t>キカン</t>
    </rPh>
    <rPh sb="5" eb="6">
      <t>トウ</t>
    </rPh>
    <rPh sb="7" eb="9">
      <t>ジッシ</t>
    </rPh>
    <rPh sb="11" eb="13">
      <t>ショチョウ</t>
    </rPh>
    <rPh sb="13" eb="15">
      <t>ケンシュウ</t>
    </rPh>
    <rPh sb="15" eb="16">
      <t>トウ</t>
    </rPh>
    <rPh sb="17" eb="19">
      <t>ジュコウ</t>
    </rPh>
    <rPh sb="21" eb="23">
      <t>シュウリョウ</t>
    </rPh>
    <rPh sb="25" eb="26">
      <t>モノ</t>
    </rPh>
    <rPh sb="27" eb="29">
      <t>ドウトウ</t>
    </rPh>
    <rPh sb="29" eb="31">
      <t>イジョウ</t>
    </rPh>
    <rPh sb="32" eb="34">
      <t>ノウリョク</t>
    </rPh>
    <rPh sb="35" eb="36">
      <t>ユウ</t>
    </rPh>
    <rPh sb="39" eb="40">
      <t>ミト</t>
    </rPh>
    <phoneticPr fontId="7"/>
  </si>
  <si>
    <t>※原則、こども施設整備課において認可されている施設長を記載すること。</t>
    <rPh sb="1" eb="3">
      <t>ゲンソク</t>
    </rPh>
    <rPh sb="27" eb="29">
      <t>キサイ</t>
    </rPh>
    <phoneticPr fontId="7"/>
  </si>
  <si>
    <t>②　月160時間未満勤務の保育士等（有資格）</t>
    <rPh sb="2" eb="3">
      <t>ツキ</t>
    </rPh>
    <rPh sb="6" eb="8">
      <t>ジカン</t>
    </rPh>
    <rPh sb="8" eb="10">
      <t>ミマン</t>
    </rPh>
    <rPh sb="10" eb="12">
      <t>キンム</t>
    </rPh>
    <rPh sb="13" eb="16">
      <t>ホイクシ</t>
    </rPh>
    <rPh sb="16" eb="17">
      <t>トウ</t>
    </rPh>
    <rPh sb="18" eb="21">
      <t>ユウシカク</t>
    </rPh>
    <phoneticPr fontId="7"/>
  </si>
  <si>
    <t>※原則として雇用契約で所定労働時間を算定すること。１日の労働時間数は小数点第２位まで記入すること（例：15分は「0.25」、20分は「0.33」、30分は「0.5」で記載）。１日の労働時間数が固定されていない場合には、１か月の労働時間数のみ記載すること。</t>
    <rPh sb="1" eb="3">
      <t>ゲンソク</t>
    </rPh>
    <rPh sb="6" eb="8">
      <t>コヨウ</t>
    </rPh>
    <rPh sb="8" eb="10">
      <t>ケイヤク</t>
    </rPh>
    <rPh sb="11" eb="13">
      <t>ショテイ</t>
    </rPh>
    <rPh sb="13" eb="15">
      <t>ロウドウ</t>
    </rPh>
    <rPh sb="15" eb="17">
      <t>ジカン</t>
    </rPh>
    <rPh sb="18" eb="20">
      <t>サンテイ</t>
    </rPh>
    <rPh sb="26" eb="27">
      <t>ニチ</t>
    </rPh>
    <rPh sb="28" eb="30">
      <t>ロウドウ</t>
    </rPh>
    <rPh sb="30" eb="32">
      <t>ジカン</t>
    </rPh>
    <rPh sb="32" eb="33">
      <t>スウ</t>
    </rPh>
    <rPh sb="34" eb="37">
      <t>ショウスウテン</t>
    </rPh>
    <rPh sb="37" eb="38">
      <t>ダイ</t>
    </rPh>
    <rPh sb="39" eb="40">
      <t>イ</t>
    </rPh>
    <rPh sb="42" eb="44">
      <t>キニュウ</t>
    </rPh>
    <rPh sb="49" eb="50">
      <t>レイ</t>
    </rPh>
    <rPh sb="53" eb="54">
      <t>フン</t>
    </rPh>
    <rPh sb="64" eb="65">
      <t>フン</t>
    </rPh>
    <rPh sb="75" eb="76">
      <t>フン</t>
    </rPh>
    <rPh sb="88" eb="89">
      <t>ニチ</t>
    </rPh>
    <rPh sb="90" eb="92">
      <t>ロウドウ</t>
    </rPh>
    <rPh sb="92" eb="95">
      <t>ジカンスウ</t>
    </rPh>
    <rPh sb="96" eb="98">
      <t>コテイ</t>
    </rPh>
    <rPh sb="104" eb="106">
      <t>バアイ</t>
    </rPh>
    <rPh sb="111" eb="112">
      <t>ゲツ</t>
    </rPh>
    <rPh sb="113" eb="115">
      <t>ロウドウ</t>
    </rPh>
    <rPh sb="115" eb="118">
      <t>ジカンスウ</t>
    </rPh>
    <rPh sb="120" eb="122">
      <t>キサイ</t>
    </rPh>
    <phoneticPr fontId="7"/>
  </si>
  <si>
    <t>保育士証等登録番号</t>
    <rPh sb="0" eb="3">
      <t>ホイクシ</t>
    </rPh>
    <rPh sb="3" eb="4">
      <t>ショウ</t>
    </rPh>
    <rPh sb="4" eb="5">
      <t>トウ</t>
    </rPh>
    <rPh sb="5" eb="7">
      <t>トウロク</t>
    </rPh>
    <rPh sb="7" eb="9">
      <t>バンゴウ</t>
    </rPh>
    <phoneticPr fontId="7"/>
  </si>
  <si>
    <t>③　月160時間以上勤務（常勤）の保育士等（有資格）</t>
    <rPh sb="2" eb="3">
      <t>ツキ</t>
    </rPh>
    <rPh sb="6" eb="8">
      <t>ジカン</t>
    </rPh>
    <rPh sb="8" eb="10">
      <t>イジョウ</t>
    </rPh>
    <rPh sb="10" eb="12">
      <t>キンム</t>
    </rPh>
    <rPh sb="13" eb="15">
      <t>ジョウキン</t>
    </rPh>
    <rPh sb="17" eb="19">
      <t>ホイク</t>
    </rPh>
    <rPh sb="19" eb="20">
      <t>シ</t>
    </rPh>
    <rPh sb="20" eb="21">
      <t>トウ</t>
    </rPh>
    <rPh sb="22" eb="25">
      <t>ユウシカク</t>
    </rPh>
    <phoneticPr fontId="7"/>
  </si>
  <si>
    <t>※乳児４人以上を入所させる保育所については、保健師・看護師・准看護師を１名のみ「４　請求月初日の職員の雇用状況②または③」に記載することが可能です。</t>
    <rPh sb="22" eb="25">
      <t>ホケンシ</t>
    </rPh>
    <rPh sb="26" eb="29">
      <t>カンゴシ</t>
    </rPh>
    <rPh sb="30" eb="34">
      <t>ジュンカンゴシ</t>
    </rPh>
    <rPh sb="36" eb="37">
      <t>メイ</t>
    </rPh>
    <rPh sb="42" eb="44">
      <t>セイキュウ</t>
    </rPh>
    <rPh sb="44" eb="45">
      <t>ツキ</t>
    </rPh>
    <rPh sb="45" eb="47">
      <t>ショニチ</t>
    </rPh>
    <rPh sb="48" eb="50">
      <t>ショクイン</t>
    </rPh>
    <rPh sb="51" eb="53">
      <t>コヨウ</t>
    </rPh>
    <rPh sb="53" eb="55">
      <t>ジョウキョウ</t>
    </rPh>
    <rPh sb="62" eb="64">
      <t>キサイ</t>
    </rPh>
    <rPh sb="69" eb="71">
      <t>カノウ</t>
    </rPh>
    <phoneticPr fontId="7"/>
  </si>
  <si>
    <t>５　保育士育成促進費　　</t>
    <rPh sb="2" eb="5">
      <t>ホイクシ</t>
    </rPh>
    <rPh sb="5" eb="7">
      <t>イクセイ</t>
    </rPh>
    <rPh sb="7" eb="9">
      <t>ソクシン</t>
    </rPh>
    <rPh sb="9" eb="10">
      <t>ヒ</t>
    </rPh>
    <phoneticPr fontId="7"/>
  </si>
  <si>
    <t>・請求月初日の保育士育成促進費の対象保育士（有資格）の雇用状況</t>
    <rPh sb="7" eb="10">
      <t>ホイクシ</t>
    </rPh>
    <rPh sb="10" eb="12">
      <t>イクセイ</t>
    </rPh>
    <rPh sb="12" eb="14">
      <t>ソクシン</t>
    </rPh>
    <rPh sb="14" eb="15">
      <t>ヒ</t>
    </rPh>
    <rPh sb="16" eb="18">
      <t>タイショウ</t>
    </rPh>
    <rPh sb="18" eb="21">
      <t>ホイクシ</t>
    </rPh>
    <rPh sb="22" eb="25">
      <t>ユウシカク</t>
    </rPh>
    <phoneticPr fontId="7"/>
  </si>
  <si>
    <t>保育士資格取得前の直近３か月の保育補助者としての勤務時間</t>
    <rPh sb="15" eb="17">
      <t>ホイク</t>
    </rPh>
    <rPh sb="17" eb="20">
      <t>ホジョシャ</t>
    </rPh>
    <rPh sb="24" eb="26">
      <t>キンム</t>
    </rPh>
    <rPh sb="26" eb="28">
      <t>ジカン</t>
    </rPh>
    <phoneticPr fontId="7"/>
  </si>
  <si>
    <t>対象期間</t>
    <rPh sb="0" eb="2">
      <t>タイショウ</t>
    </rPh>
    <rPh sb="2" eb="4">
      <t>キカン</t>
    </rPh>
    <phoneticPr fontId="7"/>
  </si>
  <si>
    <t>保育士証等登録番号及び登録日</t>
    <rPh sb="0" eb="3">
      <t>ホイクシ</t>
    </rPh>
    <rPh sb="3" eb="4">
      <t>ショウ</t>
    </rPh>
    <rPh sb="4" eb="5">
      <t>トウ</t>
    </rPh>
    <rPh sb="5" eb="7">
      <t>トウロク</t>
    </rPh>
    <rPh sb="7" eb="9">
      <t>バンゴウ</t>
    </rPh>
    <rPh sb="9" eb="10">
      <t>オヨ</t>
    </rPh>
    <rPh sb="11" eb="14">
      <t>トウロクビ</t>
    </rPh>
    <phoneticPr fontId="7"/>
  </si>
  <si>
    <t>年　　月</t>
    <rPh sb="0" eb="1">
      <t>ネン</t>
    </rPh>
    <rPh sb="3" eb="4">
      <t>ガツ</t>
    </rPh>
    <phoneticPr fontId="7"/>
  </si>
  <si>
    <t>年度まで</t>
    <rPh sb="0" eb="2">
      <t>ネンド</t>
    </rPh>
    <phoneticPr fontId="7"/>
  </si>
  <si>
    <t>※１か月あたり120時間以上の勤務を契約していること。</t>
    <rPh sb="3" eb="4">
      <t>ゲツ</t>
    </rPh>
    <rPh sb="10" eb="12">
      <t>ジカン</t>
    </rPh>
    <rPh sb="12" eb="14">
      <t>イジョウ</t>
    </rPh>
    <rPh sb="15" eb="17">
      <t>キンム</t>
    </rPh>
    <rPh sb="18" eb="20">
      <t>ケイヤク</t>
    </rPh>
    <phoneticPr fontId="7"/>
  </si>
  <si>
    <t>合計労働
時間数</t>
    <rPh sb="0" eb="2">
      <t>ゴウケイ</t>
    </rPh>
    <rPh sb="2" eb="4">
      <t>ロウドウ</t>
    </rPh>
    <rPh sb="5" eb="7">
      <t>ジカン</t>
    </rPh>
    <rPh sb="7" eb="8">
      <t>カズ</t>
    </rPh>
    <phoneticPr fontId="7"/>
  </si>
  <si>
    <t>※複数人を雇用している場合は、契約している労働時間数の合計が120時間以上となること。</t>
    <rPh sb="1" eb="3">
      <t>フクスウ</t>
    </rPh>
    <rPh sb="3" eb="4">
      <t>ニン</t>
    </rPh>
    <rPh sb="5" eb="7">
      <t>コヨウ</t>
    </rPh>
    <rPh sb="11" eb="13">
      <t>バアイ</t>
    </rPh>
    <rPh sb="15" eb="17">
      <t>ケイヤク</t>
    </rPh>
    <rPh sb="21" eb="23">
      <t>ロウドウ</t>
    </rPh>
    <rPh sb="23" eb="26">
      <t>ジカンスウ</t>
    </rPh>
    <rPh sb="27" eb="29">
      <t>ゴウケイ</t>
    </rPh>
    <rPh sb="33" eb="35">
      <t>ジカン</t>
    </rPh>
    <rPh sb="35" eb="37">
      <t>イジョウ</t>
    </rPh>
    <phoneticPr fontId="7"/>
  </si>
  <si>
    <t>※保育士資格取得前の直近３か月の保育補助者としての勤務時間の月60時間以上であること。</t>
    <rPh sb="1" eb="4">
      <t>ホイクシ</t>
    </rPh>
    <rPh sb="4" eb="6">
      <t>シカク</t>
    </rPh>
    <rPh sb="6" eb="8">
      <t>シュトク</t>
    </rPh>
    <rPh sb="8" eb="9">
      <t>マエ</t>
    </rPh>
    <rPh sb="10" eb="12">
      <t>チョッキン</t>
    </rPh>
    <rPh sb="14" eb="15">
      <t>ゲツ</t>
    </rPh>
    <rPh sb="16" eb="18">
      <t>ホイク</t>
    </rPh>
    <rPh sb="18" eb="21">
      <t>ホジョシャ</t>
    </rPh>
    <rPh sb="25" eb="27">
      <t>キンム</t>
    </rPh>
    <rPh sb="27" eb="29">
      <t>ジカン</t>
    </rPh>
    <rPh sb="30" eb="31">
      <t>ツキ</t>
    </rPh>
    <rPh sb="33" eb="35">
      <t>ジカン</t>
    </rPh>
    <rPh sb="35" eb="37">
      <t>イジョウ</t>
    </rPh>
    <phoneticPr fontId="7"/>
  </si>
  <si>
    <t>※対象期間は保育士証の登録日の翌月を含む２年度間。（ただし、登録日が１日の場合は当月を含む２年度間とする）</t>
    <rPh sb="1" eb="3">
      <t>タイショウ</t>
    </rPh>
    <rPh sb="3" eb="5">
      <t>キカン</t>
    </rPh>
    <rPh sb="6" eb="9">
      <t>ホイクシ</t>
    </rPh>
    <rPh sb="9" eb="10">
      <t>ショウ</t>
    </rPh>
    <rPh sb="11" eb="14">
      <t>トウロクビ</t>
    </rPh>
    <rPh sb="15" eb="17">
      <t>ヨクゲツ</t>
    </rPh>
    <rPh sb="18" eb="19">
      <t>フク</t>
    </rPh>
    <rPh sb="21" eb="23">
      <t>ネンド</t>
    </rPh>
    <rPh sb="23" eb="24">
      <t>カン</t>
    </rPh>
    <rPh sb="30" eb="33">
      <t>トウロクビ</t>
    </rPh>
    <rPh sb="35" eb="36">
      <t>ニチ</t>
    </rPh>
    <rPh sb="37" eb="39">
      <t>バアイ</t>
    </rPh>
    <rPh sb="40" eb="42">
      <t>トウゲツ</t>
    </rPh>
    <rPh sb="43" eb="44">
      <t>フク</t>
    </rPh>
    <rPh sb="46" eb="48">
      <t>ネンド</t>
    </rPh>
    <rPh sb="48" eb="49">
      <t>カン</t>
    </rPh>
    <phoneticPr fontId="7"/>
  </si>
  <si>
    <t>※ローテーション保育士雇用費の上限人数を超えていること。</t>
    <rPh sb="8" eb="11">
      <t>ホイクシ</t>
    </rPh>
    <rPh sb="11" eb="14">
      <t>コヨウヒ</t>
    </rPh>
    <rPh sb="15" eb="19">
      <t>ジョウゲンニンズウ</t>
    </rPh>
    <rPh sb="20" eb="21">
      <t>コ</t>
    </rPh>
    <phoneticPr fontId="7"/>
  </si>
  <si>
    <t>６　請求月初日の調理業務の実施体制（自施設の調理設備で調理をしていること）※該当項目の□にチェックを入れてください</t>
    <rPh sb="8" eb="10">
      <t>チョウリ</t>
    </rPh>
    <rPh sb="10" eb="12">
      <t>ギョウム</t>
    </rPh>
    <rPh sb="13" eb="15">
      <t>ジッシ</t>
    </rPh>
    <rPh sb="15" eb="17">
      <t>タイセイ</t>
    </rPh>
    <phoneticPr fontId="7"/>
  </si>
  <si>
    <t>７　請求月初日の調理員の雇用状況（「６　請求月初日の調理業務の実施体制」で「自施設の職員が調理している」を選択した場合のみ記入）</t>
    <rPh sb="12" eb="14">
      <t>コヨウ</t>
    </rPh>
    <rPh sb="14" eb="16">
      <t>ジョウキョウ</t>
    </rPh>
    <rPh sb="20" eb="22">
      <t>セイキュウ</t>
    </rPh>
    <rPh sb="22" eb="23">
      <t>ツキ</t>
    </rPh>
    <rPh sb="23" eb="25">
      <t>ショニチ</t>
    </rPh>
    <rPh sb="26" eb="28">
      <t>チョウリ</t>
    </rPh>
    <rPh sb="28" eb="30">
      <t>ギョウム</t>
    </rPh>
    <rPh sb="31" eb="33">
      <t>ジッシ</t>
    </rPh>
    <rPh sb="33" eb="35">
      <t>タイセイ</t>
    </rPh>
    <rPh sb="53" eb="55">
      <t>センタク</t>
    </rPh>
    <rPh sb="57" eb="59">
      <t>バアイ</t>
    </rPh>
    <phoneticPr fontId="7"/>
  </si>
  <si>
    <t>①月160時間未満勤務の調理員</t>
    <rPh sb="1" eb="2">
      <t>ツキ</t>
    </rPh>
    <rPh sb="5" eb="7">
      <t>ジカン</t>
    </rPh>
    <rPh sb="7" eb="9">
      <t>ミマン</t>
    </rPh>
    <rPh sb="9" eb="11">
      <t>キンム</t>
    </rPh>
    <rPh sb="12" eb="15">
      <t>チョウリイン</t>
    </rPh>
    <phoneticPr fontId="7"/>
  </si>
  <si>
    <t>（登録番号：　　　　　　　　　　　　　　）</t>
    <phoneticPr fontId="7"/>
  </si>
  <si>
    <t>合計労働時間数②</t>
    <rPh sb="0" eb="2">
      <t>ゴウケイ</t>
    </rPh>
    <rPh sb="2" eb="4">
      <t>ロウドウ</t>
    </rPh>
    <rPh sb="4" eb="6">
      <t>ジカン</t>
    </rPh>
    <rPh sb="6" eb="7">
      <t>スウ</t>
    </rPh>
    <phoneticPr fontId="7"/>
  </si>
  <si>
    <t>②月160時間以上勤務（常勤）の調理員</t>
    <rPh sb="1" eb="2">
      <t>ツキ</t>
    </rPh>
    <rPh sb="5" eb="7">
      <t>ジカン</t>
    </rPh>
    <rPh sb="7" eb="9">
      <t>イジョウ</t>
    </rPh>
    <rPh sb="9" eb="11">
      <t>キンム</t>
    </rPh>
    <rPh sb="12" eb="14">
      <t>ジョウキン</t>
    </rPh>
    <rPh sb="16" eb="19">
      <t>チョウリイン</t>
    </rPh>
    <phoneticPr fontId="7"/>
  </si>
  <si>
    <r>
      <t>・請求月初日の調理員数　</t>
    </r>
    <r>
      <rPr>
        <u/>
        <sz val="10"/>
        <rFont val="ＭＳ Ｐ明朝"/>
        <family val="1"/>
        <charset val="128"/>
      </rPr>
      <t>※「７　請求月初日の調理員の雇用状況」に記載の調理員数</t>
    </r>
    <rPh sb="1" eb="3">
      <t>セイキュウ</t>
    </rPh>
    <rPh sb="3" eb="4">
      <t>ツキ</t>
    </rPh>
    <rPh sb="4" eb="6">
      <t>ショニチ</t>
    </rPh>
    <rPh sb="7" eb="10">
      <t>チョウリイン</t>
    </rPh>
    <rPh sb="10" eb="11">
      <t>スウ</t>
    </rPh>
    <rPh sb="32" eb="34">
      <t>キサイ</t>
    </rPh>
    <rPh sb="35" eb="38">
      <t>チョウリイン</t>
    </rPh>
    <rPh sb="38" eb="39">
      <t>スウ</t>
    </rPh>
    <phoneticPr fontId="7"/>
  </si>
  <si>
    <t>月160時間以上勤務調理員数</t>
    <rPh sb="0" eb="1">
      <t>ツキ</t>
    </rPh>
    <rPh sb="4" eb="6">
      <t>ジカン</t>
    </rPh>
    <rPh sb="6" eb="8">
      <t>イジョウ</t>
    </rPh>
    <rPh sb="8" eb="10">
      <t>キンム</t>
    </rPh>
    <rPh sb="10" eb="13">
      <t>チョウリイン</t>
    </rPh>
    <rPh sb="13" eb="14">
      <t>スウ</t>
    </rPh>
    <phoneticPr fontId="7"/>
  </si>
  <si>
    <t>x</t>
    <phoneticPr fontId="7"/>
  </si>
  <si>
    <t>月160時間未満勤務調理員数</t>
    <rPh sb="0" eb="1">
      <t>ツキ</t>
    </rPh>
    <rPh sb="4" eb="6">
      <t>ジカン</t>
    </rPh>
    <rPh sb="6" eb="8">
      <t>ミマン</t>
    </rPh>
    <rPh sb="8" eb="10">
      <t>キンム</t>
    </rPh>
    <rPh sb="10" eb="13">
      <t>チョウリイン</t>
    </rPh>
    <rPh sb="13" eb="14">
      <t>スウ</t>
    </rPh>
    <phoneticPr fontId="7"/>
  </si>
  <si>
    <t>月160時間未満勤務調理員の合計労働時間数</t>
    <rPh sb="0" eb="1">
      <t>ツキ</t>
    </rPh>
    <rPh sb="4" eb="6">
      <t>ジカン</t>
    </rPh>
    <rPh sb="6" eb="8">
      <t>ミマン</t>
    </rPh>
    <rPh sb="8" eb="10">
      <t>キンム</t>
    </rPh>
    <rPh sb="10" eb="13">
      <t>チョウリイン</t>
    </rPh>
    <rPh sb="14" eb="16">
      <t>ゴウケイ</t>
    </rPh>
    <rPh sb="16" eb="18">
      <t>ロウドウ</t>
    </rPh>
    <rPh sb="18" eb="21">
      <t>ジカンスウ</t>
    </rPh>
    <phoneticPr fontId="7"/>
  </si>
  <si>
    <t>②</t>
    <phoneticPr fontId="7"/>
  </si>
  <si>
    <t>月160時間未満勤務調理員の常勤換算後人数</t>
    <rPh sb="0" eb="1">
      <t>ツキ</t>
    </rPh>
    <rPh sb="4" eb="6">
      <t>ジカン</t>
    </rPh>
    <rPh sb="6" eb="8">
      <t>ミマン</t>
    </rPh>
    <rPh sb="8" eb="10">
      <t>キンム</t>
    </rPh>
    <rPh sb="10" eb="13">
      <t>チョウリイン</t>
    </rPh>
    <rPh sb="14" eb="16">
      <t>ジョウキン</t>
    </rPh>
    <rPh sb="16" eb="18">
      <t>カンサン</t>
    </rPh>
    <rPh sb="18" eb="19">
      <t>ゴ</t>
    </rPh>
    <rPh sb="19" eb="21">
      <t>ニンズウ</t>
    </rPh>
    <phoneticPr fontId="7"/>
  </si>
  <si>
    <t>②÷160時間</t>
    <rPh sb="5" eb="7">
      <t>ジカン</t>
    </rPh>
    <phoneticPr fontId="7"/>
  </si>
  <si>
    <t>y</t>
    <phoneticPr fontId="7"/>
  </si>
  <si>
    <t>y小数点第２位以下</t>
    <rPh sb="1" eb="4">
      <t>ショウスウテン</t>
    </rPh>
    <rPh sb="4" eb="5">
      <t>ダイ</t>
    </rPh>
    <rPh sb="6" eb="7">
      <t>イ</t>
    </rPh>
    <rPh sb="7" eb="9">
      <t>イカ</t>
    </rPh>
    <phoneticPr fontId="7"/>
  </si>
  <si>
    <r>
      <t xml:space="preserve">常勤換算後の
調理員数
</t>
    </r>
    <r>
      <rPr>
        <sz val="8"/>
        <rFont val="ＭＳ Ｐ明朝"/>
        <family val="1"/>
        <charset val="128"/>
      </rPr>
      <t>※栄養管理加算の対象となる職員を除く</t>
    </r>
    <rPh sb="0" eb="2">
      <t>ジョウキン</t>
    </rPh>
    <rPh sb="2" eb="4">
      <t>カンサン</t>
    </rPh>
    <rPh sb="4" eb="5">
      <t>ゴ</t>
    </rPh>
    <rPh sb="7" eb="10">
      <t>チョウリイン</t>
    </rPh>
    <rPh sb="10" eb="11">
      <t>スウ</t>
    </rPh>
    <rPh sb="13" eb="15">
      <t>エイヨウ</t>
    </rPh>
    <rPh sb="15" eb="17">
      <t>カンリ</t>
    </rPh>
    <rPh sb="17" eb="19">
      <t>カサン</t>
    </rPh>
    <rPh sb="20" eb="22">
      <t>タイショウ</t>
    </rPh>
    <rPh sb="25" eb="27">
      <t>ショクイン</t>
    </rPh>
    <rPh sb="28" eb="29">
      <t>ノゾ</t>
    </rPh>
    <phoneticPr fontId="7"/>
  </si>
  <si>
    <t>x＋y</t>
    <phoneticPr fontId="7"/>
  </si>
  <si>
    <t>・請求月初日の栄養士の雇用状況（栄養管理業務を外部委託している場合を除く）</t>
    <phoneticPr fontId="7"/>
  </si>
  <si>
    <t>※以下Ａ・Ｂのいずれかに該当すること。</t>
    <rPh sb="1" eb="3">
      <t>イカ</t>
    </rPh>
    <rPh sb="12" eb="14">
      <t>ガイトウ</t>
    </rPh>
    <phoneticPr fontId="7"/>
  </si>
  <si>
    <t>Ａ：「６　請求月初日の調理業務の実施体制」で「自施設の職員が調理している」を選択した場合は、「常勤換算後の調理員数」(x＋y)が基本分単価に含まれる調理員数と同数もしくは上回り、さらに雇用契約等により本加算に係る栄養士を配置していること（基本分単価に含まれる調理員：利用定員40人以下は１人、41～150人は２人、151人以上は2.5人）。</t>
    <rPh sb="23" eb="24">
      <t>ジ</t>
    </rPh>
    <rPh sb="24" eb="26">
      <t>シセツ</t>
    </rPh>
    <rPh sb="27" eb="29">
      <t>ショクイン</t>
    </rPh>
    <rPh sb="30" eb="32">
      <t>チョウリ</t>
    </rPh>
    <rPh sb="38" eb="40">
      <t>センタク</t>
    </rPh>
    <rPh sb="42" eb="44">
      <t>バアイ</t>
    </rPh>
    <rPh sb="47" eb="49">
      <t>ジョウキン</t>
    </rPh>
    <rPh sb="49" eb="51">
      <t>カンサン</t>
    </rPh>
    <rPh sb="51" eb="52">
      <t>ゴ</t>
    </rPh>
    <rPh sb="53" eb="56">
      <t>チョウリイン</t>
    </rPh>
    <rPh sb="56" eb="57">
      <t>スウ</t>
    </rPh>
    <rPh sb="79" eb="81">
      <t>ドウスウ</t>
    </rPh>
    <rPh sb="92" eb="94">
      <t>コヨウ</t>
    </rPh>
    <rPh sb="94" eb="96">
      <t>ケイヤク</t>
    </rPh>
    <rPh sb="96" eb="97">
      <t>トウ</t>
    </rPh>
    <rPh sb="106" eb="109">
      <t>エイヨウシ</t>
    </rPh>
    <rPh sb="110" eb="112">
      <t>ハイチ</t>
    </rPh>
    <phoneticPr fontId="7"/>
  </si>
  <si>
    <t>Ｂ：「６　請求月初日の調理業務の実施体制」で「調理業務を全部委託している」を選択した場合は、別途、雇用契約等により本加算に係る栄養士を配置していること。</t>
    <rPh sb="23" eb="25">
      <t>チョウリ</t>
    </rPh>
    <rPh sb="25" eb="27">
      <t>ギョウム</t>
    </rPh>
    <rPh sb="28" eb="30">
      <t>ゼンブ</t>
    </rPh>
    <rPh sb="30" eb="32">
      <t>イタク</t>
    </rPh>
    <rPh sb="38" eb="40">
      <t>センタク</t>
    </rPh>
    <rPh sb="42" eb="44">
      <t>バアイ</t>
    </rPh>
    <rPh sb="46" eb="48">
      <t>ベット</t>
    </rPh>
    <rPh sb="49" eb="51">
      <t>コヨウ</t>
    </rPh>
    <rPh sb="51" eb="53">
      <t>ケイヤク</t>
    </rPh>
    <rPh sb="53" eb="54">
      <t>トウ</t>
    </rPh>
    <rPh sb="63" eb="66">
      <t>エイヨウシ</t>
    </rPh>
    <rPh sb="67" eb="69">
      <t>ハイチ</t>
    </rPh>
    <phoneticPr fontId="7"/>
  </si>
  <si>
    <t>※法人本部で雇用する栄養士が、各施設へ赴き、施設に栄養士が配置されている場合と同様に、献立やアレルギー、アトピー等への助言、食育等に関する継続的な指導を行う場合は、施設での労働時間数を記載すること。
　なお、単に各施設へ赴くのみならず、個々の子どもの喫食状況、発育・発達状況等に基づく食事の提供や、育児相談、他の職種の職員と協働した食育の推進、衛生面に配慮した調理工程の確認・見直し等を施設に配置されている場合と同様に行うこと。</t>
    <rPh sb="1" eb="3">
      <t>ホウジン</t>
    </rPh>
    <rPh sb="3" eb="5">
      <t>ホンブ</t>
    </rPh>
    <rPh sb="6" eb="8">
      <t>コヨウ</t>
    </rPh>
    <rPh sb="10" eb="13">
      <t>エイヨウシ</t>
    </rPh>
    <rPh sb="15" eb="18">
      <t>カクシセツ</t>
    </rPh>
    <rPh sb="19" eb="20">
      <t>オモム</t>
    </rPh>
    <rPh sb="22" eb="24">
      <t>シセツ</t>
    </rPh>
    <rPh sb="25" eb="28">
      <t>エイヨウシ</t>
    </rPh>
    <rPh sb="29" eb="31">
      <t>ハイチ</t>
    </rPh>
    <rPh sb="36" eb="38">
      <t>バアイ</t>
    </rPh>
    <rPh sb="39" eb="41">
      <t>ドウヨウ</t>
    </rPh>
    <rPh sb="43" eb="45">
      <t>コンダテ</t>
    </rPh>
    <rPh sb="56" eb="57">
      <t>トウ</t>
    </rPh>
    <rPh sb="59" eb="61">
      <t>ジョゲン</t>
    </rPh>
    <rPh sb="62" eb="64">
      <t>ショクイク</t>
    </rPh>
    <rPh sb="64" eb="65">
      <t>トウ</t>
    </rPh>
    <rPh sb="66" eb="67">
      <t>カン</t>
    </rPh>
    <rPh sb="69" eb="72">
      <t>ケイゾクテキ</t>
    </rPh>
    <rPh sb="73" eb="75">
      <t>シドウ</t>
    </rPh>
    <rPh sb="76" eb="77">
      <t>オコナ</t>
    </rPh>
    <rPh sb="78" eb="80">
      <t>バアイ</t>
    </rPh>
    <rPh sb="82" eb="84">
      <t>シセツ</t>
    </rPh>
    <rPh sb="86" eb="88">
      <t>ロウドウ</t>
    </rPh>
    <rPh sb="88" eb="90">
      <t>ジカン</t>
    </rPh>
    <rPh sb="90" eb="91">
      <t>スウ</t>
    </rPh>
    <rPh sb="92" eb="94">
      <t>キサイ</t>
    </rPh>
    <rPh sb="104" eb="105">
      <t>タン</t>
    </rPh>
    <rPh sb="106" eb="109">
      <t>カクシセツ</t>
    </rPh>
    <rPh sb="110" eb="111">
      <t>オモム</t>
    </rPh>
    <rPh sb="118" eb="120">
      <t>ココ</t>
    </rPh>
    <rPh sb="125" eb="127">
      <t>キッショク</t>
    </rPh>
    <rPh sb="127" eb="129">
      <t>ジョウキョウ</t>
    </rPh>
    <rPh sb="130" eb="132">
      <t>ハツイク</t>
    </rPh>
    <rPh sb="133" eb="135">
      <t>ハッタツ</t>
    </rPh>
    <rPh sb="135" eb="137">
      <t>ジョウキョウ</t>
    </rPh>
    <rPh sb="137" eb="138">
      <t>トウ</t>
    </rPh>
    <rPh sb="145" eb="147">
      <t>テイキョウ</t>
    </rPh>
    <rPh sb="149" eb="151">
      <t>イクジ</t>
    </rPh>
    <rPh sb="151" eb="153">
      <t>ソウダン</t>
    </rPh>
    <rPh sb="154" eb="155">
      <t>タ</t>
    </rPh>
    <rPh sb="156" eb="158">
      <t>ショクシュ</t>
    </rPh>
    <rPh sb="159" eb="161">
      <t>ショクイン</t>
    </rPh>
    <rPh sb="162" eb="164">
      <t>キョウドウ</t>
    </rPh>
    <rPh sb="166" eb="168">
      <t>ショクイク</t>
    </rPh>
    <rPh sb="169" eb="171">
      <t>スイシン</t>
    </rPh>
    <rPh sb="172" eb="175">
      <t>エイセイメン</t>
    </rPh>
    <rPh sb="176" eb="178">
      <t>ハイリョ</t>
    </rPh>
    <rPh sb="180" eb="182">
      <t>チョウリ</t>
    </rPh>
    <rPh sb="182" eb="184">
      <t>コウテイ</t>
    </rPh>
    <rPh sb="185" eb="187">
      <t>カクニン</t>
    </rPh>
    <rPh sb="188" eb="190">
      <t>ミナオ</t>
    </rPh>
    <rPh sb="191" eb="192">
      <t>トウ</t>
    </rPh>
    <rPh sb="193" eb="195">
      <t>シセツ</t>
    </rPh>
    <rPh sb="196" eb="198">
      <t>ハイチ</t>
    </rPh>
    <rPh sb="203" eb="205">
      <t>バアイ</t>
    </rPh>
    <rPh sb="206" eb="208">
      <t>ドウヨウ</t>
    </rPh>
    <rPh sb="209" eb="210">
      <t>オコナ</t>
    </rPh>
    <phoneticPr fontId="7"/>
  </si>
  <si>
    <t>※「常勤換算後の調理員数」(x＋y)が基本分単価に含まれる調理員数を下回る場合、もしくは基本分単価及び他の加算の認定に当たって求められる職員が本加算に係る栄養士としての業務を兼務している場合をいう。
（基本分単価に含まれる調理員：利用定員40人以下は１人、41～150人は２人、151人以上は2.5人）</t>
    <rPh sb="2" eb="4">
      <t>ジョウキン</t>
    </rPh>
    <rPh sb="4" eb="6">
      <t>カンサン</t>
    </rPh>
    <rPh sb="6" eb="7">
      <t>ゴ</t>
    </rPh>
    <rPh sb="44" eb="46">
      <t>キホン</t>
    </rPh>
    <rPh sb="46" eb="47">
      <t>ブン</t>
    </rPh>
    <rPh sb="47" eb="49">
      <t>タンカ</t>
    </rPh>
    <rPh sb="49" eb="50">
      <t>オヨ</t>
    </rPh>
    <phoneticPr fontId="7"/>
  </si>
  <si>
    <t>　　ウ　【嘱託】　法人で雇用する栄養士　※「配置」に該当する場合を除く。</t>
    <rPh sb="5" eb="7">
      <t>ショクタク</t>
    </rPh>
    <phoneticPr fontId="7"/>
  </si>
  <si>
    <t>　・「８　栄養管理加算」に記載の栄養士に加えて、更に雇用している１か月あたり所定労働時間120時間以上の栄養士</t>
    <rPh sb="5" eb="7">
      <t>エイヨウ</t>
    </rPh>
    <rPh sb="7" eb="9">
      <t>カンリ</t>
    </rPh>
    <rPh sb="9" eb="11">
      <t>カサン</t>
    </rPh>
    <rPh sb="13" eb="15">
      <t>キサイ</t>
    </rPh>
    <rPh sb="16" eb="18">
      <t>エイヨウ</t>
    </rPh>
    <rPh sb="18" eb="19">
      <t>シ</t>
    </rPh>
    <rPh sb="52" eb="55">
      <t>エイヨウシ</t>
    </rPh>
    <phoneticPr fontId="7"/>
  </si>
  <si>
    <t>※「８　栄養管理加算」に記載の栄養士に加えて更に１か月あたり所定労働時間120時間以上勤務の栄養士を雇用（実人数）している場合には食育推進助成②（栄養士格付け）を助成します。（上限：利用定員41～150人は１人まで、151人以上は２人まで）</t>
  </si>
  <si>
    <t>10　看護職雇用加算　</t>
    <phoneticPr fontId="7"/>
  </si>
  <si>
    <r>
      <t>　・請求月初日の看護職の雇用状況</t>
    </r>
    <r>
      <rPr>
        <u/>
        <sz val="10"/>
        <rFont val="ＭＳ Ｐ明朝"/>
        <family val="1"/>
        <charset val="128"/>
      </rPr>
      <t>（再掲可）</t>
    </r>
    <rPh sb="8" eb="11">
      <t>カンゴショク</t>
    </rPh>
    <rPh sb="12" eb="14">
      <t>コヨウ</t>
    </rPh>
    <rPh sb="14" eb="16">
      <t>ジョウキョウ</t>
    </rPh>
    <rPh sb="17" eb="19">
      <t>サイケイ</t>
    </rPh>
    <rPh sb="19" eb="20">
      <t>カ</t>
    </rPh>
    <phoneticPr fontId="7"/>
  </si>
  <si>
    <t>資格　☑チェック</t>
    <rPh sb="0" eb="2">
      <t>シカク</t>
    </rPh>
    <phoneticPr fontId="7"/>
  </si>
  <si>
    <t>氏　　　　　　　　　　　名</t>
    <phoneticPr fontId="7"/>
  </si>
  <si>
    <t>現施設
雇用開始
年月日</t>
  </si>
  <si>
    <t>（登録番号：　　　　　　　　　　　　　　）</t>
    <rPh sb="1" eb="3">
      <t>トウロク</t>
    </rPh>
    <rPh sb="3" eb="5">
      <t>バンゴウ</t>
    </rPh>
    <phoneticPr fontId="7"/>
  </si>
  <si>
    <t>※常勤は１か月あたり所定労働時間120時間以上の勤務、非常勤は１か月あたり所定労働時間75時間以上の勤務を契約していること。（実人数）</t>
    <rPh sb="63" eb="64">
      <t>ジツ</t>
    </rPh>
    <rPh sb="64" eb="66">
      <t>ニンズウ</t>
    </rPh>
    <phoneticPr fontId="7"/>
  </si>
  <si>
    <t>※「４　請求月初日の職員の雇用状況」②か③に記載の看護師、保健師又は准看護師がいる場合は、看護職雇用加算の対象職員として再掲可能です。</t>
    <rPh sb="22" eb="24">
      <t>キサイ</t>
    </rPh>
    <rPh sb="25" eb="28">
      <t>カンゴシ</t>
    </rPh>
    <rPh sb="29" eb="32">
      <t>ホケンシ</t>
    </rPh>
    <rPh sb="32" eb="33">
      <t>マタ</t>
    </rPh>
    <rPh sb="34" eb="38">
      <t>ジュンカンゴシ</t>
    </rPh>
    <rPh sb="41" eb="43">
      <t>バアイ</t>
    </rPh>
    <rPh sb="45" eb="48">
      <t>カンゴショク</t>
    </rPh>
    <rPh sb="48" eb="50">
      <t>コヨウ</t>
    </rPh>
    <rPh sb="50" eb="52">
      <t>カサン</t>
    </rPh>
    <rPh sb="53" eb="55">
      <t>タイショウ</t>
    </rPh>
    <rPh sb="55" eb="57">
      <t>ショクイン</t>
    </rPh>
    <rPh sb="60" eb="62">
      <t>サイケイ</t>
    </rPh>
    <rPh sb="62" eb="64">
      <t>カノウ</t>
    </rPh>
    <phoneticPr fontId="7"/>
  </si>
  <si>
    <t>11　医療的ケア対応看護師雇用費</t>
    <rPh sb="3" eb="6">
      <t>イリョウテキ</t>
    </rPh>
    <rPh sb="8" eb="10">
      <t>タイオウ</t>
    </rPh>
    <rPh sb="10" eb="13">
      <t>カンゴシ</t>
    </rPh>
    <rPh sb="13" eb="15">
      <t>コヨウ</t>
    </rPh>
    <rPh sb="15" eb="16">
      <t>ヒ</t>
    </rPh>
    <phoneticPr fontId="7"/>
  </si>
  <si>
    <t>・請求月初日の看護職の雇用状況（医療的ケア実施届「今回新たに雇用する職員」に記載されている職員と同じ）</t>
    <rPh sb="7" eb="10">
      <t>カンゴショク</t>
    </rPh>
    <rPh sb="11" eb="13">
      <t>コヨウ</t>
    </rPh>
    <rPh sb="13" eb="15">
      <t>ジョウキョウ</t>
    </rPh>
    <rPh sb="16" eb="19">
      <t>イリョウテキ</t>
    </rPh>
    <rPh sb="21" eb="23">
      <t>ジッシ</t>
    </rPh>
    <rPh sb="23" eb="24">
      <t>トドケ</t>
    </rPh>
    <rPh sb="25" eb="27">
      <t>コンカイ</t>
    </rPh>
    <rPh sb="27" eb="28">
      <t>アラ</t>
    </rPh>
    <rPh sb="30" eb="32">
      <t>コヨウ</t>
    </rPh>
    <rPh sb="34" eb="36">
      <t>ショクイン</t>
    </rPh>
    <rPh sb="38" eb="40">
      <t>キサイ</t>
    </rPh>
    <rPh sb="45" eb="47">
      <t>ショクイン</t>
    </rPh>
    <rPh sb="48" eb="49">
      <t>オナ</t>
    </rPh>
    <phoneticPr fontId="7"/>
  </si>
  <si>
    <t>①　１か月あたりの所定労働時間が120時間以上の看護職　※「10　看護職雇用加算」に記載されている職員と重複可</t>
    <rPh sb="4" eb="5">
      <t>ツキ</t>
    </rPh>
    <rPh sb="9" eb="11">
      <t>ショテイ</t>
    </rPh>
    <rPh sb="11" eb="13">
      <t>ロウドウ</t>
    </rPh>
    <rPh sb="13" eb="15">
      <t>ジカン</t>
    </rPh>
    <rPh sb="19" eb="21">
      <t>ジカン</t>
    </rPh>
    <rPh sb="21" eb="23">
      <t>イジョウ</t>
    </rPh>
    <rPh sb="24" eb="27">
      <t>カンゴショク</t>
    </rPh>
    <phoneticPr fontId="7"/>
  </si>
  <si>
    <t>12　保育補助者雇用経費</t>
    <rPh sb="3" eb="5">
      <t>ホイク</t>
    </rPh>
    <rPh sb="5" eb="8">
      <t>ホジョシャ</t>
    </rPh>
    <rPh sb="8" eb="10">
      <t>コヨウ</t>
    </rPh>
    <rPh sb="10" eb="12">
      <t>ケイヒ</t>
    </rPh>
    <phoneticPr fontId="7"/>
  </si>
  <si>
    <t>　・請求月初日の保育補助者（保育士資格無）の雇用状況</t>
    <rPh sb="8" eb="10">
      <t>ホイク</t>
    </rPh>
    <rPh sb="10" eb="13">
      <t>ホジョシャ</t>
    </rPh>
    <rPh sb="14" eb="17">
      <t>ホイクシ</t>
    </rPh>
    <rPh sb="17" eb="19">
      <t>シカク</t>
    </rPh>
    <rPh sb="19" eb="20">
      <t>ナシ</t>
    </rPh>
    <rPh sb="22" eb="24">
      <t>コヨウ</t>
    </rPh>
    <rPh sb="24" eb="26">
      <t>ジョウキョウ</t>
    </rPh>
    <phoneticPr fontId="7"/>
  </si>
  <si>
    <t>※保育補助者として雇用している職員は労働時間数に関わらず、全員記載してください。</t>
    <rPh sb="1" eb="3">
      <t>ホイク</t>
    </rPh>
    <rPh sb="3" eb="6">
      <t>ホジョシャ</t>
    </rPh>
    <rPh sb="9" eb="11">
      <t>コヨウ</t>
    </rPh>
    <rPh sb="15" eb="17">
      <t>ショクイン</t>
    </rPh>
    <rPh sb="18" eb="20">
      <t>ロウドウ</t>
    </rPh>
    <rPh sb="20" eb="22">
      <t>ジカン</t>
    </rPh>
    <rPh sb="22" eb="23">
      <t>スウ</t>
    </rPh>
    <rPh sb="24" eb="25">
      <t>カカ</t>
    </rPh>
    <rPh sb="29" eb="31">
      <t>ゼンイン</t>
    </rPh>
    <rPh sb="31" eb="33">
      <t>キサイ</t>
    </rPh>
    <phoneticPr fontId="7"/>
  </si>
  <si>
    <t>合計労働時間数</t>
    <rPh sb="0" eb="2">
      <t>ゴウケイ</t>
    </rPh>
    <rPh sb="2" eb="4">
      <t>ロウドウ</t>
    </rPh>
    <rPh sb="4" eb="7">
      <t>ジカンスウ</t>
    </rPh>
    <phoneticPr fontId="6"/>
  </si>
  <si>
    <t>※１か月あたり150時間以上の勤務を契約していること。</t>
    <rPh sb="3" eb="4">
      <t>ゲツ</t>
    </rPh>
    <rPh sb="10" eb="12">
      <t>ジカン</t>
    </rPh>
    <rPh sb="12" eb="14">
      <t>イジョウ</t>
    </rPh>
    <rPh sb="15" eb="17">
      <t>キンム</t>
    </rPh>
    <rPh sb="18" eb="20">
      <t>ケイヤク</t>
    </rPh>
    <phoneticPr fontId="7"/>
  </si>
  <si>
    <t>※複数人を雇用している場合は、契約している労働時間数の合計が150時間以上となること。</t>
    <rPh sb="1" eb="3">
      <t>フクスウ</t>
    </rPh>
    <rPh sb="3" eb="4">
      <t>ニン</t>
    </rPh>
    <rPh sb="5" eb="7">
      <t>コヨウ</t>
    </rPh>
    <rPh sb="11" eb="13">
      <t>バアイ</t>
    </rPh>
    <rPh sb="15" eb="17">
      <t>ケイヤク</t>
    </rPh>
    <rPh sb="21" eb="23">
      <t>ロウドウ</t>
    </rPh>
    <rPh sb="23" eb="26">
      <t>ジカンスウ</t>
    </rPh>
    <rPh sb="27" eb="29">
      <t>ゴウケイ</t>
    </rPh>
    <rPh sb="33" eb="35">
      <t>ジカン</t>
    </rPh>
    <rPh sb="35" eb="37">
      <t>イジョウ</t>
    </rPh>
    <phoneticPr fontId="7"/>
  </si>
  <si>
    <t>※利用定員100人以下の場合は１人分（150時間以上）、利用定員101人以上の場合は２人分（300時間以上）まで</t>
    <rPh sb="1" eb="3">
      <t>リヨウ</t>
    </rPh>
    <rPh sb="3" eb="5">
      <t>テイイン</t>
    </rPh>
    <rPh sb="8" eb="11">
      <t>ニンイカ</t>
    </rPh>
    <rPh sb="12" eb="14">
      <t>バアイ</t>
    </rPh>
    <rPh sb="16" eb="18">
      <t>ニンブン</t>
    </rPh>
    <rPh sb="22" eb="26">
      <t>ジカンイジョウ</t>
    </rPh>
    <rPh sb="28" eb="30">
      <t>リヨウ</t>
    </rPh>
    <rPh sb="30" eb="32">
      <t>テイイン</t>
    </rPh>
    <rPh sb="35" eb="38">
      <t>ニンイジョウ</t>
    </rPh>
    <rPh sb="39" eb="41">
      <t>バアイ</t>
    </rPh>
    <rPh sb="43" eb="45">
      <t>ニンブン</t>
    </rPh>
    <rPh sb="49" eb="53">
      <t>ジカンイジョウ</t>
    </rPh>
    <phoneticPr fontId="7"/>
  </si>
  <si>
    <t>13　療育支援加算　</t>
    <rPh sb="3" eb="5">
      <t>リョウイク</t>
    </rPh>
    <rPh sb="5" eb="7">
      <t>シエン</t>
    </rPh>
    <rPh sb="7" eb="9">
      <t>カサン</t>
    </rPh>
    <phoneticPr fontId="7"/>
  </si>
  <si>
    <t>　・主任保育士を補助する者の雇用状況</t>
    <rPh sb="2" eb="4">
      <t>シュニン</t>
    </rPh>
    <rPh sb="4" eb="7">
      <t>ホイクシ</t>
    </rPh>
    <rPh sb="8" eb="10">
      <t>ホジョ</t>
    </rPh>
    <rPh sb="12" eb="13">
      <t>モノ</t>
    </rPh>
    <rPh sb="14" eb="16">
      <t>コヨウ</t>
    </rPh>
    <rPh sb="16" eb="18">
      <t>ジョウキョウ</t>
    </rPh>
    <phoneticPr fontId="7"/>
  </si>
  <si>
    <t>14　事務職員雇上費加算　</t>
    <rPh sb="3" eb="5">
      <t>ジム</t>
    </rPh>
    <rPh sb="5" eb="6">
      <t>ショク</t>
    </rPh>
    <rPh sb="6" eb="7">
      <t>イン</t>
    </rPh>
    <rPh sb="7" eb="8">
      <t>ヤトイ</t>
    </rPh>
    <rPh sb="8" eb="9">
      <t>ジョウ</t>
    </rPh>
    <rPh sb="9" eb="10">
      <t>ヒ</t>
    </rPh>
    <rPh sb="10" eb="12">
      <t>カサン</t>
    </rPh>
    <phoneticPr fontId="7"/>
  </si>
  <si>
    <t>①　事務職員の配置状況（いずれか１つ以上に該当）※該当項目の□にチェックを入れてください</t>
    <rPh sb="2" eb="4">
      <t>ジム</t>
    </rPh>
    <rPh sb="4" eb="6">
      <t>ショクイン</t>
    </rPh>
    <rPh sb="7" eb="9">
      <t>ハイチ</t>
    </rPh>
    <rPh sb="9" eb="11">
      <t>ジョウキョウ</t>
    </rPh>
    <rPh sb="18" eb="20">
      <t>イジョウ</t>
    </rPh>
    <rPh sb="21" eb="23">
      <t>ガイトウ</t>
    </rPh>
    <phoneticPr fontId="7"/>
  </si>
  <si>
    <t>②　専従の事務職員を配置している場合の雇用状況</t>
    <rPh sb="2" eb="4">
      <t>センジュウ</t>
    </rPh>
    <rPh sb="5" eb="7">
      <t>ジム</t>
    </rPh>
    <rPh sb="7" eb="8">
      <t>ショク</t>
    </rPh>
    <rPh sb="8" eb="9">
      <t>イン</t>
    </rPh>
    <rPh sb="10" eb="12">
      <t>ハイチ</t>
    </rPh>
    <rPh sb="16" eb="18">
      <t>バアイ</t>
    </rPh>
    <rPh sb="19" eb="21">
      <t>コヨウ</t>
    </rPh>
    <rPh sb="21" eb="23">
      <t>ジョウキョウ</t>
    </rPh>
    <phoneticPr fontId="7"/>
  </si>
  <si>
    <t>※本部職員を配置している場合は、当該施設に係る事務のみの労働時間数を記載すること（法人事務や他施設に係る事務の労働時間数は除く）。</t>
    <rPh sb="1" eb="3">
      <t>ホンブ</t>
    </rPh>
    <rPh sb="3" eb="5">
      <t>ショクイン</t>
    </rPh>
    <rPh sb="6" eb="8">
      <t>ハイチ</t>
    </rPh>
    <rPh sb="12" eb="14">
      <t>バアイ</t>
    </rPh>
    <rPh sb="16" eb="18">
      <t>トウガイ</t>
    </rPh>
    <rPh sb="18" eb="20">
      <t>シセツ</t>
    </rPh>
    <rPh sb="21" eb="22">
      <t>カカ</t>
    </rPh>
    <rPh sb="23" eb="25">
      <t>ジム</t>
    </rPh>
    <rPh sb="28" eb="30">
      <t>ロウドウ</t>
    </rPh>
    <rPh sb="30" eb="32">
      <t>ジカン</t>
    </rPh>
    <rPh sb="32" eb="33">
      <t>スウ</t>
    </rPh>
    <rPh sb="34" eb="36">
      <t>キサイ</t>
    </rPh>
    <rPh sb="41" eb="43">
      <t>ホウジン</t>
    </rPh>
    <rPh sb="43" eb="45">
      <t>ジム</t>
    </rPh>
    <rPh sb="46" eb="47">
      <t>タ</t>
    </rPh>
    <rPh sb="47" eb="49">
      <t>シセツ</t>
    </rPh>
    <rPh sb="50" eb="51">
      <t>カカ</t>
    </rPh>
    <rPh sb="52" eb="54">
      <t>ジム</t>
    </rPh>
    <rPh sb="55" eb="57">
      <t>ロウドウ</t>
    </rPh>
    <rPh sb="57" eb="60">
      <t>ジカンスウ</t>
    </rPh>
    <rPh sb="61" eb="62">
      <t>ノゾ</t>
    </rPh>
    <phoneticPr fontId="7"/>
  </si>
  <si>
    <t>15　保育者業務支援事業費助成</t>
    <rPh sb="3" eb="5">
      <t>ホイク</t>
    </rPh>
    <rPh sb="5" eb="6">
      <t>シャ</t>
    </rPh>
    <rPh sb="6" eb="8">
      <t>ギョウム</t>
    </rPh>
    <rPh sb="8" eb="10">
      <t>シエン</t>
    </rPh>
    <rPh sb="10" eb="12">
      <t>ジギョウ</t>
    </rPh>
    <rPh sb="12" eb="13">
      <t>ヒ</t>
    </rPh>
    <rPh sb="13" eb="15">
      <t>ジョセイ</t>
    </rPh>
    <phoneticPr fontId="7"/>
  </si>
  <si>
    <t>※保育支援者として雇用・配置している職員は労働時間数に関わらず、全員記載してください。</t>
    <rPh sb="1" eb="3">
      <t>ホイク</t>
    </rPh>
    <rPh sb="3" eb="6">
      <t>シエンシャ</t>
    </rPh>
    <rPh sb="9" eb="11">
      <t>コヨウ</t>
    </rPh>
    <rPh sb="12" eb="14">
      <t>ハイチ</t>
    </rPh>
    <rPh sb="18" eb="20">
      <t>ショクイン</t>
    </rPh>
    <rPh sb="21" eb="23">
      <t>ロウドウ</t>
    </rPh>
    <rPh sb="23" eb="25">
      <t>ジカン</t>
    </rPh>
    <rPh sb="25" eb="26">
      <t>スウ</t>
    </rPh>
    <rPh sb="27" eb="28">
      <t>カカ</t>
    </rPh>
    <rPh sb="32" eb="34">
      <t>ゼンイン</t>
    </rPh>
    <rPh sb="34" eb="36">
      <t>キサイ</t>
    </rPh>
    <phoneticPr fontId="7"/>
  </si>
  <si>
    <r>
      <t>　・請求月初日の保育支援者（事務職員等保育士業務を支援する者）の雇用状況</t>
    </r>
    <r>
      <rPr>
        <u/>
        <sz val="10"/>
        <rFont val="ＭＳ Ｐ明朝"/>
        <family val="1"/>
        <charset val="128"/>
      </rPr>
      <t>（雇用契約等により配置（派遣職員を含む）している場合のみ記入）</t>
    </r>
    <rPh sb="8" eb="10">
      <t>ホイク</t>
    </rPh>
    <rPh sb="10" eb="12">
      <t>シエン</t>
    </rPh>
    <rPh sb="12" eb="13">
      <t>シャ</t>
    </rPh>
    <rPh sb="32" eb="34">
      <t>コヨウ</t>
    </rPh>
    <rPh sb="34" eb="36">
      <t>ジョウキョウ</t>
    </rPh>
    <rPh sb="37" eb="39">
      <t>コヨウ</t>
    </rPh>
    <rPh sb="39" eb="41">
      <t>ケイヤク</t>
    </rPh>
    <rPh sb="41" eb="42">
      <t>トウ</t>
    </rPh>
    <rPh sb="45" eb="47">
      <t>ハイチ</t>
    </rPh>
    <rPh sb="48" eb="50">
      <t>ハケン</t>
    </rPh>
    <rPh sb="50" eb="52">
      <t>ショクイン</t>
    </rPh>
    <rPh sb="53" eb="54">
      <t>フク</t>
    </rPh>
    <rPh sb="60" eb="62">
      <t>バアイ</t>
    </rPh>
    <rPh sb="64" eb="66">
      <t>キニュウ</t>
    </rPh>
    <phoneticPr fontId="7"/>
  </si>
  <si>
    <t>※各加算項目対象欄に記載の職員と氏名の重複がないこと。</t>
    <rPh sb="10" eb="12">
      <t>キサイ</t>
    </rPh>
    <rPh sb="13" eb="15">
      <t>ショクイン</t>
    </rPh>
    <phoneticPr fontId="7"/>
  </si>
  <si>
    <t>※　「事務」を選択する場合は、基本分単価及び「事務職員雇上費加算」に含まれる事務職員に加え、別途保育支援者を配置していること。</t>
    <rPh sb="3" eb="5">
      <t>ジム</t>
    </rPh>
    <rPh sb="7" eb="9">
      <t>センタク</t>
    </rPh>
    <rPh sb="11" eb="13">
      <t>バアイ</t>
    </rPh>
    <rPh sb="20" eb="21">
      <t>オヨ</t>
    </rPh>
    <rPh sb="23" eb="25">
      <t>ジム</t>
    </rPh>
    <rPh sb="25" eb="27">
      <t>ショクイン</t>
    </rPh>
    <rPh sb="27" eb="28">
      <t>ヤトイ</t>
    </rPh>
    <rPh sb="28" eb="29">
      <t>ア</t>
    </rPh>
    <rPh sb="29" eb="30">
      <t>ヒ</t>
    </rPh>
    <rPh sb="30" eb="32">
      <t>カサン</t>
    </rPh>
    <rPh sb="34" eb="35">
      <t>フク</t>
    </rPh>
    <rPh sb="38" eb="40">
      <t>ジム</t>
    </rPh>
    <rPh sb="40" eb="42">
      <t>ショクイン</t>
    </rPh>
    <rPh sb="43" eb="44">
      <t>クワ</t>
    </rPh>
    <rPh sb="46" eb="48">
      <t>ベット</t>
    </rPh>
    <rPh sb="48" eb="50">
      <t>ホイク</t>
    </rPh>
    <rPh sb="50" eb="53">
      <t>シエンシャ</t>
    </rPh>
    <rPh sb="54" eb="56">
      <t>ハイチ</t>
    </rPh>
    <phoneticPr fontId="7"/>
  </si>
  <si>
    <r>
      <t>・請求月初日の保育支援者（事務職員等保育士業務を支援する者）の業務委託状況</t>
    </r>
    <r>
      <rPr>
        <u/>
        <sz val="10"/>
        <rFont val="ＭＳ Ｐ明朝"/>
        <family val="1"/>
        <charset val="128"/>
      </rPr>
      <t>（業務委託の場合のみ記入）</t>
    </r>
    <rPh sb="7" eb="9">
      <t>ホイク</t>
    </rPh>
    <rPh sb="9" eb="11">
      <t>シエン</t>
    </rPh>
    <rPh sb="11" eb="12">
      <t>シャ</t>
    </rPh>
    <rPh sb="31" eb="33">
      <t>ギョウム</t>
    </rPh>
    <rPh sb="33" eb="35">
      <t>イタク</t>
    </rPh>
    <rPh sb="35" eb="37">
      <t>ジョウキョウ</t>
    </rPh>
    <rPh sb="38" eb="40">
      <t>ギョウム</t>
    </rPh>
    <rPh sb="40" eb="42">
      <t>イタク</t>
    </rPh>
    <rPh sb="43" eb="45">
      <t>バアイ</t>
    </rPh>
    <rPh sb="47" eb="49">
      <t>キニュウ</t>
    </rPh>
    <phoneticPr fontId="7"/>
  </si>
  <si>
    <t>（ア）前年の雇用状況表を参考に、前年同月の保育士数（常勤換算後）と前年同月の保育士以外の人数（実人数）を入力してください</t>
    <rPh sb="3" eb="5">
      <t>ゼンネン</t>
    </rPh>
    <rPh sb="6" eb="8">
      <t>コヨウ</t>
    </rPh>
    <rPh sb="8" eb="10">
      <t>ジョウキョウ</t>
    </rPh>
    <rPh sb="10" eb="11">
      <t>ヒョウ</t>
    </rPh>
    <rPh sb="12" eb="14">
      <t>サンコウ</t>
    </rPh>
    <rPh sb="16" eb="18">
      <t>ゼンネン</t>
    </rPh>
    <rPh sb="18" eb="20">
      <t>ドウゲツ</t>
    </rPh>
    <rPh sb="21" eb="24">
      <t>ホイクシ</t>
    </rPh>
    <rPh sb="24" eb="25">
      <t>スウ</t>
    </rPh>
    <rPh sb="26" eb="28">
      <t>ジョウキン</t>
    </rPh>
    <rPh sb="28" eb="30">
      <t>カンサン</t>
    </rPh>
    <rPh sb="30" eb="31">
      <t>ゴ</t>
    </rPh>
    <rPh sb="33" eb="35">
      <t>ゼンネン</t>
    </rPh>
    <rPh sb="35" eb="37">
      <t>ドウゲツ</t>
    </rPh>
    <rPh sb="38" eb="41">
      <t>ホイクシ</t>
    </rPh>
    <rPh sb="41" eb="43">
      <t>イガイ</t>
    </rPh>
    <rPh sb="44" eb="46">
      <t>ニンズウ</t>
    </rPh>
    <rPh sb="47" eb="48">
      <t>ジツ</t>
    </rPh>
    <rPh sb="48" eb="50">
      <t>ニンズウ</t>
    </rPh>
    <rPh sb="52" eb="54">
      <t>ニュウリョク</t>
    </rPh>
    <phoneticPr fontId="7"/>
  </si>
  <si>
    <t>※前年同月の実績がない場合は、開所月の保育士数（常勤換算後）と開所月の保育士以外の人数（実人数）を入力してください</t>
    <rPh sb="1" eb="3">
      <t>ゼンネン</t>
    </rPh>
    <rPh sb="3" eb="5">
      <t>ドウゲツ</t>
    </rPh>
    <rPh sb="6" eb="8">
      <t>ジッセキ</t>
    </rPh>
    <rPh sb="11" eb="13">
      <t>バアイ</t>
    </rPh>
    <rPh sb="15" eb="17">
      <t>カイショ</t>
    </rPh>
    <rPh sb="17" eb="18">
      <t>ツキ</t>
    </rPh>
    <rPh sb="19" eb="22">
      <t>ホイクシ</t>
    </rPh>
    <rPh sb="22" eb="23">
      <t>スウ</t>
    </rPh>
    <rPh sb="24" eb="26">
      <t>ジョウキン</t>
    </rPh>
    <rPh sb="26" eb="28">
      <t>カンサン</t>
    </rPh>
    <rPh sb="28" eb="29">
      <t>ゴ</t>
    </rPh>
    <rPh sb="31" eb="33">
      <t>カイショ</t>
    </rPh>
    <rPh sb="33" eb="34">
      <t>ツキ</t>
    </rPh>
    <rPh sb="35" eb="38">
      <t>ホイクシ</t>
    </rPh>
    <rPh sb="38" eb="40">
      <t>イガイ</t>
    </rPh>
    <rPh sb="41" eb="43">
      <t>ニンズウ</t>
    </rPh>
    <rPh sb="44" eb="45">
      <t>ジツ</t>
    </rPh>
    <rPh sb="45" eb="47">
      <t>ニンズウ</t>
    </rPh>
    <rPh sb="49" eb="51">
      <t>ニュウリョク</t>
    </rPh>
    <phoneticPr fontId="7"/>
  </si>
  <si>
    <t>今月の保育士数（常勤換算）</t>
    <rPh sb="0" eb="2">
      <t>コンゲツ</t>
    </rPh>
    <rPh sb="3" eb="6">
      <t>ホイクシ</t>
    </rPh>
    <rPh sb="6" eb="7">
      <t>スウ</t>
    </rPh>
    <rPh sb="8" eb="10">
      <t>ジョウキン</t>
    </rPh>
    <rPh sb="10" eb="12">
      <t>カンサン</t>
    </rPh>
    <phoneticPr fontId="7"/>
  </si>
  <si>
    <t>前年同月の保育士数（常勤換算）</t>
    <rPh sb="0" eb="2">
      <t>ゼンネン</t>
    </rPh>
    <rPh sb="2" eb="4">
      <t>ドウゲツ</t>
    </rPh>
    <rPh sb="5" eb="8">
      <t>ホイクシ</t>
    </rPh>
    <rPh sb="8" eb="9">
      <t>スウ</t>
    </rPh>
    <rPh sb="10" eb="12">
      <t>ジョウキン</t>
    </rPh>
    <rPh sb="12" eb="14">
      <t>カンサン</t>
    </rPh>
    <phoneticPr fontId="7"/>
  </si>
  <si>
    <t>今月の保育士以外の人数（実人数）</t>
    <rPh sb="0" eb="2">
      <t>コンゲツ</t>
    </rPh>
    <rPh sb="3" eb="6">
      <t>ホイクシ</t>
    </rPh>
    <rPh sb="6" eb="8">
      <t>イガイ</t>
    </rPh>
    <rPh sb="9" eb="11">
      <t>ニンズウ</t>
    </rPh>
    <rPh sb="12" eb="13">
      <t>ジツ</t>
    </rPh>
    <rPh sb="13" eb="15">
      <t>ニンズウ</t>
    </rPh>
    <phoneticPr fontId="7"/>
  </si>
  <si>
    <t>前年同月の保育士以外の人数（実人数）</t>
    <rPh sb="0" eb="2">
      <t>ゼンネン</t>
    </rPh>
    <rPh sb="2" eb="4">
      <t>ドウゲツ</t>
    </rPh>
    <rPh sb="5" eb="8">
      <t>ホイクシ</t>
    </rPh>
    <rPh sb="8" eb="10">
      <t>イガイ</t>
    </rPh>
    <rPh sb="11" eb="13">
      <t>ニンズウ</t>
    </rPh>
    <rPh sb="14" eb="15">
      <t>ジツ</t>
    </rPh>
    <rPh sb="15" eb="17">
      <t>ニンズウ</t>
    </rPh>
    <phoneticPr fontId="7"/>
  </si>
  <si>
    <t>※15 保育者業務支援事業費助成 に記載の者を含む</t>
    <rPh sb="23" eb="24">
      <t>フク</t>
    </rPh>
    <phoneticPr fontId="7"/>
  </si>
  <si>
    <t>※15 保育者業務支援事業費助成 に記載の者を除く</t>
    <phoneticPr fontId="7"/>
  </si>
  <si>
    <t>（イ）前月の対象経費（注）の実支出額の合計を入力してください</t>
    <rPh sb="19" eb="21">
      <t>ゴウケイ</t>
    </rPh>
    <phoneticPr fontId="7"/>
  </si>
  <si>
    <t>（ウ）10万円未満の場合対象経費の実支出額を記入</t>
    <rPh sb="7" eb="9">
      <t>ミマン</t>
    </rPh>
    <rPh sb="12" eb="14">
      <t>タイショウ</t>
    </rPh>
    <rPh sb="14" eb="16">
      <t>ケイヒ</t>
    </rPh>
    <rPh sb="17" eb="20">
      <t>ジツシシュツ</t>
    </rPh>
    <rPh sb="20" eb="21">
      <t>ガク</t>
    </rPh>
    <phoneticPr fontId="7"/>
  </si>
  <si>
    <t>円</t>
    <rPh sb="0" eb="1">
      <t>エン</t>
    </rPh>
    <phoneticPr fontId="7"/>
  </si>
  <si>
    <t>（注）保育支援者を雇用するために必要な報酬、給料、職員手当等（処遇改善等加算による手当は除く）、賃金、報酬費、旅費、共済費、</t>
    <rPh sb="31" eb="33">
      <t>ショグウ</t>
    </rPh>
    <rPh sb="33" eb="35">
      <t>カイゼン</t>
    </rPh>
    <rPh sb="35" eb="36">
      <t>トウ</t>
    </rPh>
    <rPh sb="36" eb="38">
      <t>カサン</t>
    </rPh>
    <rPh sb="41" eb="43">
      <t>テアテ</t>
    </rPh>
    <rPh sb="44" eb="45">
      <t>ノゾ</t>
    </rPh>
    <phoneticPr fontId="7"/>
  </si>
  <si>
    <t>役務費、委託料、使用料及び賃借料</t>
    <phoneticPr fontId="6"/>
  </si>
  <si>
    <t>第２号様式の３（認定こども園）</t>
    <rPh sb="8" eb="10">
      <t>ニンテイ</t>
    </rPh>
    <rPh sb="13" eb="14">
      <t>エン</t>
    </rPh>
    <phoneticPr fontId="7"/>
  </si>
  <si>
    <t>※雇用状況表に記載する職員は高齢者等活躍促進加算に係る「高齢者等活躍促進加算月別雇用時間内訳表」に記載される職員と重複しないこと。</t>
    <rPh sb="1" eb="3">
      <t>コヨウ</t>
    </rPh>
    <rPh sb="3" eb="5">
      <t>ジョウキョウ</t>
    </rPh>
    <rPh sb="5" eb="6">
      <t>ヒョウ</t>
    </rPh>
    <rPh sb="7" eb="9">
      <t>キサイ</t>
    </rPh>
    <rPh sb="11" eb="13">
      <t>ショクイン</t>
    </rPh>
    <rPh sb="14" eb="17">
      <t>コウレイシャ</t>
    </rPh>
    <rPh sb="17" eb="18">
      <t>トウ</t>
    </rPh>
    <rPh sb="18" eb="20">
      <t>カツヤク</t>
    </rPh>
    <rPh sb="20" eb="22">
      <t>ソクシン</t>
    </rPh>
    <rPh sb="22" eb="24">
      <t>カサン</t>
    </rPh>
    <rPh sb="25" eb="26">
      <t>カカワ</t>
    </rPh>
    <rPh sb="28" eb="31">
      <t>コウレイシャ</t>
    </rPh>
    <rPh sb="31" eb="32">
      <t>トウ</t>
    </rPh>
    <rPh sb="32" eb="34">
      <t>カツヤク</t>
    </rPh>
    <rPh sb="34" eb="36">
      <t>ソクシン</t>
    </rPh>
    <rPh sb="49" eb="51">
      <t>キサイ</t>
    </rPh>
    <rPh sb="54" eb="56">
      <t>ショクイン</t>
    </rPh>
    <rPh sb="57" eb="59">
      <t>チョウフク</t>
    </rPh>
    <phoneticPr fontId="7"/>
  </si>
  <si>
    <t>１　請求月初日の保育教諭数（有資格者のみ）</t>
    <rPh sb="2" eb="4">
      <t>セイキュウ</t>
    </rPh>
    <rPh sb="4" eb="5">
      <t>ツキ</t>
    </rPh>
    <rPh sb="5" eb="7">
      <t>ショニチ</t>
    </rPh>
    <rPh sb="8" eb="10">
      <t>ホイク</t>
    </rPh>
    <rPh sb="10" eb="12">
      <t>キョウユ</t>
    </rPh>
    <rPh sb="12" eb="13">
      <t>スウ</t>
    </rPh>
    <rPh sb="14" eb="15">
      <t>ユウ</t>
    </rPh>
    <rPh sb="15" eb="17">
      <t>シカク</t>
    </rPh>
    <rPh sb="17" eb="18">
      <t>シャ</t>
    </rPh>
    <phoneticPr fontId="7"/>
  </si>
  <si>
    <t>月160時間以上勤務保育教諭数</t>
    <rPh sb="0" eb="1">
      <t>ツキ</t>
    </rPh>
    <rPh sb="4" eb="6">
      <t>ジカン</t>
    </rPh>
    <rPh sb="6" eb="8">
      <t>イジョウ</t>
    </rPh>
    <rPh sb="8" eb="10">
      <t>キンム</t>
    </rPh>
    <rPh sb="10" eb="12">
      <t>ホイク</t>
    </rPh>
    <rPh sb="12" eb="14">
      <t>キョウユ</t>
    </rPh>
    <rPh sb="14" eb="15">
      <t>スウ</t>
    </rPh>
    <phoneticPr fontId="7"/>
  </si>
  <si>
    <t>月160時間未満勤務保育教諭数</t>
    <rPh sb="0" eb="1">
      <t>ツキ</t>
    </rPh>
    <rPh sb="4" eb="6">
      <t>ジカン</t>
    </rPh>
    <rPh sb="6" eb="8">
      <t>ミマン</t>
    </rPh>
    <rPh sb="8" eb="10">
      <t>キンム</t>
    </rPh>
    <rPh sb="10" eb="12">
      <t>ホイク</t>
    </rPh>
    <rPh sb="12" eb="14">
      <t>キョウユ</t>
    </rPh>
    <rPh sb="14" eb="15">
      <t>スウ</t>
    </rPh>
    <phoneticPr fontId="7"/>
  </si>
  <si>
    <t>月160時間未満勤務保育教諭の合計労働時間数</t>
    <rPh sb="0" eb="1">
      <t>ツキ</t>
    </rPh>
    <rPh sb="4" eb="6">
      <t>ジカン</t>
    </rPh>
    <rPh sb="6" eb="8">
      <t>ミマン</t>
    </rPh>
    <rPh sb="8" eb="10">
      <t>キンム</t>
    </rPh>
    <rPh sb="10" eb="12">
      <t>ホイク</t>
    </rPh>
    <rPh sb="12" eb="14">
      <t>キョウユ</t>
    </rPh>
    <rPh sb="15" eb="17">
      <t>ゴウケイ</t>
    </rPh>
    <rPh sb="17" eb="19">
      <t>ロウドウ</t>
    </rPh>
    <rPh sb="19" eb="22">
      <t>ジカンスウ</t>
    </rPh>
    <phoneticPr fontId="7"/>
  </si>
  <si>
    <t>月160時間未満勤務保育教諭の常勤換算後人数</t>
    <rPh sb="0" eb="1">
      <t>ツキ</t>
    </rPh>
    <rPh sb="4" eb="6">
      <t>ジカン</t>
    </rPh>
    <rPh sb="6" eb="8">
      <t>ミマン</t>
    </rPh>
    <rPh sb="8" eb="10">
      <t>キンム</t>
    </rPh>
    <rPh sb="10" eb="12">
      <t>ホイク</t>
    </rPh>
    <rPh sb="12" eb="14">
      <t>キョウユ</t>
    </rPh>
    <rPh sb="15" eb="17">
      <t>ジョウキン</t>
    </rPh>
    <rPh sb="17" eb="19">
      <t>カンサン</t>
    </rPh>
    <rPh sb="19" eb="20">
      <t>ゴ</t>
    </rPh>
    <rPh sb="20" eb="22">
      <t>ニンズウ</t>
    </rPh>
    <phoneticPr fontId="7"/>
  </si>
  <si>
    <t>ｂ小数点第２位</t>
    <rPh sb="1" eb="4">
      <t>ショウスウテン</t>
    </rPh>
    <rPh sb="4" eb="5">
      <t>ダイ</t>
    </rPh>
    <rPh sb="6" eb="7">
      <t>イ</t>
    </rPh>
    <phoneticPr fontId="7"/>
  </si>
  <si>
    <t>※保育教諭数には派遣職員を含む。施設長が保育教諭であっても保育教諭数には含めない。</t>
    <rPh sb="1" eb="3">
      <t>ホイク</t>
    </rPh>
    <rPh sb="3" eb="5">
      <t>キョウユ</t>
    </rPh>
    <rPh sb="5" eb="6">
      <t>スウ</t>
    </rPh>
    <rPh sb="8" eb="10">
      <t>ハケン</t>
    </rPh>
    <rPh sb="10" eb="12">
      <t>ショクイン</t>
    </rPh>
    <rPh sb="13" eb="14">
      <t>フク</t>
    </rPh>
    <rPh sb="16" eb="18">
      <t>シセツ</t>
    </rPh>
    <rPh sb="18" eb="19">
      <t>チョウ</t>
    </rPh>
    <rPh sb="20" eb="22">
      <t>ホイク</t>
    </rPh>
    <rPh sb="22" eb="24">
      <t>キョウユ</t>
    </rPh>
    <rPh sb="29" eb="31">
      <t>ホイク</t>
    </rPh>
    <rPh sb="31" eb="33">
      <t>キョウユ</t>
    </rPh>
    <rPh sb="33" eb="34">
      <t>スウ</t>
    </rPh>
    <rPh sb="36" eb="37">
      <t>フク</t>
    </rPh>
    <phoneticPr fontId="7"/>
  </si>
  <si>
    <t>常勤換算後
保育教諭数</t>
    <rPh sb="0" eb="2">
      <t>ジョウキン</t>
    </rPh>
    <rPh sb="2" eb="4">
      <t>カンサン</t>
    </rPh>
    <rPh sb="4" eb="5">
      <t>ゴ</t>
    </rPh>
    <rPh sb="6" eb="8">
      <t>ホイク</t>
    </rPh>
    <rPh sb="8" eb="10">
      <t>キョウユ</t>
    </rPh>
    <rPh sb="10" eb="11">
      <t>スウ</t>
    </rPh>
    <phoneticPr fontId="7"/>
  </si>
  <si>
    <t>※乳児４人以上を入所させる幼保連携型認定こども園については、保健師、看護師又は准看護師１人に限り、保育教諭とみなすことができる。（令和６年度まで）</t>
    <rPh sb="13" eb="14">
      <t>ヨウ</t>
    </rPh>
    <rPh sb="14" eb="15">
      <t>ホ</t>
    </rPh>
    <rPh sb="15" eb="18">
      <t>レンケイガタ</t>
    </rPh>
    <rPh sb="18" eb="20">
      <t>ニンテイ</t>
    </rPh>
    <rPh sb="23" eb="24">
      <t>エン</t>
    </rPh>
    <rPh sb="37" eb="38">
      <t>マタ</t>
    </rPh>
    <rPh sb="39" eb="43">
      <t>ジュンカンゴシ</t>
    </rPh>
    <rPh sb="51" eb="53">
      <t>キョウユ</t>
    </rPh>
    <rPh sb="65" eb="66">
      <t>レイ</t>
    </rPh>
    <rPh sb="66" eb="67">
      <t>ワ</t>
    </rPh>
    <rPh sb="68" eb="70">
      <t>ネンド</t>
    </rPh>
    <phoneticPr fontId="7"/>
  </si>
  <si>
    <t>※保育教諭とは、幼保連携型認定こども園にあっては、幼稚園教諭免許状を有し、かつ保育士としての登録を受けた者（令和７年３月31日までの間に限り、幼稚園教諭免許状のみを有する者又は保育士としての登録を受けた者を含む。）をいい、その他の認定こども園にあっては、幼稚園教諭免許状を有する者又は保育士としての登録を受けた者をいう。</t>
    <rPh sb="54" eb="55">
      <t>レイ</t>
    </rPh>
    <rPh sb="55" eb="56">
      <t>ワ</t>
    </rPh>
    <phoneticPr fontId="7"/>
  </si>
  <si>
    <t xml:space="preserve">
人</t>
    <rPh sb="1" eb="2">
      <t>ニン</t>
    </rPh>
    <phoneticPr fontId="7"/>
  </si>
  <si>
    <t>対象
保育教諭数（※）</t>
    <rPh sb="0" eb="2">
      <t>タイショウ</t>
    </rPh>
    <rPh sb="3" eb="5">
      <t>ホイク</t>
    </rPh>
    <rPh sb="5" eb="7">
      <t>キョウユ</t>
    </rPh>
    <rPh sb="7" eb="8">
      <t>スウ</t>
    </rPh>
    <phoneticPr fontId="7"/>
  </si>
  <si>
    <t>t</t>
    <phoneticPr fontId="7"/>
  </si>
  <si>
    <t>※一時保育を専任担当する保育士（事業担当保育士）及び預かり保育を専任担当する保育士・幼稚園教諭は含めない。</t>
    <rPh sb="24" eb="25">
      <t>オヨ</t>
    </rPh>
    <rPh sb="26" eb="27">
      <t>アズ</t>
    </rPh>
    <rPh sb="29" eb="31">
      <t>ホイク</t>
    </rPh>
    <rPh sb="32" eb="34">
      <t>センニン</t>
    </rPh>
    <rPh sb="34" eb="36">
      <t>タントウ</t>
    </rPh>
    <rPh sb="38" eb="40">
      <t>ホイク</t>
    </rPh>
    <rPh sb="40" eb="41">
      <t>シ</t>
    </rPh>
    <rPh sb="42" eb="45">
      <t>ヨウチエン</t>
    </rPh>
    <rPh sb="45" eb="47">
      <t>キョウユ</t>
    </rPh>
    <rPh sb="48" eb="49">
      <t>フク</t>
    </rPh>
    <phoneticPr fontId="7"/>
  </si>
  <si>
    <t>u</t>
    <phoneticPr fontId="7"/>
  </si>
  <si>
    <t>２　国基準の保育教諭数</t>
    <rPh sb="2" eb="3">
      <t>クニ</t>
    </rPh>
    <rPh sb="3" eb="5">
      <t>キジュン</t>
    </rPh>
    <rPh sb="6" eb="8">
      <t>ホイク</t>
    </rPh>
    <rPh sb="8" eb="10">
      <t>キョウユ</t>
    </rPh>
    <rPh sb="10" eb="11">
      <t>スウ</t>
    </rPh>
    <phoneticPr fontId="7"/>
  </si>
  <si>
    <t>認定区分</t>
    <rPh sb="0" eb="2">
      <t>ニンテイ</t>
    </rPh>
    <rPh sb="2" eb="4">
      <t>クブン</t>
    </rPh>
    <phoneticPr fontId="7"/>
  </si>
  <si>
    <t>基　準　保　育　教　諭　数</t>
    <rPh sb="0" eb="3">
      <t>キジュン</t>
    </rPh>
    <rPh sb="4" eb="5">
      <t>ホ</t>
    </rPh>
    <rPh sb="6" eb="7">
      <t>イク</t>
    </rPh>
    <rPh sb="8" eb="9">
      <t>キョウ</t>
    </rPh>
    <rPh sb="10" eb="11">
      <t>サトシ</t>
    </rPh>
    <rPh sb="12" eb="13">
      <t>スウ</t>
    </rPh>
    <phoneticPr fontId="7"/>
  </si>
  <si>
    <t>１号定員</t>
    <rPh sb="1" eb="2">
      <t>ゴウ</t>
    </rPh>
    <rPh sb="2" eb="4">
      <t>テイイン</t>
    </rPh>
    <phoneticPr fontId="7"/>
  </si>
  <si>
    <t>市外児童</t>
    <phoneticPr fontId="7"/>
  </si>
  <si>
    <t>私的
契約</t>
    <rPh sb="0" eb="2">
      <t>シテキ</t>
    </rPh>
    <rPh sb="3" eb="5">
      <t>ケイヤク</t>
    </rPh>
    <phoneticPr fontId="7"/>
  </si>
  <si>
    <t>国基準による保育教諭配置</t>
    <rPh sb="0" eb="1">
      <t>クニ</t>
    </rPh>
    <rPh sb="1" eb="3">
      <t>キジュン</t>
    </rPh>
    <rPh sb="6" eb="8">
      <t>ホイク</t>
    </rPh>
    <rPh sb="8" eb="10">
      <t>キョウユ</t>
    </rPh>
    <rPh sb="10" eb="12">
      <t>ハイチ</t>
    </rPh>
    <phoneticPr fontId="7"/>
  </si>
  <si>
    <t>３号</t>
    <rPh sb="1" eb="2">
      <t>ゴウ</t>
    </rPh>
    <phoneticPr fontId="7"/>
  </si>
  <si>
    <t>　 ３歳児配置改善加算あり・満３歳児対応加配加算ありの場合</t>
    <rPh sb="3" eb="4">
      <t>サイ</t>
    </rPh>
    <rPh sb="4" eb="5">
      <t>ジ</t>
    </rPh>
    <rPh sb="5" eb="7">
      <t>ハイチ</t>
    </rPh>
    <rPh sb="7" eb="9">
      <t>カイゼン</t>
    </rPh>
    <rPh sb="9" eb="11">
      <t>カサン</t>
    </rPh>
    <rPh sb="27" eb="29">
      <t>バアイ</t>
    </rPh>
    <phoneticPr fontId="7"/>
  </si>
  <si>
    <t>１号</t>
    <rPh sb="1" eb="2">
      <t>ゴウ</t>
    </rPh>
    <phoneticPr fontId="7"/>
  </si>
  <si>
    <t>２号</t>
    <rPh sb="1" eb="2">
      <t>ゴウ</t>
    </rPh>
    <phoneticPr fontId="7"/>
  </si>
  <si>
    <t>　 ３歳児配置改善加算あり・満３歳児対応加配加算なしの場合</t>
    <rPh sb="3" eb="4">
      <t>サイ</t>
    </rPh>
    <rPh sb="4" eb="5">
      <t>ジ</t>
    </rPh>
    <rPh sb="5" eb="7">
      <t>ハイチ</t>
    </rPh>
    <rPh sb="7" eb="9">
      <t>カイゼン</t>
    </rPh>
    <rPh sb="9" eb="11">
      <t>カサン</t>
    </rPh>
    <rPh sb="27" eb="29">
      <t>バアイ</t>
    </rPh>
    <phoneticPr fontId="7"/>
  </si>
  <si>
    <t>　 ３歳児配置改善加算なし・満３歳児対応加配加算ありの場合</t>
    <rPh sb="3" eb="4">
      <t>サイ</t>
    </rPh>
    <rPh sb="4" eb="5">
      <t>ジ</t>
    </rPh>
    <rPh sb="5" eb="7">
      <t>ハイチ</t>
    </rPh>
    <rPh sb="7" eb="9">
      <t>カイゼン</t>
    </rPh>
    <rPh sb="9" eb="11">
      <t>カサン</t>
    </rPh>
    <rPh sb="27" eb="29">
      <t>バアイ</t>
    </rPh>
    <phoneticPr fontId="7"/>
  </si>
  <si>
    <t xml:space="preserve"> 　３歳児配置改善加算なし・満３歳児対応加配加算なしの場合</t>
    <rPh sb="3" eb="4">
      <t>サイ</t>
    </rPh>
    <rPh sb="4" eb="5">
      <t>ジ</t>
    </rPh>
    <rPh sb="5" eb="7">
      <t>ハイチ</t>
    </rPh>
    <rPh sb="7" eb="9">
      <t>カイゼン</t>
    </rPh>
    <rPh sb="9" eb="11">
      <t>カサン</t>
    </rPh>
    <rPh sb="27" eb="29">
      <t>バアイ</t>
    </rPh>
    <phoneticPr fontId="7"/>
  </si>
  <si>
    <t>１号小計</t>
    <rPh sb="1" eb="2">
      <t>ゴウ</t>
    </rPh>
    <rPh sb="2" eb="4">
      <t>ショウケイ</t>
    </rPh>
    <phoneticPr fontId="7"/>
  </si>
  <si>
    <t>２号・３号小計</t>
    <rPh sb="1" eb="2">
      <t>ゴウ</t>
    </rPh>
    <rPh sb="4" eb="5">
      <t>ゴウ</t>
    </rPh>
    <rPh sb="5" eb="7">
      <t>ショウケイ</t>
    </rPh>
    <phoneticPr fontId="7"/>
  </si>
  <si>
    <t>小計①</t>
    <rPh sb="0" eb="1">
      <t>ショウ</t>
    </rPh>
    <rPh sb="1" eb="2">
      <t>ケイ</t>
    </rPh>
    <phoneticPr fontId="7"/>
  </si>
  <si>
    <t>保育認定子どもに係る利用定員が90人以下の施設に対する保育教諭加配（１人）</t>
    <rPh sb="0" eb="2">
      <t>ホイク</t>
    </rPh>
    <rPh sb="2" eb="4">
      <t>ニンテイ</t>
    </rPh>
    <rPh sb="4" eb="5">
      <t>コ</t>
    </rPh>
    <rPh sb="8" eb="9">
      <t>カカ</t>
    </rPh>
    <rPh sb="10" eb="12">
      <t>リヨウ</t>
    </rPh>
    <rPh sb="12" eb="14">
      <t>テイイン</t>
    </rPh>
    <rPh sb="17" eb="20">
      <t>ニンイカ</t>
    </rPh>
    <rPh sb="21" eb="23">
      <t>シセツ</t>
    </rPh>
    <rPh sb="24" eb="25">
      <t>タイ</t>
    </rPh>
    <rPh sb="27" eb="29">
      <t>ホイク</t>
    </rPh>
    <rPh sb="29" eb="31">
      <t>キョウユ</t>
    </rPh>
    <rPh sb="31" eb="33">
      <t>カハイ</t>
    </rPh>
    <rPh sb="35" eb="36">
      <t>ニン</t>
    </rPh>
    <phoneticPr fontId="7"/>
  </si>
  <si>
    <t>d</t>
    <phoneticPr fontId="7"/>
  </si>
  <si>
    <t>保育標準時間認定対応保育教諭（１人）</t>
    <rPh sb="0" eb="2">
      <t>ホイク</t>
    </rPh>
    <rPh sb="2" eb="4">
      <t>ヒョウジュン</t>
    </rPh>
    <rPh sb="4" eb="6">
      <t>ジカン</t>
    </rPh>
    <rPh sb="6" eb="8">
      <t>ニンテイ</t>
    </rPh>
    <rPh sb="8" eb="10">
      <t>タイオウ</t>
    </rPh>
    <rPh sb="10" eb="12">
      <t>ホイク</t>
    </rPh>
    <rPh sb="12" eb="14">
      <t>キョウユ</t>
    </rPh>
    <rPh sb="16" eb="17">
      <t>ニン</t>
    </rPh>
    <phoneticPr fontId="7"/>
  </si>
  <si>
    <t>主幹保育教諭等を専任化させるための常勤代替保育教諭（１人）</t>
    <rPh sb="0" eb="2">
      <t>シュカン</t>
    </rPh>
    <rPh sb="2" eb="4">
      <t>ホイク</t>
    </rPh>
    <rPh sb="4" eb="6">
      <t>キョウユ</t>
    </rPh>
    <rPh sb="6" eb="7">
      <t>トウ</t>
    </rPh>
    <rPh sb="8" eb="10">
      <t>センニン</t>
    </rPh>
    <rPh sb="10" eb="11">
      <t>カ</t>
    </rPh>
    <rPh sb="17" eb="19">
      <t>ジョウキン</t>
    </rPh>
    <rPh sb="19" eb="21">
      <t>ダイタイ</t>
    </rPh>
    <rPh sb="21" eb="23">
      <t>ホイク</t>
    </rPh>
    <rPh sb="23" eb="25">
      <t>キョウユ</t>
    </rPh>
    <rPh sb="27" eb="28">
      <t>ニン</t>
    </rPh>
    <phoneticPr fontId="7"/>
  </si>
  <si>
    <t>主幹保育教諭等を専任化させるための非常勤代替保育教諭（０．５人）</t>
    <rPh sb="0" eb="2">
      <t>シュカン</t>
    </rPh>
    <rPh sb="2" eb="4">
      <t>ホイク</t>
    </rPh>
    <rPh sb="4" eb="6">
      <t>キョウユ</t>
    </rPh>
    <rPh sb="6" eb="7">
      <t>トウ</t>
    </rPh>
    <rPh sb="8" eb="10">
      <t>センニン</t>
    </rPh>
    <rPh sb="10" eb="11">
      <t>カ</t>
    </rPh>
    <rPh sb="17" eb="20">
      <t>ヒジョウキン</t>
    </rPh>
    <rPh sb="20" eb="22">
      <t>ダイタイ</t>
    </rPh>
    <rPh sb="22" eb="24">
      <t>ホイク</t>
    </rPh>
    <rPh sb="24" eb="26">
      <t>キョウユ</t>
    </rPh>
    <rPh sb="30" eb="31">
      <t>ニン</t>
    </rPh>
    <phoneticPr fontId="7"/>
  </si>
  <si>
    <t>小　計　②  （c～g）</t>
    <rPh sb="0" eb="1">
      <t>ショウ</t>
    </rPh>
    <rPh sb="2" eb="3">
      <t>ケイ</t>
    </rPh>
    <phoneticPr fontId="7"/>
  </si>
  <si>
    <t>※a+b≧ ｈ</t>
    <phoneticPr fontId="7"/>
  </si>
  <si>
    <t>その他加算の
保育教諭</t>
    <rPh sb="2" eb="3">
      <t>タ</t>
    </rPh>
    <rPh sb="3" eb="4">
      <t>カ</t>
    </rPh>
    <rPh sb="4" eb="5">
      <t>ザン</t>
    </rPh>
    <rPh sb="7" eb="9">
      <t>ホイク</t>
    </rPh>
    <rPh sb="9" eb="11">
      <t>キョウユ</t>
    </rPh>
    <phoneticPr fontId="7"/>
  </si>
  <si>
    <r>
      <t>学級編制調整加配加算（１人）</t>
    </r>
    <r>
      <rPr>
        <sz val="8"/>
        <rFont val="ＭＳ Ｐ明朝"/>
        <family val="1"/>
        <charset val="128"/>
      </rPr>
      <t xml:space="preserve">
（１号・２号の利用定員36人以上300人以下の施設に適用）</t>
    </r>
    <rPh sb="0" eb="2">
      <t>ガッキュウ</t>
    </rPh>
    <rPh sb="2" eb="4">
      <t>ヘンセイ</t>
    </rPh>
    <rPh sb="4" eb="6">
      <t>チョウセイ</t>
    </rPh>
    <rPh sb="6" eb="8">
      <t>カハイ</t>
    </rPh>
    <rPh sb="8" eb="10">
      <t>カサン</t>
    </rPh>
    <rPh sb="12" eb="13">
      <t>ニン</t>
    </rPh>
    <rPh sb="17" eb="18">
      <t>ゴウ</t>
    </rPh>
    <rPh sb="20" eb="21">
      <t>ゴウ</t>
    </rPh>
    <rPh sb="22" eb="24">
      <t>リヨウ</t>
    </rPh>
    <rPh sb="24" eb="26">
      <t>テイイン</t>
    </rPh>
    <rPh sb="28" eb="31">
      <t>ニンイジョウ</t>
    </rPh>
    <rPh sb="34" eb="37">
      <t>ニンイカ</t>
    </rPh>
    <rPh sb="38" eb="40">
      <t>シセツ</t>
    </rPh>
    <rPh sb="41" eb="43">
      <t>テキヨウ</t>
    </rPh>
    <phoneticPr fontId="7"/>
  </si>
  <si>
    <t>１号・２号小計</t>
    <rPh sb="1" eb="2">
      <t>ゴウ</t>
    </rPh>
    <rPh sb="4" eb="5">
      <t>ゴウ</t>
    </rPh>
    <rPh sb="5" eb="7">
      <t>ショウケイ</t>
    </rPh>
    <phoneticPr fontId="7"/>
  </si>
  <si>
    <r>
      <t xml:space="preserve">年齢別配置基準を下回る場合の調整
</t>
    </r>
    <r>
      <rPr>
        <sz val="8"/>
        <rFont val="ＭＳ Ｐ明朝"/>
        <family val="1"/>
        <charset val="128"/>
      </rPr>
      <t>（配置基準を下回る人数を記入（マイナス表記））</t>
    </r>
    <rPh sb="0" eb="2">
      <t>ネンレイ</t>
    </rPh>
    <rPh sb="2" eb="3">
      <t>ベツ</t>
    </rPh>
    <rPh sb="3" eb="5">
      <t>ハイチ</t>
    </rPh>
    <rPh sb="5" eb="7">
      <t>キジュン</t>
    </rPh>
    <rPh sb="8" eb="10">
      <t>シタマワ</t>
    </rPh>
    <rPh sb="11" eb="13">
      <t>バアイ</t>
    </rPh>
    <rPh sb="14" eb="16">
      <t>チョウセイ</t>
    </rPh>
    <phoneticPr fontId="7"/>
  </si>
  <si>
    <t>合　　　　　　　計　　（ｈ～ｋ）</t>
    <rPh sb="0" eb="1">
      <t>ゴウケイ</t>
    </rPh>
    <rPh sb="8" eb="9">
      <t>ケイサン</t>
    </rPh>
    <phoneticPr fontId="7"/>
  </si>
  <si>
    <t xml:space="preserve">※  t ≧ l 、教育補助者を雇用している場合 u ≧ l </t>
    <rPh sb="10" eb="12">
      <t>キョウイク</t>
    </rPh>
    <rPh sb="12" eb="14">
      <t>ホジョ</t>
    </rPh>
    <rPh sb="14" eb="15">
      <t>シャ</t>
    </rPh>
    <rPh sb="16" eb="18">
      <t>コヨウ</t>
    </rPh>
    <rPh sb="22" eb="24">
      <t>バアイ</t>
    </rPh>
    <phoneticPr fontId="7"/>
  </si>
  <si>
    <t>３　横浜市基準の保育教諭数</t>
    <rPh sb="2" eb="5">
      <t>ヨコハマシ</t>
    </rPh>
    <phoneticPr fontId="7"/>
  </si>
  <si>
    <t>横浜市基準の保育教諭配置</t>
    <rPh sb="0" eb="3">
      <t>ヨコハマシ</t>
    </rPh>
    <rPh sb="3" eb="5">
      <t>キジュン</t>
    </rPh>
    <rPh sb="6" eb="8">
      <t>ホイク</t>
    </rPh>
    <rPh sb="8" eb="10">
      <t>キョウユ</t>
    </rPh>
    <rPh sb="10" eb="12">
      <t>ハイチ</t>
    </rPh>
    <phoneticPr fontId="7"/>
  </si>
  <si>
    <t>国基準の保育教諭配置</t>
    <rPh sb="0" eb="1">
      <t>クニ</t>
    </rPh>
    <rPh sb="1" eb="3">
      <t>キジュン</t>
    </rPh>
    <rPh sb="4" eb="6">
      <t>ホイク</t>
    </rPh>
    <rPh sb="6" eb="8">
      <t>キョウユ</t>
    </rPh>
    <rPh sb="8" eb="10">
      <t>ハイチ</t>
    </rPh>
    <phoneticPr fontId="7"/>
  </si>
  <si>
    <t>差引必要保育教諭数</t>
    <rPh sb="0" eb="2">
      <t>サシヒキ</t>
    </rPh>
    <rPh sb="2" eb="4">
      <t>ヒツヨウ</t>
    </rPh>
    <rPh sb="4" eb="6">
      <t>ホイク</t>
    </rPh>
    <rPh sb="6" eb="8">
      <t>キョウユ</t>
    </rPh>
    <rPh sb="8" eb="9">
      <t>スウ</t>
    </rPh>
    <phoneticPr fontId="7"/>
  </si>
  <si>
    <t>横浜市の基準による
保育教諭配置</t>
    <rPh sb="0" eb="3">
      <t>ヨコハマシ</t>
    </rPh>
    <rPh sb="4" eb="6">
      <t>キジュン</t>
    </rPh>
    <rPh sb="10" eb="12">
      <t>ホイク</t>
    </rPh>
    <rPh sb="12" eb="14">
      <t>キョウユ</t>
    </rPh>
    <rPh sb="14" eb="16">
      <t>ハイチ</t>
    </rPh>
    <phoneticPr fontId="7"/>
  </si>
  <si>
    <t>（o＝m-n)</t>
    <phoneticPr fontId="7"/>
  </si>
  <si>
    <t>÷</t>
    <phoneticPr fontId="7"/>
  </si>
  <si>
    <t>＝</t>
    <phoneticPr fontId="7"/>
  </si>
  <si>
    <t>その他加算の
保育教諭</t>
    <rPh sb="2" eb="3">
      <t>タ</t>
    </rPh>
    <rPh sb="3" eb="5">
      <t>カサン</t>
    </rPh>
    <rPh sb="7" eb="9">
      <t>ホイク</t>
    </rPh>
    <rPh sb="9" eb="11">
      <t>キョウユ</t>
    </rPh>
    <phoneticPr fontId="7"/>
  </si>
  <si>
    <r>
      <t xml:space="preserve">外国人児童保育事業助成（１人）
</t>
    </r>
    <r>
      <rPr>
        <sz val="8"/>
        <rFont val="ＭＳ Ｐ明朝"/>
        <family val="1"/>
        <charset val="128"/>
      </rPr>
      <t>（定員に対する外国人児童の割合が40%以上）</t>
    </r>
    <rPh sb="0" eb="3">
      <t>ガイコクジン</t>
    </rPh>
    <rPh sb="3" eb="5">
      <t>ジドウ</t>
    </rPh>
    <rPh sb="5" eb="7">
      <t>ホイク</t>
    </rPh>
    <rPh sb="7" eb="9">
      <t>ジギョウ</t>
    </rPh>
    <rPh sb="9" eb="11">
      <t>ジョセイ</t>
    </rPh>
    <rPh sb="17" eb="19">
      <t>テイイン</t>
    </rPh>
    <rPh sb="20" eb="21">
      <t>タイ</t>
    </rPh>
    <rPh sb="23" eb="25">
      <t>ガイコク</t>
    </rPh>
    <rPh sb="25" eb="26">
      <t>ジン</t>
    </rPh>
    <rPh sb="26" eb="28">
      <t>ジドウ</t>
    </rPh>
    <rPh sb="29" eb="31">
      <t>ワリアイ</t>
    </rPh>
    <rPh sb="35" eb="37">
      <t>イジョウ</t>
    </rPh>
    <phoneticPr fontId="7"/>
  </si>
  <si>
    <r>
      <t xml:space="preserve">延長保育実施加算（１人）
</t>
    </r>
    <r>
      <rPr>
        <sz val="8"/>
        <rFont val="ＭＳ Ｐ明朝"/>
        <family val="1"/>
        <charset val="128"/>
      </rPr>
      <t>(開所時間が11時間超)</t>
    </r>
    <rPh sb="0" eb="2">
      <t>エンチョウ</t>
    </rPh>
    <rPh sb="2" eb="4">
      <t>ホイク</t>
    </rPh>
    <rPh sb="4" eb="6">
      <t>ジッシ</t>
    </rPh>
    <rPh sb="6" eb="8">
      <t>カサン</t>
    </rPh>
    <rPh sb="14" eb="16">
      <t>カイショ</t>
    </rPh>
    <rPh sb="16" eb="18">
      <t>ジカン</t>
    </rPh>
    <rPh sb="21" eb="23">
      <t>ジカン</t>
    </rPh>
    <rPh sb="23" eb="24">
      <t>コ</t>
    </rPh>
    <phoneticPr fontId="7"/>
  </si>
  <si>
    <t>q</t>
    <phoneticPr fontId="7"/>
  </si>
  <si>
    <t>ローテーション保育教諭雇用費
（２・３号利用定員により１人～５人）</t>
    <rPh sb="7" eb="9">
      <t>ホイク</t>
    </rPh>
    <rPh sb="9" eb="11">
      <t>キョウユ</t>
    </rPh>
    <rPh sb="11" eb="13">
      <t>コヨウ</t>
    </rPh>
    <rPh sb="13" eb="14">
      <t>ヒ</t>
    </rPh>
    <rPh sb="19" eb="20">
      <t>ゴウ</t>
    </rPh>
    <rPh sb="20" eb="22">
      <t>リヨウ</t>
    </rPh>
    <rPh sb="22" eb="24">
      <t>テイイン</t>
    </rPh>
    <rPh sb="28" eb="29">
      <t>ニン</t>
    </rPh>
    <rPh sb="31" eb="32">
      <t>ニン</t>
    </rPh>
    <phoneticPr fontId="7"/>
  </si>
  <si>
    <t>r</t>
    <phoneticPr fontId="7"/>
  </si>
  <si>
    <t>合　　　　　　　計　　（l+o～ｒ）</t>
    <rPh sb="0" eb="1">
      <t>ゴウケイ</t>
    </rPh>
    <rPh sb="8" eb="9">
      <t>ケイサン</t>
    </rPh>
    <phoneticPr fontId="7"/>
  </si>
  <si>
    <t>ｓ</t>
    <phoneticPr fontId="7"/>
  </si>
  <si>
    <t>※t≧ ｓ、教育補助者を雇用している場合はu≧ ｓ</t>
    <rPh sb="6" eb="8">
      <t>キョウイク</t>
    </rPh>
    <rPh sb="8" eb="10">
      <t>ホジョ</t>
    </rPh>
    <rPh sb="10" eb="11">
      <t>シャ</t>
    </rPh>
    <rPh sb="12" eb="14">
      <t>コヨウ</t>
    </rPh>
    <rPh sb="18" eb="20">
      <t>バアイ</t>
    </rPh>
    <phoneticPr fontId="7"/>
  </si>
  <si>
    <t>注１）国基準による保育教諭配置（ｃ～ｈの算出にあたっての注意）</t>
    <rPh sb="0" eb="1">
      <t>チュウ</t>
    </rPh>
    <rPh sb="3" eb="4">
      <t>クニ</t>
    </rPh>
    <rPh sb="4" eb="6">
      <t>キジュン</t>
    </rPh>
    <rPh sb="9" eb="11">
      <t>ホイク</t>
    </rPh>
    <rPh sb="11" eb="13">
      <t>キョウユ</t>
    </rPh>
    <rPh sb="13" eb="15">
      <t>ハイチ</t>
    </rPh>
    <rPh sb="20" eb="22">
      <t>サンシュツ</t>
    </rPh>
    <rPh sb="28" eb="30">
      <t>チュウイ</t>
    </rPh>
    <phoneticPr fontId="7"/>
  </si>
  <si>
    <t>ア：在籍児童数は市内・市外・私的契約児童数に分けて人数を記載すること。２号・３号認定の市内及び市外の児童は標準時間と短時間に分けて記載すること。</t>
    <rPh sb="2" eb="4">
      <t>ザイセキ</t>
    </rPh>
    <rPh sb="4" eb="7">
      <t>ジドウスウ</t>
    </rPh>
    <rPh sb="8" eb="10">
      <t>シナイ</t>
    </rPh>
    <rPh sb="11" eb="13">
      <t>シガイ</t>
    </rPh>
    <rPh sb="14" eb="16">
      <t>シテキ</t>
    </rPh>
    <rPh sb="16" eb="18">
      <t>ケイヤクジ</t>
    </rPh>
    <rPh sb="18" eb="21">
      <t>ジドウスウ</t>
    </rPh>
    <rPh sb="22" eb="23">
      <t>ワ</t>
    </rPh>
    <rPh sb="25" eb="27">
      <t>ニンズウ</t>
    </rPh>
    <rPh sb="28" eb="30">
      <t>キサイ</t>
    </rPh>
    <rPh sb="36" eb="37">
      <t>ゴウ</t>
    </rPh>
    <rPh sb="39" eb="40">
      <t>ゴウ</t>
    </rPh>
    <rPh sb="40" eb="42">
      <t>ニンテイ</t>
    </rPh>
    <rPh sb="43" eb="45">
      <t>シナイ</t>
    </rPh>
    <rPh sb="45" eb="46">
      <t>オヨ</t>
    </rPh>
    <rPh sb="47" eb="49">
      <t>シガイ</t>
    </rPh>
    <rPh sb="50" eb="52">
      <t>ジドウ</t>
    </rPh>
    <rPh sb="53" eb="55">
      <t>ヒョウジュン</t>
    </rPh>
    <rPh sb="55" eb="57">
      <t>ジカン</t>
    </rPh>
    <rPh sb="58" eb="61">
      <t>タンジカン</t>
    </rPh>
    <rPh sb="62" eb="63">
      <t>ワ</t>
    </rPh>
    <rPh sb="65" eb="67">
      <t>キサイ</t>
    </rPh>
    <phoneticPr fontId="7"/>
  </si>
  <si>
    <t>ウ：ｄについては利用定員が該当する場合は必ず人数を記載すること。eについては標準時間認定を受けた子どもが利用する場合は必ず人数を記載すること。f及びｇについては必ず人数を記載すること。→必ず（a+b≧ ｈ ）となること。</t>
    <rPh sb="8" eb="10">
      <t>リヨウ</t>
    </rPh>
    <rPh sb="10" eb="12">
      <t>テイイン</t>
    </rPh>
    <rPh sb="13" eb="15">
      <t>ガイトウ</t>
    </rPh>
    <rPh sb="17" eb="19">
      <t>バアイ</t>
    </rPh>
    <rPh sb="20" eb="21">
      <t>カナラ</t>
    </rPh>
    <rPh sb="22" eb="24">
      <t>ニンズウ</t>
    </rPh>
    <rPh sb="25" eb="27">
      <t>キサイ</t>
    </rPh>
    <rPh sb="38" eb="44">
      <t>ヒョウジュンジカンニンテイ</t>
    </rPh>
    <rPh sb="45" eb="46">
      <t>ウ</t>
    </rPh>
    <rPh sb="48" eb="49">
      <t>コ</t>
    </rPh>
    <rPh sb="52" eb="54">
      <t>リヨウ</t>
    </rPh>
    <rPh sb="56" eb="58">
      <t>バアイ</t>
    </rPh>
    <rPh sb="59" eb="60">
      <t>カナラ</t>
    </rPh>
    <rPh sb="61" eb="63">
      <t>ニンズウ</t>
    </rPh>
    <rPh sb="64" eb="66">
      <t>キサイ</t>
    </rPh>
    <rPh sb="72" eb="73">
      <t>オヨ</t>
    </rPh>
    <rPh sb="80" eb="81">
      <t>カナラ</t>
    </rPh>
    <rPh sb="82" eb="84">
      <t>ニンズウ</t>
    </rPh>
    <rPh sb="85" eb="87">
      <t>キサイ</t>
    </rPh>
    <rPh sb="93" eb="94">
      <t>カナラ</t>
    </rPh>
    <phoneticPr fontId="7"/>
  </si>
  <si>
    <t>注２）その他加算の保育教諭配置（i～lの記入上の注意）</t>
    <rPh sb="0" eb="1">
      <t>チュウ</t>
    </rPh>
    <rPh sb="3" eb="6">
      <t>ソノタ</t>
    </rPh>
    <rPh sb="6" eb="8">
      <t>カサン</t>
    </rPh>
    <rPh sb="9" eb="11">
      <t>ホイク</t>
    </rPh>
    <rPh sb="11" eb="13">
      <t>キョウユ</t>
    </rPh>
    <rPh sb="13" eb="15">
      <t>ハイチ</t>
    </rPh>
    <rPh sb="20" eb="22">
      <t>キニュウ</t>
    </rPh>
    <rPh sb="22" eb="23">
      <t>ジョウ</t>
    </rPh>
    <rPh sb="24" eb="26">
      <t>チュウイ</t>
    </rPh>
    <phoneticPr fontId="7"/>
  </si>
  <si>
    <t>ア：「国基準による保育教諭配置（ ｈ ）」を超えて、その他加算による保育教諭配置をしている場合（a+b＞ ｈ ）は、配置の実態に合わせてi、j欄に人数を計上すること。また、a+bが ｈを下回る場合には、ｋ欄に下回る人数をマイナス表記で計上すること。</t>
    <rPh sb="3" eb="4">
      <t>クニ</t>
    </rPh>
    <rPh sb="4" eb="6">
      <t>キジュン</t>
    </rPh>
    <rPh sb="11" eb="13">
      <t>キョウユ</t>
    </rPh>
    <rPh sb="22" eb="23">
      <t>コ</t>
    </rPh>
    <rPh sb="26" eb="29">
      <t>ソノタ</t>
    </rPh>
    <rPh sb="29" eb="31">
      <t>カサン</t>
    </rPh>
    <rPh sb="34" eb="36">
      <t>ホイク</t>
    </rPh>
    <rPh sb="36" eb="38">
      <t>キョウユ</t>
    </rPh>
    <rPh sb="38" eb="40">
      <t>ハイチ</t>
    </rPh>
    <rPh sb="45" eb="47">
      <t>バアイ</t>
    </rPh>
    <rPh sb="58" eb="60">
      <t>ハイチ</t>
    </rPh>
    <rPh sb="61" eb="63">
      <t>ジッタイ</t>
    </rPh>
    <rPh sb="64" eb="65">
      <t>ア</t>
    </rPh>
    <phoneticPr fontId="7"/>
  </si>
  <si>
    <t>イ：幼稚園教諭免許状を有するが教諭等の発令を受けていない教育補助者を雇用している場合、チーム保育加配加算（ｊ）にのみ算入すること。</t>
    <rPh sb="2" eb="5">
      <t>ヨウチエン</t>
    </rPh>
    <rPh sb="5" eb="7">
      <t>キョウユ</t>
    </rPh>
    <rPh sb="7" eb="9">
      <t>メンキョ</t>
    </rPh>
    <rPh sb="9" eb="10">
      <t>ジョウ</t>
    </rPh>
    <rPh sb="11" eb="12">
      <t>ユウ</t>
    </rPh>
    <rPh sb="15" eb="17">
      <t>キョウユ</t>
    </rPh>
    <rPh sb="17" eb="18">
      <t>トウ</t>
    </rPh>
    <rPh sb="19" eb="21">
      <t>ハツレイ</t>
    </rPh>
    <rPh sb="22" eb="23">
      <t>ウ</t>
    </rPh>
    <rPh sb="28" eb="30">
      <t>キョウイク</t>
    </rPh>
    <rPh sb="30" eb="32">
      <t>ホジョ</t>
    </rPh>
    <rPh sb="32" eb="33">
      <t>シャ</t>
    </rPh>
    <rPh sb="34" eb="36">
      <t>コヨウ</t>
    </rPh>
    <rPh sb="40" eb="42">
      <t>バアイ</t>
    </rPh>
    <rPh sb="58" eb="60">
      <t>サンニュウ</t>
    </rPh>
    <phoneticPr fontId="7"/>
  </si>
  <si>
    <t>ウ：各加算は、それぞれ要綱等の規定により事前に支給要件に合致することが確認され、各月において実際に各々に該当する役割の保育教諭が配置されている場合（「その他加算の保育教諭」欄に人数が入っている場合）に支給対象となる。</t>
    <rPh sb="2" eb="3">
      <t>カク</t>
    </rPh>
    <rPh sb="3" eb="5">
      <t>カサン</t>
    </rPh>
    <rPh sb="11" eb="13">
      <t>ヨウコウ</t>
    </rPh>
    <rPh sb="13" eb="14">
      <t>トウ</t>
    </rPh>
    <rPh sb="15" eb="17">
      <t>キテイ</t>
    </rPh>
    <rPh sb="20" eb="22">
      <t>ジゼン</t>
    </rPh>
    <rPh sb="23" eb="25">
      <t>シキュウ</t>
    </rPh>
    <rPh sb="25" eb="27">
      <t>ヨウケン</t>
    </rPh>
    <rPh sb="28" eb="30">
      <t>ガッチ</t>
    </rPh>
    <rPh sb="35" eb="37">
      <t>カクニン</t>
    </rPh>
    <rPh sb="40" eb="42">
      <t>カクツキ</t>
    </rPh>
    <rPh sb="46" eb="48">
      <t>ジッサイ</t>
    </rPh>
    <rPh sb="49" eb="51">
      <t>オノオノ</t>
    </rPh>
    <rPh sb="52" eb="54">
      <t>ガイトウ</t>
    </rPh>
    <rPh sb="56" eb="58">
      <t>ヤクワリ</t>
    </rPh>
    <rPh sb="59" eb="61">
      <t>ホイク</t>
    </rPh>
    <rPh sb="61" eb="63">
      <t>キョウユ</t>
    </rPh>
    <rPh sb="64" eb="66">
      <t>ハイチ</t>
    </rPh>
    <rPh sb="71" eb="73">
      <t>バアイ</t>
    </rPh>
    <rPh sb="77" eb="78">
      <t>タ</t>
    </rPh>
    <rPh sb="78" eb="80">
      <t>カサン</t>
    </rPh>
    <rPh sb="81" eb="83">
      <t>ホイク</t>
    </rPh>
    <rPh sb="83" eb="85">
      <t>キョウユ</t>
    </rPh>
    <rPh sb="86" eb="87">
      <t>ラン</t>
    </rPh>
    <rPh sb="88" eb="90">
      <t>ニンズウ</t>
    </rPh>
    <rPh sb="91" eb="92">
      <t>ハイ</t>
    </rPh>
    <rPh sb="96" eb="98">
      <t>バアイ</t>
    </rPh>
    <rPh sb="100" eb="102">
      <t>シキュウ</t>
    </rPh>
    <rPh sb="102" eb="104">
      <t>タイショウ</t>
    </rPh>
    <phoneticPr fontId="7"/>
  </si>
  <si>
    <t>エ：基準保育教諭数の合計（ｌ）は原則として対象保育教諭数以下となること（ ｔ ≧ ｌ）。教育補助者をチーム保育に算入している場合は、教育補助者を含める保育教諭数を適用する （u≧ l）。</t>
    <rPh sb="4" eb="6">
      <t>ホイク</t>
    </rPh>
    <rPh sb="6" eb="8">
      <t>キョウユ</t>
    </rPh>
    <rPh sb="8" eb="9">
      <t>カズ</t>
    </rPh>
    <rPh sb="16" eb="18">
      <t>ゲンソク</t>
    </rPh>
    <rPh sb="23" eb="25">
      <t>ホイク</t>
    </rPh>
    <rPh sb="25" eb="27">
      <t>キョウユ</t>
    </rPh>
    <rPh sb="27" eb="28">
      <t>スウ</t>
    </rPh>
    <rPh sb="44" eb="46">
      <t>キョウイク</t>
    </rPh>
    <rPh sb="46" eb="48">
      <t>ホジョ</t>
    </rPh>
    <rPh sb="48" eb="49">
      <t>シャ</t>
    </rPh>
    <rPh sb="53" eb="55">
      <t>ホイク</t>
    </rPh>
    <rPh sb="56" eb="58">
      <t>サンニュウ</t>
    </rPh>
    <rPh sb="62" eb="64">
      <t>バアイ</t>
    </rPh>
    <rPh sb="66" eb="68">
      <t>キョウイク</t>
    </rPh>
    <rPh sb="68" eb="70">
      <t>ホジョ</t>
    </rPh>
    <rPh sb="70" eb="71">
      <t>シャ</t>
    </rPh>
    <rPh sb="72" eb="73">
      <t>フク</t>
    </rPh>
    <rPh sb="75" eb="77">
      <t>ホイク</t>
    </rPh>
    <rPh sb="77" eb="79">
      <t>キョウユ</t>
    </rPh>
    <rPh sb="79" eb="80">
      <t>スウ</t>
    </rPh>
    <rPh sb="81" eb="83">
      <t>テキヨウ</t>
    </rPh>
    <phoneticPr fontId="7"/>
  </si>
  <si>
    <t>注３）横浜市基準による保育教諭配置（o～sの記入上の注意）</t>
    <rPh sb="0" eb="1">
      <t>チュウ</t>
    </rPh>
    <rPh sb="3" eb="6">
      <t>ヨコハマシ</t>
    </rPh>
    <rPh sb="6" eb="8">
      <t>キジュン</t>
    </rPh>
    <rPh sb="11" eb="13">
      <t>ホイク</t>
    </rPh>
    <rPh sb="13" eb="15">
      <t>キョウユ</t>
    </rPh>
    <rPh sb="15" eb="17">
      <t>ハイチ</t>
    </rPh>
    <rPh sb="22" eb="24">
      <t>キニュウ</t>
    </rPh>
    <rPh sb="24" eb="25">
      <t>ジョウ</t>
    </rPh>
    <rPh sb="26" eb="28">
      <t>チュウイ</t>
    </rPh>
    <phoneticPr fontId="7"/>
  </si>
  <si>
    <t>ア：国基準及び横浜市基準による基準保育教諭数（ｌ+o）を超えて、その他加算の保育教諭配置をしている場合（ t ＞l+o ）は、配置の実態に合わせてp～ｒ欄にアルファベット順に従って人数を計上すること。(p及びｑは1人、rは２・３号の利用定員に応じて１～５人)</t>
    <rPh sb="2" eb="3">
      <t>クニ</t>
    </rPh>
    <rPh sb="3" eb="5">
      <t>キジュン</t>
    </rPh>
    <rPh sb="5" eb="6">
      <t>オヨ</t>
    </rPh>
    <rPh sb="7" eb="10">
      <t>ヨコハマシ</t>
    </rPh>
    <rPh sb="10" eb="12">
      <t>キジュン</t>
    </rPh>
    <rPh sb="15" eb="17">
      <t>キジュン</t>
    </rPh>
    <rPh sb="19" eb="21">
      <t>キョウユ</t>
    </rPh>
    <rPh sb="28" eb="29">
      <t>コ</t>
    </rPh>
    <rPh sb="32" eb="35">
      <t>ソノタ</t>
    </rPh>
    <rPh sb="35" eb="37">
      <t>カサン</t>
    </rPh>
    <rPh sb="40" eb="42">
      <t>キョウユ</t>
    </rPh>
    <rPh sb="42" eb="44">
      <t>ハイチ</t>
    </rPh>
    <rPh sb="49" eb="51">
      <t>バアイ</t>
    </rPh>
    <rPh sb="63" eb="65">
      <t>ハイチ</t>
    </rPh>
    <rPh sb="66" eb="68">
      <t>ジッタイ</t>
    </rPh>
    <rPh sb="69" eb="70">
      <t>ア</t>
    </rPh>
    <rPh sb="76" eb="77">
      <t>ラン</t>
    </rPh>
    <rPh sb="102" eb="103">
      <t>オヨ</t>
    </rPh>
    <rPh sb="114" eb="115">
      <t>ゴウ</t>
    </rPh>
    <rPh sb="116" eb="118">
      <t>リヨウ</t>
    </rPh>
    <rPh sb="118" eb="120">
      <t>テイイン</t>
    </rPh>
    <rPh sb="121" eb="122">
      <t>オウ</t>
    </rPh>
    <rPh sb="127" eb="128">
      <t>ニン</t>
    </rPh>
    <phoneticPr fontId="7"/>
  </si>
  <si>
    <t>イ：各雇用費は、それぞれ要綱等の規定により事前に支給要件に合致することが確認され、各月において実際に各々に該当する役割の保育教諭が配置されている場合（「その他加算の保育教諭」欄に人数が入っている場合）に支給対象となる。</t>
    <rPh sb="2" eb="3">
      <t>カク</t>
    </rPh>
    <rPh sb="3" eb="6">
      <t>コヨウヒ</t>
    </rPh>
    <rPh sb="12" eb="14">
      <t>ヨウコウ</t>
    </rPh>
    <rPh sb="14" eb="15">
      <t>トウ</t>
    </rPh>
    <rPh sb="16" eb="18">
      <t>キテイ</t>
    </rPh>
    <rPh sb="21" eb="23">
      <t>ジゼン</t>
    </rPh>
    <rPh sb="24" eb="26">
      <t>シキュウ</t>
    </rPh>
    <rPh sb="26" eb="28">
      <t>ヨウケン</t>
    </rPh>
    <rPh sb="29" eb="31">
      <t>ガッチ</t>
    </rPh>
    <rPh sb="36" eb="38">
      <t>カクニン</t>
    </rPh>
    <rPh sb="41" eb="43">
      <t>カクツキ</t>
    </rPh>
    <rPh sb="47" eb="49">
      <t>ジッサイ</t>
    </rPh>
    <rPh sb="50" eb="52">
      <t>オノオノ</t>
    </rPh>
    <rPh sb="53" eb="55">
      <t>ガイトウ</t>
    </rPh>
    <rPh sb="57" eb="59">
      <t>ヤクワリ</t>
    </rPh>
    <rPh sb="62" eb="64">
      <t>キョウユ</t>
    </rPh>
    <rPh sb="65" eb="67">
      <t>ハイチ</t>
    </rPh>
    <rPh sb="72" eb="74">
      <t>バアイ</t>
    </rPh>
    <rPh sb="78" eb="79">
      <t>タ</t>
    </rPh>
    <rPh sb="79" eb="81">
      <t>カサン</t>
    </rPh>
    <rPh sb="82" eb="84">
      <t>ホイク</t>
    </rPh>
    <rPh sb="84" eb="86">
      <t>キョウユ</t>
    </rPh>
    <rPh sb="87" eb="88">
      <t>ラン</t>
    </rPh>
    <rPh sb="89" eb="91">
      <t>ニンズウ</t>
    </rPh>
    <rPh sb="92" eb="93">
      <t>ハイ</t>
    </rPh>
    <rPh sb="97" eb="99">
      <t>バアイ</t>
    </rPh>
    <rPh sb="101" eb="103">
      <t>シキュウ</t>
    </rPh>
    <rPh sb="103" eb="105">
      <t>タイショウ</t>
    </rPh>
    <phoneticPr fontId="7"/>
  </si>
  <si>
    <t>ウ：横浜市基準の保育教諭数の合計（ｓ）は原則として対象保育教諭数以下となること（ ｔ ≧ ｓ、教育補助者を雇用している場合は u ≧ ｓ )。</t>
    <rPh sb="2" eb="5">
      <t>ヨコハマシ</t>
    </rPh>
    <rPh sb="10" eb="12">
      <t>キョウユ</t>
    </rPh>
    <rPh sb="20" eb="22">
      <t>ゲンソク</t>
    </rPh>
    <rPh sb="29" eb="31">
      <t>キョウユ</t>
    </rPh>
    <phoneticPr fontId="7"/>
  </si>
  <si>
    <t>①　園長（施設長）</t>
    <rPh sb="2" eb="4">
      <t>エンチョウ</t>
    </rPh>
    <rPh sb="5" eb="7">
      <t>シセツ</t>
    </rPh>
    <rPh sb="7" eb="8">
      <t>チョウ</t>
    </rPh>
    <phoneticPr fontId="7"/>
  </si>
  <si>
    <t>②　月160時間未満勤務の保育教諭（有資格）</t>
    <rPh sb="2" eb="3">
      <t>ツキ</t>
    </rPh>
    <rPh sb="6" eb="8">
      <t>ジカン</t>
    </rPh>
    <rPh sb="8" eb="10">
      <t>ミマン</t>
    </rPh>
    <rPh sb="10" eb="12">
      <t>キンム</t>
    </rPh>
    <rPh sb="13" eb="15">
      <t>ホイク</t>
    </rPh>
    <rPh sb="15" eb="17">
      <t>キョウユ</t>
    </rPh>
    <rPh sb="18" eb="19">
      <t>ユウ</t>
    </rPh>
    <rPh sb="19" eb="21">
      <t>シカク</t>
    </rPh>
    <phoneticPr fontId="7"/>
  </si>
  <si>
    <t>※原則として雇用契約で労働時間を算定すること。１日の労働時間数は小数点第２位まで記入すること（例：15分は「0.25」、20分は「0.33」、30分は「0.5」で記載）。１日の労働時間数が固定されていない場合には、１か月の労働時間数のみ記載すること。</t>
    <rPh sb="1" eb="3">
      <t>ゲンソク</t>
    </rPh>
    <rPh sb="6" eb="8">
      <t>コヨウ</t>
    </rPh>
    <rPh sb="8" eb="10">
      <t>ケイヤク</t>
    </rPh>
    <rPh sb="11" eb="13">
      <t>ロウドウ</t>
    </rPh>
    <rPh sb="13" eb="15">
      <t>ジカン</t>
    </rPh>
    <rPh sb="16" eb="18">
      <t>サンテイ</t>
    </rPh>
    <phoneticPr fontId="7"/>
  </si>
  <si>
    <t>他施設・事業への勤務
の有無</t>
    <phoneticPr fontId="7"/>
  </si>
  <si>
    <t>幼稚園教諭免許状・保育士証等登録番号</t>
    <rPh sb="0" eb="3">
      <t>ヨウチエン</t>
    </rPh>
    <rPh sb="3" eb="5">
      <t>キョウユ</t>
    </rPh>
    <rPh sb="5" eb="7">
      <t>メンキョ</t>
    </rPh>
    <rPh sb="7" eb="8">
      <t>ジョウ</t>
    </rPh>
    <rPh sb="9" eb="12">
      <t>ホイクシ</t>
    </rPh>
    <rPh sb="12" eb="13">
      <t>ショウ</t>
    </rPh>
    <rPh sb="13" eb="14">
      <t>トウ</t>
    </rPh>
    <rPh sb="14" eb="16">
      <t>トウロク</t>
    </rPh>
    <rPh sb="16" eb="18">
      <t>バンゴウ</t>
    </rPh>
    <phoneticPr fontId="7"/>
  </si>
  <si>
    <t>他施設・事業名</t>
    <phoneticPr fontId="7"/>
  </si>
  <si>
    <t>　　（　　　　　　　　　　　　）</t>
    <phoneticPr fontId="7"/>
  </si>
  <si>
    <t>(                   )</t>
    <phoneticPr fontId="7"/>
  </si>
  <si>
    <t>③　月160時間以上勤務（常勤）の保育教諭（有資格）</t>
    <rPh sb="2" eb="3">
      <t>ツキ</t>
    </rPh>
    <rPh sb="6" eb="8">
      <t>ジカン</t>
    </rPh>
    <rPh sb="8" eb="10">
      <t>イジョウ</t>
    </rPh>
    <rPh sb="10" eb="12">
      <t>キンム</t>
    </rPh>
    <rPh sb="13" eb="15">
      <t>ジョウキン</t>
    </rPh>
    <rPh sb="17" eb="19">
      <t>ホイク</t>
    </rPh>
    <rPh sb="19" eb="21">
      <t>キョウユ</t>
    </rPh>
    <phoneticPr fontId="7"/>
  </si>
  <si>
    <r>
      <t xml:space="preserve">資格
</t>
    </r>
    <r>
      <rPr>
        <sz val="9"/>
        <rFont val="ＭＳ Ｐ明朝"/>
        <family val="1"/>
        <charset val="128"/>
      </rPr>
      <t>☑チェック</t>
    </r>
    <rPh sb="0" eb="2">
      <t>シカク</t>
    </rPh>
    <phoneticPr fontId="7"/>
  </si>
  <si>
    <t>※保健師、看護師又は准看護師を雇用している場合には資格欄の（　）内に該当の資格をご記入下さい。乳児４人以上を入所させる幼保連携型認定こども園については、②、③内で１名のみ記載が可能です。</t>
    <rPh sb="25" eb="27">
      <t>シカク</t>
    </rPh>
    <rPh sb="27" eb="28">
      <t>ラン</t>
    </rPh>
    <rPh sb="34" eb="36">
      <t>ガイトウ</t>
    </rPh>
    <rPh sb="37" eb="39">
      <t>シカク</t>
    </rPh>
    <rPh sb="79" eb="80">
      <t>ナイ</t>
    </rPh>
    <rPh sb="82" eb="83">
      <t>メイ</t>
    </rPh>
    <rPh sb="85" eb="87">
      <t>キサイ</t>
    </rPh>
    <rPh sb="88" eb="90">
      <t>カノウ</t>
    </rPh>
    <phoneticPr fontId="7"/>
  </si>
  <si>
    <t>④　幼稚園教諭の免許を有するが教諭等の発令を受けていない教育補助者（有資格）</t>
    <rPh sb="2" eb="5">
      <t>ヨウチエン</t>
    </rPh>
    <rPh sb="5" eb="7">
      <t>キョウユ</t>
    </rPh>
    <rPh sb="8" eb="10">
      <t>メンキョ</t>
    </rPh>
    <rPh sb="11" eb="12">
      <t>ユウ</t>
    </rPh>
    <rPh sb="15" eb="17">
      <t>キョウユ</t>
    </rPh>
    <rPh sb="17" eb="18">
      <t>トウ</t>
    </rPh>
    <rPh sb="19" eb="21">
      <t>ハツレイ</t>
    </rPh>
    <rPh sb="22" eb="23">
      <t>ウ</t>
    </rPh>
    <rPh sb="28" eb="30">
      <t>キョウイク</t>
    </rPh>
    <rPh sb="30" eb="32">
      <t>ホジョ</t>
    </rPh>
    <rPh sb="32" eb="33">
      <t>シャ</t>
    </rPh>
    <phoneticPr fontId="7"/>
  </si>
  <si>
    <t>（登録番号：　　　　　　　　　　）</t>
    <rPh sb="1" eb="3">
      <t>トウロク</t>
    </rPh>
    <rPh sb="3" eb="5">
      <t>バンゴウ</t>
    </rPh>
    <phoneticPr fontId="7"/>
  </si>
  <si>
    <t>※ローテーション保育士(保育教諭)雇用費の上限人数を超えていること。</t>
    <rPh sb="8" eb="11">
      <t>ホイクシ</t>
    </rPh>
    <rPh sb="12" eb="14">
      <t>ホイク</t>
    </rPh>
    <rPh sb="14" eb="16">
      <t>キョウユ</t>
    </rPh>
    <rPh sb="17" eb="20">
      <t>コヨウヒ</t>
    </rPh>
    <rPh sb="21" eb="25">
      <t>ジョウゲンニンズウ</t>
    </rPh>
    <rPh sb="26" eb="27">
      <t>コ</t>
    </rPh>
    <phoneticPr fontId="7"/>
  </si>
  <si>
    <t>６　副園長・教頭設置加算</t>
    <rPh sb="2" eb="5">
      <t>フクエンチョウ</t>
    </rPh>
    <rPh sb="6" eb="8">
      <t>キョウトウ</t>
    </rPh>
    <rPh sb="8" eb="10">
      <t>セッチ</t>
    </rPh>
    <rPh sb="10" eb="12">
      <t>カサン</t>
    </rPh>
    <phoneticPr fontId="7"/>
  </si>
  <si>
    <t>　・請求月初日の副園長・教頭の設置状況</t>
    <rPh sb="8" eb="11">
      <t>フクエンチョウ</t>
    </rPh>
    <rPh sb="12" eb="14">
      <t>キョウトウ</t>
    </rPh>
    <rPh sb="15" eb="17">
      <t>セッチ</t>
    </rPh>
    <rPh sb="17" eb="19">
      <t>ジョウキョウ</t>
    </rPh>
    <phoneticPr fontId="7"/>
  </si>
  <si>
    <t>（登録番号：　　　　　　　　　　　）</t>
    <rPh sb="1" eb="3">
      <t>トウロク</t>
    </rPh>
    <rPh sb="3" eb="5">
      <t>バンゴウ</t>
    </rPh>
    <phoneticPr fontId="7"/>
  </si>
  <si>
    <t>※１　１か月あたり120時間以上の勤務を契約していること。</t>
    <rPh sb="5" eb="6">
      <t>ゲツ</t>
    </rPh>
    <rPh sb="12" eb="14">
      <t>ジカン</t>
    </rPh>
    <rPh sb="14" eb="16">
      <t>イジョウ</t>
    </rPh>
    <rPh sb="17" eb="19">
      <t>キンム</t>
    </rPh>
    <rPh sb="20" eb="22">
      <t>ケイヤク</t>
    </rPh>
    <phoneticPr fontId="7"/>
  </si>
  <si>
    <t>※２　副園長・教頭設置加算の対象職員については、保育教諭の資格を有している場合には「４　請求月初日の職員の雇用状況」②か③の対象職員として記載可能です。</t>
    <rPh sb="3" eb="6">
      <t>フクエンチョウ</t>
    </rPh>
    <rPh sb="7" eb="9">
      <t>キョウトウ</t>
    </rPh>
    <rPh sb="9" eb="11">
      <t>セッチ</t>
    </rPh>
    <rPh sb="11" eb="13">
      <t>カサン</t>
    </rPh>
    <rPh sb="14" eb="16">
      <t>タイショウ</t>
    </rPh>
    <rPh sb="16" eb="18">
      <t>ショクイン</t>
    </rPh>
    <rPh sb="24" eb="26">
      <t>ホイク</t>
    </rPh>
    <rPh sb="26" eb="28">
      <t>キョウユ</t>
    </rPh>
    <rPh sb="29" eb="31">
      <t>シカク</t>
    </rPh>
    <rPh sb="32" eb="33">
      <t>ユウ</t>
    </rPh>
    <rPh sb="37" eb="39">
      <t>バアイ</t>
    </rPh>
    <rPh sb="62" eb="64">
      <t>タイショウ</t>
    </rPh>
    <rPh sb="64" eb="66">
      <t>ショクイン</t>
    </rPh>
    <rPh sb="69" eb="71">
      <t>キサイ</t>
    </rPh>
    <rPh sb="71" eb="73">
      <t>カノウ</t>
    </rPh>
    <phoneticPr fontId="7"/>
  </si>
  <si>
    <t>７　請求月初日の調理業務の実施体制（自施設の調理設備で調理をしていること）※該当項目の□にチェックを入れてください。</t>
    <rPh sb="8" eb="10">
      <t>チョウリ</t>
    </rPh>
    <rPh sb="10" eb="12">
      <t>ギョウム</t>
    </rPh>
    <rPh sb="13" eb="15">
      <t>ジッシ</t>
    </rPh>
    <rPh sb="15" eb="17">
      <t>タイセイ</t>
    </rPh>
    <phoneticPr fontId="7"/>
  </si>
  <si>
    <t>【２号・３号】</t>
    <rPh sb="2" eb="3">
      <t>ゴウ</t>
    </rPh>
    <rPh sb="5" eb="6">
      <t>ゴウ</t>
    </rPh>
    <phoneticPr fontId="7"/>
  </si>
  <si>
    <t>　　自施設の職員が調理している　　　　　　　 調理業務を全部委託している</t>
    <phoneticPr fontId="7"/>
  </si>
  <si>
    <t>８　請求月初日の調理員の雇用状況（「７　請求月初日の調理業務の実施体制」で「自施設の職員が調理している」を選択した場合のみ記入）</t>
    <rPh sb="12" eb="14">
      <t>コヨウ</t>
    </rPh>
    <rPh sb="14" eb="16">
      <t>ジョウキョウ</t>
    </rPh>
    <rPh sb="20" eb="22">
      <t>セイキュウ</t>
    </rPh>
    <rPh sb="22" eb="23">
      <t>ツキ</t>
    </rPh>
    <rPh sb="23" eb="25">
      <t>ショニチ</t>
    </rPh>
    <rPh sb="26" eb="28">
      <t>チョウリ</t>
    </rPh>
    <rPh sb="28" eb="30">
      <t>ギョウム</t>
    </rPh>
    <rPh sb="31" eb="33">
      <t>ジッシ</t>
    </rPh>
    <rPh sb="33" eb="35">
      <t>タイセイ</t>
    </rPh>
    <rPh sb="53" eb="55">
      <t>センタク</t>
    </rPh>
    <rPh sb="57" eb="59">
      <t>バアイ</t>
    </rPh>
    <phoneticPr fontId="7"/>
  </si>
  <si>
    <t>※「９　栄養管理加算」に記載されている職員と重複不可</t>
    <phoneticPr fontId="7"/>
  </si>
  <si>
    <t>９　栄養管理加算</t>
    <rPh sb="2" eb="4">
      <t>エイヨウ</t>
    </rPh>
    <rPh sb="4" eb="6">
      <t>カンリ</t>
    </rPh>
    <rPh sb="6" eb="8">
      <t>カサン</t>
    </rPh>
    <phoneticPr fontId="7"/>
  </si>
  <si>
    <r>
      <t>・請求月初日の調理員数　</t>
    </r>
    <r>
      <rPr>
        <u/>
        <sz val="10"/>
        <rFont val="ＭＳ Ｐ明朝"/>
        <family val="1"/>
        <charset val="128"/>
      </rPr>
      <t>※「８　請求月初日の調理員の雇用状況」に記載の調理員数</t>
    </r>
    <rPh sb="1" eb="3">
      <t>セイキュウ</t>
    </rPh>
    <rPh sb="3" eb="4">
      <t>ツキ</t>
    </rPh>
    <rPh sb="4" eb="6">
      <t>ショニチ</t>
    </rPh>
    <rPh sb="7" eb="10">
      <t>チョウリイン</t>
    </rPh>
    <rPh sb="10" eb="11">
      <t>スウ</t>
    </rPh>
    <rPh sb="32" eb="34">
      <t>キサイ</t>
    </rPh>
    <phoneticPr fontId="7"/>
  </si>
  <si>
    <t>ｙ小数点第２位</t>
    <rPh sb="1" eb="4">
      <t>ショウスウテン</t>
    </rPh>
    <rPh sb="4" eb="5">
      <t>ダイ</t>
    </rPh>
    <rPh sb="6" eb="7">
      <t>イ</t>
    </rPh>
    <phoneticPr fontId="7"/>
  </si>
  <si>
    <t>切り捨て</t>
    <rPh sb="0" eb="1">
      <t>キ</t>
    </rPh>
    <rPh sb="2" eb="3">
      <t>ス</t>
    </rPh>
    <phoneticPr fontId="7"/>
  </si>
  <si>
    <t>ｘ+ｙ</t>
    <phoneticPr fontId="7"/>
  </si>
  <si>
    <t>※「８　請求月初日の調理員の雇用状況」に記載されている職員と重複不可。</t>
    <phoneticPr fontId="7"/>
  </si>
  <si>
    <t>※以下Ａ～Ｃのいずれかに該当すること。</t>
    <rPh sb="1" eb="3">
      <t>イカ</t>
    </rPh>
    <rPh sb="12" eb="14">
      <t>ガイトウ</t>
    </rPh>
    <phoneticPr fontId="7"/>
  </si>
  <si>
    <t>B：給食実施加算で「外部搬入」の区分を選択し、かつ「７　請求月初日の調理業務の実施体制」【２・３号】で「自施設の職員が調理している」を選択した場合は、「常勤換算後の調理員数」(ｘ+ｙ)が基本分単価に含まれる調理員数と同数もしくは上回り、さらに雇用契約等により本加算に係る栄養士を配置していること（基本分単価に含まれる調理員：２・３号の利用定員40人以下は１人、41～150人は２人、151人以上は2.5人）。</t>
    <rPh sb="2" eb="4">
      <t>キュウショク</t>
    </rPh>
    <rPh sb="4" eb="6">
      <t>ジッシ</t>
    </rPh>
    <rPh sb="6" eb="8">
      <t>カサン</t>
    </rPh>
    <rPh sb="10" eb="12">
      <t>ガイブ</t>
    </rPh>
    <rPh sb="12" eb="14">
      <t>ハンニュウ</t>
    </rPh>
    <rPh sb="16" eb="18">
      <t>クブン</t>
    </rPh>
    <rPh sb="19" eb="21">
      <t>センタク</t>
    </rPh>
    <rPh sb="48" eb="49">
      <t>ゴウ</t>
    </rPh>
    <rPh sb="52" eb="53">
      <t>ジ</t>
    </rPh>
    <rPh sb="53" eb="55">
      <t>シセツ</t>
    </rPh>
    <rPh sb="56" eb="58">
      <t>ショクイン</t>
    </rPh>
    <rPh sb="59" eb="61">
      <t>チョウリ</t>
    </rPh>
    <rPh sb="67" eb="69">
      <t>センタク</t>
    </rPh>
    <rPh sb="71" eb="73">
      <t>バアイ</t>
    </rPh>
    <rPh sb="129" eb="130">
      <t>ホン</t>
    </rPh>
    <rPh sb="130" eb="132">
      <t>カサン</t>
    </rPh>
    <rPh sb="133" eb="134">
      <t>カカ</t>
    </rPh>
    <phoneticPr fontId="7"/>
  </si>
  <si>
    <t>C：給食実施加算で「外部搬入」の区分を選択し、かつ「７　請求月初日の調理業務の実施体制」【２・３号】で「調理業務を全部委託している」を選択した場合は、雇用契約等により本加算に係る栄養士を配置していること。</t>
    <rPh sb="2" eb="4">
      <t>キュウショク</t>
    </rPh>
    <rPh sb="4" eb="6">
      <t>ジッシ</t>
    </rPh>
    <rPh sb="6" eb="8">
      <t>カサン</t>
    </rPh>
    <rPh sb="10" eb="12">
      <t>ガイブ</t>
    </rPh>
    <rPh sb="12" eb="14">
      <t>ハンニュウ</t>
    </rPh>
    <rPh sb="16" eb="18">
      <t>クブン</t>
    </rPh>
    <rPh sb="19" eb="21">
      <t>センタク</t>
    </rPh>
    <rPh sb="48" eb="49">
      <t>ゴウ</t>
    </rPh>
    <rPh sb="52" eb="54">
      <t>チョウリ</t>
    </rPh>
    <rPh sb="54" eb="56">
      <t>ギョウム</t>
    </rPh>
    <rPh sb="57" eb="59">
      <t>ゼンブ</t>
    </rPh>
    <rPh sb="59" eb="61">
      <t>イタク</t>
    </rPh>
    <rPh sb="67" eb="69">
      <t>センタク</t>
    </rPh>
    <rPh sb="71" eb="73">
      <t>バアイ</t>
    </rPh>
    <phoneticPr fontId="7"/>
  </si>
  <si>
    <t>B：給食実施加算で「外部搬入」の区分を選択し、かつ「７　請求月初日の調理業務の実施体制」【２・３号】で「自施設の職員が調理している」を選択した場合は、「常勤換算後の調理員数」(ｘ+ｙ)が基本分単価に含まれる調理員数を下回る場合、もしくは基本分単価及び他の加算の認定に当たって求められる職員が本加算に係る栄養士としての業務を兼務している場合をいう（基本分単価に含まれる調理員：２・３号の利用定員40人以下は１人、41～150人は２人、151人以上は2.5人）。</t>
    <rPh sb="2" eb="4">
      <t>キュウショク</t>
    </rPh>
    <rPh sb="4" eb="6">
      <t>ジッシ</t>
    </rPh>
    <rPh sb="6" eb="8">
      <t>カサン</t>
    </rPh>
    <rPh sb="10" eb="12">
      <t>ガイブ</t>
    </rPh>
    <rPh sb="12" eb="14">
      <t>ハンニュウ</t>
    </rPh>
    <rPh sb="16" eb="18">
      <t>クブン</t>
    </rPh>
    <rPh sb="19" eb="21">
      <t>センタク</t>
    </rPh>
    <rPh sb="48" eb="49">
      <t>ゴウ</t>
    </rPh>
    <rPh sb="52" eb="53">
      <t>ジ</t>
    </rPh>
    <rPh sb="53" eb="55">
      <t>シセツ</t>
    </rPh>
    <rPh sb="56" eb="58">
      <t>ショクイン</t>
    </rPh>
    <rPh sb="59" eb="61">
      <t>チョウリ</t>
    </rPh>
    <rPh sb="67" eb="69">
      <t>センタク</t>
    </rPh>
    <rPh sb="71" eb="73">
      <t>バアイ</t>
    </rPh>
    <rPh sb="118" eb="120">
      <t>キホン</t>
    </rPh>
    <rPh sb="120" eb="121">
      <t>ブン</t>
    </rPh>
    <rPh sb="121" eb="123">
      <t>タンカ</t>
    </rPh>
    <rPh sb="123" eb="124">
      <t>オヨ</t>
    </rPh>
    <phoneticPr fontId="7"/>
  </si>
  <si>
    <t>C：給食実施加算で「外部搬入」の区分を選択し、かつ「７　請求月初日の調理業務の実施体制」【２・３号】で「調理業務を全部委託している」を選択した場合は、基本分単価及び他の加算の認定に当たって求められる職員が本加算に係る栄養士としての業務を兼務している場合をいう。</t>
    <rPh sb="2" eb="4">
      <t>キュウショク</t>
    </rPh>
    <rPh sb="4" eb="6">
      <t>ジッシ</t>
    </rPh>
    <rPh sb="6" eb="8">
      <t>カサン</t>
    </rPh>
    <rPh sb="10" eb="12">
      <t>ガイブ</t>
    </rPh>
    <rPh sb="12" eb="14">
      <t>ハンニュウ</t>
    </rPh>
    <rPh sb="16" eb="18">
      <t>クブン</t>
    </rPh>
    <rPh sb="19" eb="21">
      <t>センタク</t>
    </rPh>
    <rPh sb="48" eb="49">
      <t>ゴウ</t>
    </rPh>
    <rPh sb="52" eb="54">
      <t>チョウリ</t>
    </rPh>
    <rPh sb="54" eb="56">
      <t>ギョウム</t>
    </rPh>
    <rPh sb="57" eb="59">
      <t>ゼンブ</t>
    </rPh>
    <rPh sb="59" eb="61">
      <t>イタク</t>
    </rPh>
    <rPh sb="67" eb="69">
      <t>センタク</t>
    </rPh>
    <rPh sb="71" eb="73">
      <t>バアイ</t>
    </rPh>
    <rPh sb="75" eb="77">
      <t>キホン</t>
    </rPh>
    <phoneticPr fontId="7"/>
  </si>
  <si>
    <t>10　食育推進助成②（栄養士格付け）</t>
    <rPh sb="3" eb="5">
      <t>ショクイク</t>
    </rPh>
    <rPh sb="5" eb="7">
      <t>スイシン</t>
    </rPh>
    <rPh sb="7" eb="9">
      <t>ジョセイ</t>
    </rPh>
    <rPh sb="11" eb="14">
      <t>エイヨウシ</t>
    </rPh>
    <rPh sb="14" eb="15">
      <t>カク</t>
    </rPh>
    <rPh sb="15" eb="16">
      <t>ヅ</t>
    </rPh>
    <phoneticPr fontId="7"/>
  </si>
  <si>
    <t>・「９　栄養管理加算」に記載の栄養士に加えて、更に雇用している１か月あたり所定労働時間120時間以上の栄養士</t>
    <rPh sb="4" eb="6">
      <t>エイヨウ</t>
    </rPh>
    <rPh sb="6" eb="8">
      <t>カンリ</t>
    </rPh>
    <rPh sb="8" eb="10">
      <t>カサン</t>
    </rPh>
    <rPh sb="12" eb="14">
      <t>キサイ</t>
    </rPh>
    <rPh sb="15" eb="17">
      <t>エイヨウ</t>
    </rPh>
    <rPh sb="17" eb="18">
      <t>シ</t>
    </rPh>
    <rPh sb="51" eb="54">
      <t>エイヨウシ</t>
    </rPh>
    <phoneticPr fontId="7"/>
  </si>
  <si>
    <t>※「９　栄養管理加算」に記載の栄養士に加えて更に１か月あたり所定労働時間120時間以上勤務の栄養士を雇用（実人数）している場合には食育推進助成②（栄養士格付）を助成します。（上限：利用定員41～150人は１人まで、151人以上は２人まで）</t>
    <phoneticPr fontId="7"/>
  </si>
  <si>
    <t>※「８　請求月初日の調理員の雇用状況」に記載の栄養士がいる場合は、食育推進助成②（栄養士格付け）の対象職員として再掲可能です。</t>
    <rPh sb="23" eb="26">
      <t>エイヨウシ</t>
    </rPh>
    <rPh sb="33" eb="35">
      <t>ショクイク</t>
    </rPh>
    <rPh sb="35" eb="37">
      <t>スイシン</t>
    </rPh>
    <rPh sb="37" eb="39">
      <t>ジョセイ</t>
    </rPh>
    <rPh sb="41" eb="43">
      <t>エイヨウ</t>
    </rPh>
    <rPh sb="43" eb="44">
      <t>シ</t>
    </rPh>
    <rPh sb="44" eb="45">
      <t>カク</t>
    </rPh>
    <rPh sb="45" eb="46">
      <t>ヅ</t>
    </rPh>
    <phoneticPr fontId="7"/>
  </si>
  <si>
    <t>11　看護職雇用加算　</t>
    <phoneticPr fontId="7"/>
  </si>
  <si>
    <t>※１　常勤は１か月あたり所定労働時間120時間以上の勤務、非常勤は１か月あたり所定労働時間75時間以上の勤務を契約していること。（実人数）</t>
    <rPh sb="65" eb="66">
      <t>ジツ</t>
    </rPh>
    <rPh sb="66" eb="68">
      <t>ニンズウ</t>
    </rPh>
    <phoneticPr fontId="7"/>
  </si>
  <si>
    <t>※２　「４　請求月初日の職員の雇用状況」②か③に記載の看護師、保健師又は准看護師がいる場合は、看護職雇用加算の対象職員として再掲可能です。</t>
    <rPh sb="24" eb="26">
      <t>キサイ</t>
    </rPh>
    <rPh sb="27" eb="30">
      <t>カンゴシ</t>
    </rPh>
    <rPh sb="31" eb="34">
      <t>ホケンシ</t>
    </rPh>
    <rPh sb="34" eb="35">
      <t>マタ</t>
    </rPh>
    <rPh sb="36" eb="40">
      <t>ジュンカンゴシ</t>
    </rPh>
    <rPh sb="43" eb="45">
      <t>バアイ</t>
    </rPh>
    <rPh sb="47" eb="50">
      <t>カンゴショク</t>
    </rPh>
    <rPh sb="50" eb="52">
      <t>コヨウ</t>
    </rPh>
    <rPh sb="52" eb="54">
      <t>カサン</t>
    </rPh>
    <rPh sb="55" eb="57">
      <t>タイショウ</t>
    </rPh>
    <rPh sb="57" eb="59">
      <t>ショクイン</t>
    </rPh>
    <rPh sb="62" eb="64">
      <t>サイケイ</t>
    </rPh>
    <rPh sb="64" eb="66">
      <t>カノウ</t>
    </rPh>
    <phoneticPr fontId="7"/>
  </si>
  <si>
    <t>12　医療的ケア対応看護師雇用費</t>
    <rPh sb="3" eb="6">
      <t>イリョウテキ</t>
    </rPh>
    <rPh sb="8" eb="10">
      <t>タイオウ</t>
    </rPh>
    <rPh sb="10" eb="13">
      <t>カンゴシ</t>
    </rPh>
    <rPh sb="13" eb="15">
      <t>コヨウ</t>
    </rPh>
    <rPh sb="15" eb="16">
      <t>ヒ</t>
    </rPh>
    <phoneticPr fontId="7"/>
  </si>
  <si>
    <t>　・請求月初日の看護職の雇用状況（医療的ケア実施届「今回新たに雇用する職員」に記載されている職員と同じ）</t>
    <rPh sb="8" eb="11">
      <t>カンゴショク</t>
    </rPh>
    <rPh sb="12" eb="14">
      <t>コヨウ</t>
    </rPh>
    <rPh sb="14" eb="16">
      <t>ジョウキョウ</t>
    </rPh>
    <phoneticPr fontId="7"/>
  </si>
  <si>
    <t>①　１か月あたりの所定労働時間が120時間以上の看護職　※「11　看護職雇用加算」に記載されている職員と重複可</t>
    <rPh sb="4" eb="5">
      <t>ツキ</t>
    </rPh>
    <rPh sb="9" eb="11">
      <t>ショテイ</t>
    </rPh>
    <rPh sb="11" eb="13">
      <t>ロウドウ</t>
    </rPh>
    <rPh sb="13" eb="15">
      <t>ジカン</t>
    </rPh>
    <rPh sb="19" eb="21">
      <t>ジカン</t>
    </rPh>
    <rPh sb="21" eb="23">
      <t>イジョウ</t>
    </rPh>
    <rPh sb="24" eb="27">
      <t>カンゴショク</t>
    </rPh>
    <phoneticPr fontId="7"/>
  </si>
  <si>
    <t>認定
区分</t>
    <rPh sb="0" eb="2">
      <t>ニンテイ</t>
    </rPh>
    <rPh sb="3" eb="5">
      <t>クブン</t>
    </rPh>
    <phoneticPr fontId="7"/>
  </si>
  <si>
    <t>２号・３号</t>
    <rPh sb="1" eb="2">
      <t>ゴウ</t>
    </rPh>
    <rPh sb="4" eb="5">
      <t>ゴウ</t>
    </rPh>
    <phoneticPr fontId="7"/>
  </si>
  <si>
    <t>13　保育補助者雇用経費　</t>
    <rPh sb="3" eb="5">
      <t>ホイク</t>
    </rPh>
    <rPh sb="5" eb="8">
      <t>ホジョシャ</t>
    </rPh>
    <rPh sb="8" eb="10">
      <t>コヨウ</t>
    </rPh>
    <rPh sb="10" eb="12">
      <t>ケイヒ</t>
    </rPh>
    <phoneticPr fontId="7"/>
  </si>
  <si>
    <t>　・請求月初日の保育補助者（保育士資格・幼稚園教諭免許無）の雇用状況</t>
    <rPh sb="8" eb="10">
      <t>ホイク</t>
    </rPh>
    <rPh sb="10" eb="13">
      <t>ホジョシャ</t>
    </rPh>
    <rPh sb="14" eb="17">
      <t>ホイクシ</t>
    </rPh>
    <rPh sb="17" eb="19">
      <t>シカク</t>
    </rPh>
    <rPh sb="20" eb="23">
      <t>ヨウチエン</t>
    </rPh>
    <rPh sb="23" eb="25">
      <t>キョウユ</t>
    </rPh>
    <rPh sb="25" eb="27">
      <t>メンキョ</t>
    </rPh>
    <rPh sb="27" eb="28">
      <t>ナシ</t>
    </rPh>
    <rPh sb="30" eb="32">
      <t>コヨウ</t>
    </rPh>
    <rPh sb="32" eb="34">
      <t>ジョウキョウ</t>
    </rPh>
    <phoneticPr fontId="7"/>
  </si>
  <si>
    <t>合計労働時間数</t>
    <phoneticPr fontId="7"/>
  </si>
  <si>
    <t>14　療育支援加算　</t>
    <rPh sb="3" eb="5">
      <t>リョウイク</t>
    </rPh>
    <rPh sb="5" eb="7">
      <t>シエン</t>
    </rPh>
    <rPh sb="7" eb="9">
      <t>カサン</t>
    </rPh>
    <phoneticPr fontId="7"/>
  </si>
  <si>
    <t>　・主幹保育教諭等を補助する者の雇用状況</t>
    <rPh sb="2" eb="4">
      <t>シュカン</t>
    </rPh>
    <rPh sb="4" eb="6">
      <t>ホイク</t>
    </rPh>
    <rPh sb="6" eb="8">
      <t>キョウユ</t>
    </rPh>
    <rPh sb="8" eb="9">
      <t>トウ</t>
    </rPh>
    <rPh sb="10" eb="12">
      <t>ホジョ</t>
    </rPh>
    <rPh sb="14" eb="15">
      <t>モノ</t>
    </rPh>
    <rPh sb="16" eb="18">
      <t>コヨウ</t>
    </rPh>
    <rPh sb="18" eb="20">
      <t>ジョウキョウ</t>
    </rPh>
    <phoneticPr fontId="7"/>
  </si>
  <si>
    <t>15　講師配置加算及び指導充実加配加算　</t>
    <rPh sb="3" eb="5">
      <t>コウシ</t>
    </rPh>
    <rPh sb="5" eb="7">
      <t>ハイチ</t>
    </rPh>
    <rPh sb="7" eb="9">
      <t>カサン</t>
    </rPh>
    <rPh sb="9" eb="10">
      <t>オヨ</t>
    </rPh>
    <rPh sb="11" eb="13">
      <t>シドウ</t>
    </rPh>
    <rPh sb="13" eb="15">
      <t>ジュウジツ</t>
    </rPh>
    <rPh sb="15" eb="17">
      <t>カハイ</t>
    </rPh>
    <rPh sb="17" eb="19">
      <t>カサン</t>
    </rPh>
    <phoneticPr fontId="7"/>
  </si>
  <si>
    <t>　・非常勤講師の雇用状況</t>
    <rPh sb="2" eb="5">
      <t>ヒジョウキン</t>
    </rPh>
    <rPh sb="5" eb="7">
      <t>コウシ</t>
    </rPh>
    <rPh sb="8" eb="10">
      <t>コヨウ</t>
    </rPh>
    <rPh sb="10" eb="12">
      <t>ジョウキョウ</t>
    </rPh>
    <phoneticPr fontId="7"/>
  </si>
  <si>
    <t>ア　基本分単価及び他の加算等の認定に当たって求められる必要教員数を超えて配置している非常勤講師（講師配置加算分）</t>
    <rPh sb="2" eb="4">
      <t>キホン</t>
    </rPh>
    <rPh sb="4" eb="5">
      <t>ブン</t>
    </rPh>
    <rPh sb="5" eb="7">
      <t>タンカ</t>
    </rPh>
    <rPh sb="7" eb="8">
      <t>オヨ</t>
    </rPh>
    <rPh sb="9" eb="10">
      <t>タ</t>
    </rPh>
    <rPh sb="11" eb="13">
      <t>カサン</t>
    </rPh>
    <rPh sb="13" eb="14">
      <t>トウ</t>
    </rPh>
    <rPh sb="15" eb="17">
      <t>ニンテイ</t>
    </rPh>
    <rPh sb="18" eb="19">
      <t>ア</t>
    </rPh>
    <rPh sb="22" eb="23">
      <t>モト</t>
    </rPh>
    <rPh sb="27" eb="29">
      <t>ヒツヨウ</t>
    </rPh>
    <rPh sb="29" eb="31">
      <t>キョウイン</t>
    </rPh>
    <rPh sb="31" eb="32">
      <t>スウ</t>
    </rPh>
    <rPh sb="33" eb="34">
      <t>コ</t>
    </rPh>
    <rPh sb="36" eb="38">
      <t>ハイチ</t>
    </rPh>
    <rPh sb="42" eb="45">
      <t>ヒジョウキン</t>
    </rPh>
    <rPh sb="45" eb="47">
      <t>コウシ</t>
    </rPh>
    <rPh sb="48" eb="50">
      <t>コウシ</t>
    </rPh>
    <rPh sb="50" eb="52">
      <t>ハイチ</t>
    </rPh>
    <rPh sb="52" eb="54">
      <t>カサン</t>
    </rPh>
    <rPh sb="54" eb="55">
      <t>ブン</t>
    </rPh>
    <phoneticPr fontId="7"/>
  </si>
  <si>
    <t>幼稚園教諭免許状・保育士証等登録番号</t>
    <phoneticPr fontId="7"/>
  </si>
  <si>
    <t>※１か月あたり60時間以上の勤務を契約していること。※１号認定子どもの利用定員が35人以下又は121人以上の施設のみ対象</t>
    <rPh sb="3" eb="4">
      <t>ゲツ</t>
    </rPh>
    <rPh sb="9" eb="11">
      <t>ジカン</t>
    </rPh>
    <rPh sb="11" eb="13">
      <t>イジョウ</t>
    </rPh>
    <rPh sb="14" eb="16">
      <t>キンム</t>
    </rPh>
    <rPh sb="17" eb="19">
      <t>ケイヤク</t>
    </rPh>
    <phoneticPr fontId="7"/>
  </si>
  <si>
    <t>※１か月あたり60時間以上の勤務を契約していること。※１号認定子ども及び２号認定子どもに係る利用定員が271人以上の施設のみ対象</t>
    <rPh sb="3" eb="4">
      <t>ゲツ</t>
    </rPh>
    <rPh sb="9" eb="11">
      <t>ジカン</t>
    </rPh>
    <rPh sb="11" eb="13">
      <t>イジョウ</t>
    </rPh>
    <rPh sb="14" eb="16">
      <t>キンム</t>
    </rPh>
    <rPh sb="17" eb="19">
      <t>ケイヤク</t>
    </rPh>
    <rPh sb="62" eb="64">
      <t>タイショウ</t>
    </rPh>
    <phoneticPr fontId="7"/>
  </si>
  <si>
    <t>16　事務職員配置加算及び事務負担対応加配加算</t>
    <rPh sb="3" eb="5">
      <t>ジム</t>
    </rPh>
    <rPh sb="5" eb="7">
      <t>ショクイン</t>
    </rPh>
    <rPh sb="7" eb="9">
      <t>ハイチ</t>
    </rPh>
    <rPh sb="9" eb="11">
      <t>カサン</t>
    </rPh>
    <rPh sb="11" eb="12">
      <t>オヨ</t>
    </rPh>
    <phoneticPr fontId="7"/>
  </si>
  <si>
    <t>①基本分単価に含まれる事務職員及び非常勤事務職員の配置状況</t>
    <rPh sb="1" eb="3">
      <t>キホン</t>
    </rPh>
    <rPh sb="3" eb="4">
      <t>ブン</t>
    </rPh>
    <rPh sb="4" eb="6">
      <t>タンカ</t>
    </rPh>
    <rPh sb="7" eb="8">
      <t>フク</t>
    </rPh>
    <rPh sb="11" eb="13">
      <t>ジム</t>
    </rPh>
    <rPh sb="13" eb="15">
      <t>ショクイン</t>
    </rPh>
    <rPh sb="15" eb="16">
      <t>オヨ</t>
    </rPh>
    <rPh sb="17" eb="20">
      <t>ヒジョウキン</t>
    </rPh>
    <rPh sb="20" eb="22">
      <t>ジム</t>
    </rPh>
    <rPh sb="22" eb="24">
      <t>ショクイン</t>
    </rPh>
    <rPh sb="25" eb="27">
      <t>ハイチ</t>
    </rPh>
    <rPh sb="27" eb="29">
      <t>ジョウキョウ</t>
    </rPh>
    <phoneticPr fontId="7"/>
  </si>
  <si>
    <r>
      <t>※②</t>
    </r>
    <r>
      <rPr>
        <b/>
        <sz val="10"/>
        <rFont val="ＭＳ Ｐ明朝"/>
        <family val="1"/>
        <charset val="128"/>
      </rPr>
      <t>ア記入不要、イ記入（</t>
    </r>
    <r>
      <rPr>
        <sz val="10"/>
        <rFont val="ＭＳ Ｐ明朝"/>
        <family val="1"/>
        <charset val="128"/>
      </rPr>
      <t>⇒事務職員配置加算）　又は　</t>
    </r>
    <r>
      <rPr>
        <b/>
        <sz val="10"/>
        <rFont val="ＭＳ Ｐ明朝"/>
        <family val="1"/>
        <charset val="128"/>
      </rPr>
      <t>イ、ウ記入</t>
    </r>
    <r>
      <rPr>
        <sz val="10"/>
        <rFont val="ＭＳ Ｐ明朝"/>
        <family val="1"/>
        <charset val="128"/>
      </rPr>
      <t>（⇒事務負担対応加配加算）</t>
    </r>
    <rPh sb="23" eb="24">
      <t>マタ</t>
    </rPh>
    <rPh sb="37" eb="39">
      <t>タイオウ</t>
    </rPh>
    <rPh sb="39" eb="41">
      <t>カハイ</t>
    </rPh>
    <phoneticPr fontId="7"/>
  </si>
  <si>
    <t>　　ア　　専従の事務職員及び非常勤事務職員がいる場合記入（基本分単価分）</t>
    <phoneticPr fontId="7"/>
  </si>
  <si>
    <t>17　保育者業務支援事業費助成</t>
    <rPh sb="3" eb="5">
      <t>ホイク</t>
    </rPh>
    <rPh sb="5" eb="6">
      <t>シャ</t>
    </rPh>
    <rPh sb="6" eb="8">
      <t>ギョウム</t>
    </rPh>
    <rPh sb="8" eb="10">
      <t>シエン</t>
    </rPh>
    <rPh sb="10" eb="12">
      <t>ジギョウ</t>
    </rPh>
    <rPh sb="12" eb="13">
      <t>ヒ</t>
    </rPh>
    <rPh sb="13" eb="15">
      <t>ジョセイ</t>
    </rPh>
    <phoneticPr fontId="7"/>
  </si>
  <si>
    <r>
      <t>　・請求月初日の保育支援者（事務職員等、保育教諭等の業務を支援する者）の雇用状況</t>
    </r>
    <r>
      <rPr>
        <u/>
        <sz val="10"/>
        <rFont val="ＭＳ Ｐ明朝"/>
        <family val="1"/>
        <charset val="128"/>
      </rPr>
      <t>（雇用契約等により配置（派遣職員を含む）している場合のみ記入）</t>
    </r>
    <rPh sb="8" eb="10">
      <t>ホイク</t>
    </rPh>
    <rPh sb="10" eb="12">
      <t>シエン</t>
    </rPh>
    <rPh sb="12" eb="13">
      <t>シャ</t>
    </rPh>
    <rPh sb="22" eb="24">
      <t>キョウユ</t>
    </rPh>
    <rPh sb="24" eb="25">
      <t>トウ</t>
    </rPh>
    <rPh sb="36" eb="38">
      <t>コヨウ</t>
    </rPh>
    <rPh sb="38" eb="40">
      <t>ジョウキョウ</t>
    </rPh>
    <rPh sb="49" eb="51">
      <t>ハイチ</t>
    </rPh>
    <rPh sb="64" eb="66">
      <t>バアイ</t>
    </rPh>
    <rPh sb="68" eb="70">
      <t>キニュウ</t>
    </rPh>
    <phoneticPr fontId="7"/>
  </si>
  <si>
    <t>また、「事務職員配置加算」、「事務負担対応加配加算」、「保育者業務支援事業費助成」の順に記載すること</t>
    <phoneticPr fontId="6"/>
  </si>
  <si>
    <r>
      <t>・請求月初日の保育支援者（事務職員等、保育教諭等の業務を支援する者）の業務委託状況</t>
    </r>
    <r>
      <rPr>
        <u/>
        <sz val="10"/>
        <rFont val="ＭＳ Ｐ明朝"/>
        <family val="1"/>
        <charset val="128"/>
      </rPr>
      <t>（業務委託の場合のみ記入）</t>
    </r>
    <rPh sb="7" eb="9">
      <t>ホイク</t>
    </rPh>
    <rPh sb="9" eb="11">
      <t>シエン</t>
    </rPh>
    <rPh sb="11" eb="12">
      <t>シャ</t>
    </rPh>
    <rPh sb="21" eb="23">
      <t>キョウユ</t>
    </rPh>
    <rPh sb="23" eb="24">
      <t>トウ</t>
    </rPh>
    <rPh sb="35" eb="37">
      <t>ギョウム</t>
    </rPh>
    <rPh sb="37" eb="39">
      <t>イタク</t>
    </rPh>
    <rPh sb="39" eb="41">
      <t>ジョウキョウ</t>
    </rPh>
    <rPh sb="42" eb="44">
      <t>ギョウム</t>
    </rPh>
    <rPh sb="44" eb="46">
      <t>イタク</t>
    </rPh>
    <rPh sb="47" eb="49">
      <t>バアイ</t>
    </rPh>
    <rPh sb="51" eb="53">
      <t>キニュウ</t>
    </rPh>
    <phoneticPr fontId="7"/>
  </si>
  <si>
    <t>※17保育者業務支援事業費助成に記載の者を含む</t>
    <rPh sb="21" eb="22">
      <t>フク</t>
    </rPh>
    <phoneticPr fontId="7"/>
  </si>
  <si>
    <t>※17保育者業務支援事業費助成に記載の者を除く</t>
    <phoneticPr fontId="7"/>
  </si>
  <si>
    <t>（ウ）10万円未満の場合対象経費の実支出額を記入</t>
    <rPh sb="12" eb="14">
      <t>タイショウ</t>
    </rPh>
    <rPh sb="14" eb="16">
      <t>ケイヒ</t>
    </rPh>
    <rPh sb="17" eb="20">
      <t>ジツシシュツ</t>
    </rPh>
    <rPh sb="20" eb="21">
      <t>ガク</t>
    </rPh>
    <phoneticPr fontId="7"/>
  </si>
  <si>
    <t>（注）保育支援者を雇用するために必要な報酬、給料、職員手当等（処遇改善等加算による手当は除く）、賃金、報酬費、旅費、共済費、役務費、</t>
    <rPh sb="31" eb="33">
      <t>ショグウ</t>
    </rPh>
    <rPh sb="33" eb="35">
      <t>カイゼン</t>
    </rPh>
    <rPh sb="35" eb="36">
      <t>トウ</t>
    </rPh>
    <rPh sb="36" eb="38">
      <t>カサン</t>
    </rPh>
    <rPh sb="41" eb="43">
      <t>テアテ</t>
    </rPh>
    <rPh sb="44" eb="45">
      <t>ノゾ</t>
    </rPh>
    <rPh sb="55" eb="57">
      <t>リョヒ</t>
    </rPh>
    <rPh sb="58" eb="60">
      <t>キョウサイ</t>
    </rPh>
    <rPh sb="60" eb="61">
      <t>ヒ</t>
    </rPh>
    <rPh sb="62" eb="65">
      <t>エキムヒ</t>
    </rPh>
    <phoneticPr fontId="7"/>
  </si>
  <si>
    <t>委託料、使用料及び賃借料</t>
    <phoneticPr fontId="6"/>
  </si>
  <si>
    <t>第２号様式の４（家庭的保育事業用）</t>
    <rPh sb="8" eb="11">
      <t>カテイテキ</t>
    </rPh>
    <rPh sb="11" eb="13">
      <t>ホイク</t>
    </rPh>
    <rPh sb="13" eb="15">
      <t>ジギョウ</t>
    </rPh>
    <rPh sb="15" eb="16">
      <t>ヨウ</t>
    </rPh>
    <phoneticPr fontId="7"/>
  </si>
  <si>
    <t>事業所名</t>
    <rPh sb="0" eb="3">
      <t>ジギョウショ</t>
    </rPh>
    <rPh sb="3" eb="4">
      <t>メイ</t>
    </rPh>
    <phoneticPr fontId="7"/>
  </si>
  <si>
    <t>１　請求月の保育従事者数</t>
    <rPh sb="2" eb="4">
      <t>セイキュウ</t>
    </rPh>
    <rPh sb="4" eb="5">
      <t>ツキ</t>
    </rPh>
    <rPh sb="6" eb="8">
      <t>ホイク</t>
    </rPh>
    <rPh sb="8" eb="11">
      <t>ジュウジシャ</t>
    </rPh>
    <rPh sb="11" eb="12">
      <t>カズ</t>
    </rPh>
    <phoneticPr fontId="7"/>
  </si>
  <si>
    <t>家庭的保育者</t>
    <rPh sb="0" eb="3">
      <t>カテイテキ</t>
    </rPh>
    <rPh sb="3" eb="5">
      <t>ホイク</t>
    </rPh>
    <rPh sb="5" eb="6">
      <t>シャ</t>
    </rPh>
    <phoneticPr fontId="7"/>
  </si>
  <si>
    <t>家庭的保育補助者数</t>
    <rPh sb="0" eb="3">
      <t>カテイテキ</t>
    </rPh>
    <rPh sb="3" eb="5">
      <t>ホイク</t>
    </rPh>
    <rPh sb="5" eb="8">
      <t>ホジョシャ</t>
    </rPh>
    <rPh sb="8" eb="9">
      <t>スウ</t>
    </rPh>
    <phoneticPr fontId="7"/>
  </si>
  <si>
    <t>家庭的保育補助者の合計労働時間数（６号様式小計①）</t>
    <rPh sb="0" eb="3">
      <t>カテイテキ</t>
    </rPh>
    <rPh sb="3" eb="5">
      <t>ホイク</t>
    </rPh>
    <rPh sb="5" eb="8">
      <t>ホジョシャ</t>
    </rPh>
    <rPh sb="9" eb="11">
      <t>ゴウケイ</t>
    </rPh>
    <rPh sb="11" eb="13">
      <t>ロウドウ</t>
    </rPh>
    <rPh sb="13" eb="16">
      <t>ジカンスウ</t>
    </rPh>
    <rPh sb="18" eb="19">
      <t>ゴウ</t>
    </rPh>
    <rPh sb="19" eb="21">
      <t>ヨウシキ</t>
    </rPh>
    <rPh sb="21" eb="23">
      <t>ショウケイ</t>
    </rPh>
    <phoneticPr fontId="7"/>
  </si>
  <si>
    <t>家庭的保育補助者の常勤換算後人数</t>
    <rPh sb="0" eb="3">
      <t>カテイテキ</t>
    </rPh>
    <rPh sb="3" eb="5">
      <t>ホイク</t>
    </rPh>
    <rPh sb="5" eb="8">
      <t>ホジョシャ</t>
    </rPh>
    <rPh sb="9" eb="11">
      <t>ジョウキン</t>
    </rPh>
    <rPh sb="11" eb="13">
      <t>カンサン</t>
    </rPh>
    <rPh sb="13" eb="14">
      <t>ゴ</t>
    </rPh>
    <rPh sb="14" eb="16">
      <t>ニンズウ</t>
    </rPh>
    <phoneticPr fontId="7"/>
  </si>
  <si>
    <t>※保育従事者数には派遣を含む。</t>
    <rPh sb="1" eb="3">
      <t>ホイク</t>
    </rPh>
    <rPh sb="3" eb="6">
      <t>ジュウジシャ</t>
    </rPh>
    <rPh sb="6" eb="7">
      <t>スウ</t>
    </rPh>
    <rPh sb="9" eb="11">
      <t>ハケン</t>
    </rPh>
    <rPh sb="12" eb="13">
      <t>フク</t>
    </rPh>
    <phoneticPr fontId="7"/>
  </si>
  <si>
    <t>対象保育
従事者数</t>
    <rPh sb="0" eb="2">
      <t>タイショウ</t>
    </rPh>
    <rPh sb="2" eb="4">
      <t>ホイク</t>
    </rPh>
    <rPh sb="5" eb="8">
      <t>ジュウジシャ</t>
    </rPh>
    <rPh sb="8" eb="9">
      <t>カズ</t>
    </rPh>
    <phoneticPr fontId="7"/>
  </si>
  <si>
    <t>※家庭的保育者とは家庭的保育事業等の設備及び運営に関する基準第23条第２項において規定されている者をいう。</t>
    <rPh sb="1" eb="4">
      <t>カテイテキ</t>
    </rPh>
    <rPh sb="4" eb="6">
      <t>ホイク</t>
    </rPh>
    <rPh sb="6" eb="7">
      <t>シャ</t>
    </rPh>
    <phoneticPr fontId="7"/>
  </si>
  <si>
    <t>※家庭的保育補助者とは家庭的保育事業等の設備及び運営に関する基準第23条第３項において規定されている者をいう。</t>
    <rPh sb="1" eb="4">
      <t>カテイテキ</t>
    </rPh>
    <rPh sb="4" eb="6">
      <t>ホイク</t>
    </rPh>
    <rPh sb="6" eb="8">
      <t>ホジョ</t>
    </rPh>
    <rPh sb="8" eb="9">
      <t>シャ</t>
    </rPh>
    <phoneticPr fontId="7"/>
  </si>
  <si>
    <t>２　基準の保育従事者数</t>
  </si>
  <si>
    <t>基準保育従事者数</t>
    <rPh sb="0" eb="2">
      <t>キジュン</t>
    </rPh>
    <rPh sb="2" eb="3">
      <t>ホ</t>
    </rPh>
    <rPh sb="3" eb="4">
      <t>イク</t>
    </rPh>
    <rPh sb="4" eb="7">
      <t>ジュウジシャ</t>
    </rPh>
    <rPh sb="7" eb="8">
      <t>スウ</t>
    </rPh>
    <phoneticPr fontId="7"/>
  </si>
  <si>
    <t>横浜市の基準による
保育従事者配置</t>
    <rPh sb="0" eb="3">
      <t>ヨコハマシ</t>
    </rPh>
    <rPh sb="4" eb="6">
      <t>キジュン</t>
    </rPh>
    <rPh sb="10" eb="12">
      <t>ホイク</t>
    </rPh>
    <rPh sb="12" eb="15">
      <t>ジュウジシャ</t>
    </rPh>
    <rPh sb="15" eb="17">
      <t>ハイチ</t>
    </rPh>
    <phoneticPr fontId="7"/>
  </si>
  <si>
    <t>※児童数に関わらず、原則複数体制の配置とすること</t>
    <rPh sb="1" eb="3">
      <t>ジドウ</t>
    </rPh>
    <rPh sb="3" eb="4">
      <t>スウ</t>
    </rPh>
    <rPh sb="5" eb="6">
      <t>カカ</t>
    </rPh>
    <rPh sb="10" eb="12">
      <t>ゲンソク</t>
    </rPh>
    <rPh sb="12" eb="14">
      <t>フクスウ</t>
    </rPh>
    <rPh sb="14" eb="16">
      <t>タイセイ</t>
    </rPh>
    <rPh sb="17" eb="19">
      <t>ハイチ</t>
    </rPh>
    <phoneticPr fontId="7"/>
  </si>
  <si>
    <t>１・２歳児</t>
    <rPh sb="3" eb="5">
      <t>サイジ</t>
    </rPh>
    <phoneticPr fontId="7"/>
  </si>
  <si>
    <t>小計</t>
    <rPh sb="0" eb="2">
      <t>ショウケイ</t>
    </rPh>
    <phoneticPr fontId="7"/>
  </si>
  <si>
    <t>※原則複数体制とするため、基準保育従事者数は、児童数に関わらず、２人としてください。</t>
    <rPh sb="1" eb="3">
      <t>ゲンソク</t>
    </rPh>
    <rPh sb="3" eb="5">
      <t>フクスウ</t>
    </rPh>
    <rPh sb="5" eb="7">
      <t>タイセイ</t>
    </rPh>
    <rPh sb="13" eb="15">
      <t>キジュン</t>
    </rPh>
    <rPh sb="15" eb="17">
      <t>ホイク</t>
    </rPh>
    <rPh sb="17" eb="19">
      <t>ジュウジ</t>
    </rPh>
    <rPh sb="19" eb="20">
      <t>シャ</t>
    </rPh>
    <rPh sb="20" eb="21">
      <t>スウ</t>
    </rPh>
    <rPh sb="23" eb="25">
      <t>ジドウ</t>
    </rPh>
    <rPh sb="25" eb="26">
      <t>スウ</t>
    </rPh>
    <rPh sb="27" eb="28">
      <t>カカ</t>
    </rPh>
    <rPh sb="33" eb="34">
      <t>ニン</t>
    </rPh>
    <phoneticPr fontId="7"/>
  </si>
  <si>
    <t>障害児保育加算適用確認
（公定価格）☑チェック</t>
    <rPh sb="0" eb="2">
      <t>ショウガイ</t>
    </rPh>
    <rPh sb="2" eb="3">
      <t>ジ</t>
    </rPh>
    <rPh sb="3" eb="5">
      <t>ホイク</t>
    </rPh>
    <rPh sb="5" eb="7">
      <t>カサン</t>
    </rPh>
    <rPh sb="7" eb="9">
      <t>テキヨウ</t>
    </rPh>
    <rPh sb="9" eb="11">
      <t>カクニン</t>
    </rPh>
    <rPh sb="13" eb="15">
      <t>コウテイ</t>
    </rPh>
    <rPh sb="15" eb="17">
      <t>カカク</t>
    </rPh>
    <phoneticPr fontId="7"/>
  </si>
  <si>
    <t>※入所児童数が２人以下の場合は、障害児が何人であっても（ｃ）が２人であれば加算の適用になります。
※入所児童数が３人で、障害児が１人の場合も（ｃ）が２人であれば加算の適用になります。
※入所児童数が３人で、障害児が２人以上の場合は、（ｃ）が３人であれば加算の適用になります。
※入所児童数が４人の場合は、障害児数が何人であっても（ｃ）が３人であれば加算の適用になります。
※入所児童数が５人で、障害児数が３人以下の場合は、（ｃ）が３人であれば加算の適用になります。障害児数が４人以上の場合は、（ｃ）が４人であれば加算の適用になります。</t>
    <rPh sb="1" eb="3">
      <t>ニュウショ</t>
    </rPh>
    <rPh sb="3" eb="5">
      <t>ジドウ</t>
    </rPh>
    <rPh sb="5" eb="6">
      <t>スウ</t>
    </rPh>
    <rPh sb="8" eb="9">
      <t>ニン</t>
    </rPh>
    <rPh sb="9" eb="11">
      <t>イカ</t>
    </rPh>
    <rPh sb="12" eb="14">
      <t>バアイ</t>
    </rPh>
    <rPh sb="16" eb="19">
      <t>ショウガイジ</t>
    </rPh>
    <rPh sb="20" eb="22">
      <t>ナンニン</t>
    </rPh>
    <rPh sb="32" eb="33">
      <t>ニン</t>
    </rPh>
    <rPh sb="37" eb="39">
      <t>カサン</t>
    </rPh>
    <rPh sb="40" eb="42">
      <t>テキヨウ</t>
    </rPh>
    <rPh sb="50" eb="52">
      <t>ニュウショ</t>
    </rPh>
    <rPh sb="52" eb="54">
      <t>ジドウ</t>
    </rPh>
    <rPh sb="54" eb="55">
      <t>スウ</t>
    </rPh>
    <rPh sb="57" eb="58">
      <t>ニン</t>
    </rPh>
    <rPh sb="60" eb="63">
      <t>ショウガイジ</t>
    </rPh>
    <rPh sb="65" eb="66">
      <t>ニン</t>
    </rPh>
    <rPh sb="67" eb="69">
      <t>バアイ</t>
    </rPh>
    <rPh sb="93" eb="95">
      <t>ニュウショ</t>
    </rPh>
    <rPh sb="95" eb="97">
      <t>ジドウ</t>
    </rPh>
    <rPh sb="97" eb="98">
      <t>スウ</t>
    </rPh>
    <rPh sb="100" eb="101">
      <t>ニン</t>
    </rPh>
    <rPh sb="103" eb="106">
      <t>ショウガイジ</t>
    </rPh>
    <rPh sb="108" eb="109">
      <t>ニン</t>
    </rPh>
    <rPh sb="109" eb="111">
      <t>イジョウ</t>
    </rPh>
    <rPh sb="112" eb="114">
      <t>バアイ</t>
    </rPh>
    <rPh sb="121" eb="122">
      <t>ニン</t>
    </rPh>
    <rPh sb="126" eb="128">
      <t>カサン</t>
    </rPh>
    <rPh sb="129" eb="131">
      <t>テキヨウ</t>
    </rPh>
    <rPh sb="139" eb="141">
      <t>ニュウショ</t>
    </rPh>
    <rPh sb="141" eb="143">
      <t>ジドウ</t>
    </rPh>
    <rPh sb="143" eb="144">
      <t>スウ</t>
    </rPh>
    <rPh sb="146" eb="147">
      <t>ニン</t>
    </rPh>
    <rPh sb="148" eb="150">
      <t>バアイ</t>
    </rPh>
    <rPh sb="152" eb="155">
      <t>ショウガイジ</t>
    </rPh>
    <rPh sb="155" eb="156">
      <t>スウ</t>
    </rPh>
    <rPh sb="157" eb="159">
      <t>ナンニン</t>
    </rPh>
    <rPh sb="187" eb="189">
      <t>ニュウショ</t>
    </rPh>
    <rPh sb="189" eb="191">
      <t>ジドウ</t>
    </rPh>
    <rPh sb="191" eb="192">
      <t>スウ</t>
    </rPh>
    <rPh sb="194" eb="195">
      <t>ニン</t>
    </rPh>
    <rPh sb="197" eb="200">
      <t>ショウガイジ</t>
    </rPh>
    <rPh sb="200" eb="201">
      <t>スウ</t>
    </rPh>
    <rPh sb="203" eb="206">
      <t>ニンイカ</t>
    </rPh>
    <rPh sb="207" eb="209">
      <t>バアイ</t>
    </rPh>
    <rPh sb="232" eb="235">
      <t>ショウガイジ</t>
    </rPh>
    <rPh sb="235" eb="236">
      <t>スウ</t>
    </rPh>
    <rPh sb="238" eb="241">
      <t>ニンイジョウ</t>
    </rPh>
    <rPh sb="242" eb="244">
      <t>バアイ</t>
    </rPh>
    <phoneticPr fontId="7"/>
  </si>
  <si>
    <t>　 有　　 無</t>
    <rPh sb="2" eb="3">
      <t>アリ</t>
    </rPh>
    <rPh sb="6" eb="7">
      <t>ナシ</t>
    </rPh>
    <phoneticPr fontId="7"/>
  </si>
  <si>
    <t>障害児数</t>
    <rPh sb="0" eb="3">
      <t>ショウガイジ</t>
    </rPh>
    <rPh sb="3" eb="4">
      <t>スウ</t>
    </rPh>
    <phoneticPr fontId="7"/>
  </si>
  <si>
    <t>その他加算の
保育従事者</t>
    <phoneticPr fontId="7"/>
  </si>
  <si>
    <t>延長保育実施加算（１人）
(開所時間が11時間超)</t>
    <rPh sb="0" eb="2">
      <t>エンチョウ</t>
    </rPh>
    <rPh sb="2" eb="4">
      <t>ホイク</t>
    </rPh>
    <rPh sb="4" eb="6">
      <t>ジッシ</t>
    </rPh>
    <rPh sb="6" eb="8">
      <t>カサン</t>
    </rPh>
    <rPh sb="10" eb="11">
      <t>ニン</t>
    </rPh>
    <rPh sb="14" eb="16">
      <t>カイショ</t>
    </rPh>
    <rPh sb="16" eb="18">
      <t>ジカン</t>
    </rPh>
    <rPh sb="21" eb="23">
      <t>ジカン</t>
    </rPh>
    <rPh sb="23" eb="24">
      <t>コ</t>
    </rPh>
    <phoneticPr fontId="7"/>
  </si>
  <si>
    <t>合　　　　　　　計　　（c+d）</t>
    <rPh sb="0" eb="1">
      <t>ゴウケイ</t>
    </rPh>
    <rPh sb="8" eb="9">
      <t>ケイサン</t>
    </rPh>
    <phoneticPr fontId="7"/>
  </si>
  <si>
    <t>※ ａ＋ｂ ≧ e</t>
    <phoneticPr fontId="7"/>
  </si>
  <si>
    <r>
      <t xml:space="preserve">家庭的保育者の資格保有者加算適用の有無
</t>
    </r>
    <r>
      <rPr>
        <sz val="9"/>
        <rFont val="ＭＳ Ｐ明朝"/>
        <family val="1"/>
        <charset val="128"/>
      </rPr>
      <t>（家庭的保育者に保育士資格、看護師又は准看護師免許がある場合に適用）</t>
    </r>
    <rPh sb="0" eb="3">
      <t>カテイテキ</t>
    </rPh>
    <rPh sb="3" eb="5">
      <t>ホイク</t>
    </rPh>
    <rPh sb="5" eb="6">
      <t>シャ</t>
    </rPh>
    <rPh sb="7" eb="9">
      <t>シカク</t>
    </rPh>
    <rPh sb="9" eb="12">
      <t>ホユウシャ</t>
    </rPh>
    <rPh sb="12" eb="14">
      <t>カサン</t>
    </rPh>
    <rPh sb="14" eb="16">
      <t>テキヨウ</t>
    </rPh>
    <rPh sb="17" eb="19">
      <t>ウム</t>
    </rPh>
    <rPh sb="31" eb="33">
      <t>シカク</t>
    </rPh>
    <rPh sb="37" eb="38">
      <t>マタ</t>
    </rPh>
    <rPh sb="39" eb="43">
      <t>ジュンカンゴシ</t>
    </rPh>
    <rPh sb="43" eb="45">
      <t>メンキョ</t>
    </rPh>
    <phoneticPr fontId="7"/>
  </si>
  <si>
    <t>有</t>
    <rPh sb="0" eb="1">
      <t>ア</t>
    </rPh>
    <phoneticPr fontId="7"/>
  </si>
  <si>
    <t>無</t>
    <rPh sb="0" eb="1">
      <t>ナシ</t>
    </rPh>
    <phoneticPr fontId="7"/>
  </si>
  <si>
    <t>家庭的保育補助者加算適用の有無</t>
    <rPh sb="0" eb="3">
      <t>カテイテキ</t>
    </rPh>
    <rPh sb="3" eb="5">
      <t>ホイク</t>
    </rPh>
    <rPh sb="5" eb="7">
      <t>ホジョ</t>
    </rPh>
    <rPh sb="7" eb="8">
      <t>シャ</t>
    </rPh>
    <rPh sb="8" eb="10">
      <t>カサン</t>
    </rPh>
    <phoneticPr fontId="7"/>
  </si>
  <si>
    <t>家庭的保育補助者雇用時間数（実績）</t>
    <rPh sb="0" eb="3">
      <t>カテイテキ</t>
    </rPh>
    <rPh sb="3" eb="5">
      <t>ホイク</t>
    </rPh>
    <rPh sb="5" eb="8">
      <t>ホジョシャ</t>
    </rPh>
    <rPh sb="8" eb="10">
      <t>コヨウ</t>
    </rPh>
    <rPh sb="10" eb="13">
      <t>ジカンスウ</t>
    </rPh>
    <rPh sb="14" eb="16">
      <t>ジッセキ</t>
    </rPh>
    <phoneticPr fontId="7"/>
  </si>
  <si>
    <t>家庭的保育補助者加算額（公定価格請求額（処遇改善等加算を除く））</t>
    <rPh sb="0" eb="3">
      <t>カテイテキ</t>
    </rPh>
    <rPh sb="3" eb="5">
      <t>ホイク</t>
    </rPh>
    <rPh sb="5" eb="7">
      <t>ホジョ</t>
    </rPh>
    <rPh sb="7" eb="8">
      <t>シャ</t>
    </rPh>
    <rPh sb="8" eb="10">
      <t>カサン</t>
    </rPh>
    <rPh sb="10" eb="11">
      <t>ガク</t>
    </rPh>
    <rPh sb="12" eb="14">
      <t>コウテイ</t>
    </rPh>
    <rPh sb="14" eb="16">
      <t>カカク</t>
    </rPh>
    <rPh sb="16" eb="18">
      <t>セイキュウ</t>
    </rPh>
    <rPh sb="18" eb="19">
      <t>ガク</t>
    </rPh>
    <rPh sb="20" eb="22">
      <t>ショグウ</t>
    </rPh>
    <rPh sb="22" eb="24">
      <t>カイゼン</t>
    </rPh>
    <rPh sb="24" eb="25">
      <t>トウ</t>
    </rPh>
    <rPh sb="25" eb="27">
      <t>カサン</t>
    </rPh>
    <rPh sb="28" eb="29">
      <t>ノゾ</t>
    </rPh>
    <phoneticPr fontId="7"/>
  </si>
  <si>
    <t>補助員雇用費請求額（ｆ×1,200-ｇ）</t>
    <rPh sb="0" eb="3">
      <t>ホジョイン</t>
    </rPh>
    <rPh sb="3" eb="5">
      <t>コヨウ</t>
    </rPh>
    <rPh sb="5" eb="6">
      <t>ヒ</t>
    </rPh>
    <rPh sb="6" eb="8">
      <t>セイキュウ</t>
    </rPh>
    <rPh sb="8" eb="9">
      <t>ガク</t>
    </rPh>
    <phoneticPr fontId="7"/>
  </si>
  <si>
    <t>注１）横浜市基準による保育従事者配置（ｃの算出にあたっての注意）</t>
    <rPh sb="0" eb="1">
      <t>チュウ</t>
    </rPh>
    <rPh sb="3" eb="6">
      <t>ヨコハマシ</t>
    </rPh>
    <rPh sb="6" eb="8">
      <t>キジュン</t>
    </rPh>
    <rPh sb="11" eb="13">
      <t>ホイク</t>
    </rPh>
    <rPh sb="13" eb="16">
      <t>ジュウジシャ</t>
    </rPh>
    <rPh sb="16" eb="18">
      <t>ハイチ</t>
    </rPh>
    <rPh sb="21" eb="23">
      <t>サンシュツ</t>
    </rPh>
    <rPh sb="29" eb="31">
      <t>チュウイ</t>
    </rPh>
    <phoneticPr fontId="7"/>
  </si>
  <si>
    <t>ア：在籍児童数は市内・市外児童数に分けて人数を記載すること。</t>
    <rPh sb="2" eb="4">
      <t>ザイセキ</t>
    </rPh>
    <rPh sb="4" eb="7">
      <t>ジドウスウ</t>
    </rPh>
    <rPh sb="8" eb="10">
      <t>シナイ</t>
    </rPh>
    <rPh sb="11" eb="13">
      <t>シガイ</t>
    </rPh>
    <rPh sb="13" eb="16">
      <t>ジドウスウ</t>
    </rPh>
    <rPh sb="17" eb="18">
      <t>ワ</t>
    </rPh>
    <rPh sb="20" eb="22">
      <t>ニンズウ</t>
    </rPh>
    <rPh sb="23" eb="25">
      <t>キサイ</t>
    </rPh>
    <phoneticPr fontId="7"/>
  </si>
  <si>
    <t>イ：原則複数体制とするため、基準保育従事者数は、児童数に関わらず、２人とすること。　→　児童が４人以上の場合は必ず（ ａ＋ｂ ≧ｃ ）となること。</t>
    <rPh sb="2" eb="4">
      <t>ゲンソク</t>
    </rPh>
    <rPh sb="4" eb="6">
      <t>フクスウ</t>
    </rPh>
    <rPh sb="6" eb="8">
      <t>タイセイ</t>
    </rPh>
    <rPh sb="14" eb="16">
      <t>キジュン</t>
    </rPh>
    <rPh sb="16" eb="18">
      <t>ホイク</t>
    </rPh>
    <rPh sb="18" eb="21">
      <t>ジュウジシャ</t>
    </rPh>
    <rPh sb="21" eb="22">
      <t>カズ</t>
    </rPh>
    <rPh sb="24" eb="26">
      <t>ジドウ</t>
    </rPh>
    <rPh sb="26" eb="27">
      <t>スウ</t>
    </rPh>
    <rPh sb="28" eb="29">
      <t>カカ</t>
    </rPh>
    <rPh sb="34" eb="35">
      <t>ニン</t>
    </rPh>
    <rPh sb="44" eb="46">
      <t>ジドウ</t>
    </rPh>
    <rPh sb="48" eb="51">
      <t>ニンイジョウ</t>
    </rPh>
    <rPh sb="52" eb="54">
      <t>バアイ</t>
    </rPh>
    <rPh sb="55" eb="56">
      <t>カナラ</t>
    </rPh>
    <phoneticPr fontId="7"/>
  </si>
  <si>
    <t>注２）その他加算による保育従事者配置（ｄ～ｈの記入上の注意）</t>
    <rPh sb="0" eb="1">
      <t>チュウ</t>
    </rPh>
    <rPh sb="3" eb="6">
      <t>ソノタ</t>
    </rPh>
    <rPh sb="6" eb="8">
      <t>カサン</t>
    </rPh>
    <rPh sb="11" eb="13">
      <t>ホイク</t>
    </rPh>
    <rPh sb="13" eb="16">
      <t>ジュウジシャ</t>
    </rPh>
    <rPh sb="16" eb="18">
      <t>ハイチ</t>
    </rPh>
    <rPh sb="23" eb="25">
      <t>キニュウ</t>
    </rPh>
    <rPh sb="25" eb="26">
      <t>ジョウ</t>
    </rPh>
    <rPh sb="27" eb="29">
      <t>チュウイ</t>
    </rPh>
    <phoneticPr fontId="7"/>
  </si>
  <si>
    <t>ア：開所時間が11時間を超えており、対象保育従事者数から（ｃ）を引いた数が１以上となる場合（ （ａ＋ｂ）－ｃ ≧ １ ）は、ｄ欄に人数(1人)を計上すること。</t>
    <rPh sb="2" eb="4">
      <t>カイショ</t>
    </rPh>
    <rPh sb="4" eb="6">
      <t>ジカン</t>
    </rPh>
    <rPh sb="9" eb="11">
      <t>ジカン</t>
    </rPh>
    <rPh sb="12" eb="13">
      <t>コ</t>
    </rPh>
    <rPh sb="18" eb="20">
      <t>タイショウ</t>
    </rPh>
    <rPh sb="20" eb="22">
      <t>ホイク</t>
    </rPh>
    <rPh sb="22" eb="25">
      <t>ジュウジシャ</t>
    </rPh>
    <rPh sb="25" eb="26">
      <t>スウ</t>
    </rPh>
    <rPh sb="32" eb="33">
      <t>ヒ</t>
    </rPh>
    <rPh sb="35" eb="36">
      <t>カズ</t>
    </rPh>
    <rPh sb="38" eb="40">
      <t>イジョウ</t>
    </rPh>
    <rPh sb="43" eb="45">
      <t>バアイ</t>
    </rPh>
    <rPh sb="63" eb="64">
      <t>ラン</t>
    </rPh>
    <rPh sb="65" eb="67">
      <t>ニンズウ</t>
    </rPh>
    <rPh sb="72" eb="74">
      <t>ケイジョウ</t>
    </rPh>
    <phoneticPr fontId="7"/>
  </si>
  <si>
    <t>イ：基準保育従事者数の合計（e）は必ず対象保育従事者数以下となること（ ａ＋ｂ ≧ e ）。</t>
    <rPh sb="6" eb="9">
      <t>ジュウジシャ</t>
    </rPh>
    <rPh sb="23" eb="26">
      <t>ジュウジシャ</t>
    </rPh>
    <phoneticPr fontId="7"/>
  </si>
  <si>
    <t>ウ：補助員雇用費（ｈ）の請求にあたっては、家庭的保育補助者（補助員）雇用状況報告書を添付すること。</t>
    <rPh sb="2" eb="5">
      <t>ホジョイン</t>
    </rPh>
    <rPh sb="5" eb="7">
      <t>コヨウ</t>
    </rPh>
    <rPh sb="7" eb="8">
      <t>ヒ</t>
    </rPh>
    <rPh sb="21" eb="24">
      <t>カテイテキ</t>
    </rPh>
    <rPh sb="24" eb="26">
      <t>ホイク</t>
    </rPh>
    <rPh sb="26" eb="29">
      <t>ホジョシャ</t>
    </rPh>
    <rPh sb="30" eb="33">
      <t>ホジョイン</t>
    </rPh>
    <rPh sb="34" eb="36">
      <t>コヨウ</t>
    </rPh>
    <rPh sb="36" eb="38">
      <t>ジョウキョウ</t>
    </rPh>
    <rPh sb="38" eb="41">
      <t>ホウコクショ</t>
    </rPh>
    <rPh sb="42" eb="44">
      <t>テンプ</t>
    </rPh>
    <phoneticPr fontId="7"/>
  </si>
  <si>
    <t>エ：家庭的保育補助者雇用時間数（実績）（ｆ）には、家庭的保育補助者（補助員）雇用状況報告書の「雇用時間合計※」を転記すること。</t>
    <rPh sb="2" eb="5">
      <t>カテイテキ</t>
    </rPh>
    <rPh sb="5" eb="7">
      <t>ホイク</t>
    </rPh>
    <rPh sb="7" eb="10">
      <t>ホジョシャ</t>
    </rPh>
    <rPh sb="10" eb="12">
      <t>コヨウ</t>
    </rPh>
    <rPh sb="12" eb="15">
      <t>ジカンスウ</t>
    </rPh>
    <rPh sb="16" eb="18">
      <t>ジッセキ</t>
    </rPh>
    <rPh sb="25" eb="28">
      <t>カテイテキ</t>
    </rPh>
    <rPh sb="28" eb="30">
      <t>ホイク</t>
    </rPh>
    <rPh sb="30" eb="33">
      <t>ホジョシャ</t>
    </rPh>
    <rPh sb="34" eb="37">
      <t>ホジョイン</t>
    </rPh>
    <rPh sb="38" eb="40">
      <t>コヨウ</t>
    </rPh>
    <rPh sb="40" eb="42">
      <t>ジョウキョウ</t>
    </rPh>
    <rPh sb="42" eb="45">
      <t>ホウコクショ</t>
    </rPh>
    <rPh sb="47" eb="49">
      <t>コヨウ</t>
    </rPh>
    <rPh sb="49" eb="51">
      <t>ジカン</t>
    </rPh>
    <rPh sb="51" eb="53">
      <t>ゴウケイ</t>
    </rPh>
    <rPh sb="56" eb="58">
      <t>テンキ</t>
    </rPh>
    <phoneticPr fontId="7"/>
  </si>
  <si>
    <t>３　保育従事者の雇用状況　　</t>
    <rPh sb="2" eb="4">
      <t>ホイク</t>
    </rPh>
    <rPh sb="4" eb="7">
      <t>ジュウジシャ</t>
    </rPh>
    <rPh sb="8" eb="10">
      <t>コヨウ</t>
    </rPh>
    <rPh sb="10" eb="12">
      <t>ジョウキョウ</t>
    </rPh>
    <phoneticPr fontId="7"/>
  </si>
  <si>
    <t>①　家庭的保育者</t>
    <rPh sb="2" eb="5">
      <t>カテイテキ</t>
    </rPh>
    <rPh sb="5" eb="7">
      <t>ホイク</t>
    </rPh>
    <rPh sb="7" eb="8">
      <t>シャ</t>
    </rPh>
    <phoneticPr fontId="7"/>
  </si>
  <si>
    <t>②　家庭的保育補助者</t>
    <rPh sb="2" eb="5">
      <t>カテイテキ</t>
    </rPh>
    <rPh sb="5" eb="7">
      <t>ホイク</t>
    </rPh>
    <rPh sb="7" eb="10">
      <t>ホジョシャ</t>
    </rPh>
    <phoneticPr fontId="7"/>
  </si>
  <si>
    <t>※１か月の労働時間数は、家庭的保育補助者（補助員）雇用状況報告書の時間数と同じ時間数とすること。</t>
    <rPh sb="3" eb="4">
      <t>ゲツ</t>
    </rPh>
    <rPh sb="5" eb="7">
      <t>ロウドウ</t>
    </rPh>
    <rPh sb="7" eb="10">
      <t>ジカンスウ</t>
    </rPh>
    <rPh sb="33" eb="36">
      <t>ジカンスウ</t>
    </rPh>
    <rPh sb="37" eb="38">
      <t>オナ</t>
    </rPh>
    <rPh sb="39" eb="41">
      <t>ジカン</t>
    </rPh>
    <rPh sb="41" eb="42">
      <t>スウ</t>
    </rPh>
    <phoneticPr fontId="7"/>
  </si>
  <si>
    <t>※労働時間数は小数点第２位まで記入すること（例：15分は「0.25」、20分は「0.33」、30分は「0.5」で記載）。</t>
    <phoneticPr fontId="7"/>
  </si>
  <si>
    <t>資格☑チェック</t>
    <rPh sb="0" eb="2">
      <t>シカク</t>
    </rPh>
    <phoneticPr fontId="7"/>
  </si>
  <si>
    <t>現事業所
雇用開始年月日</t>
    <rPh sb="0" eb="1">
      <t>ゲン</t>
    </rPh>
    <rPh sb="1" eb="3">
      <t>ジギョウ</t>
    </rPh>
    <rPh sb="3" eb="4">
      <t>ショ</t>
    </rPh>
    <rPh sb="5" eb="7">
      <t>コヨウ</t>
    </rPh>
    <rPh sb="7" eb="9">
      <t>カイシ</t>
    </rPh>
    <rPh sb="9" eb="12">
      <t>ネンガッピ</t>
    </rPh>
    <phoneticPr fontId="7"/>
  </si>
  <si>
    <t>基礎研修等
受講修了日</t>
    <phoneticPr fontId="7"/>
  </si>
  <si>
    <t>１か月の
労働時間数
（休憩除く）</t>
    <rPh sb="2" eb="3">
      <t>ツキ</t>
    </rPh>
    <rPh sb="5" eb="7">
      <t>ロウドウ</t>
    </rPh>
    <rPh sb="7" eb="9">
      <t>ジカン</t>
    </rPh>
    <rPh sb="9" eb="10">
      <t>スウ</t>
    </rPh>
    <phoneticPr fontId="7"/>
  </si>
  <si>
    <t>年　　月　　日</t>
    <rPh sb="0" eb="1">
      <t>ネン</t>
    </rPh>
    <rPh sb="3" eb="4">
      <t>ガツ</t>
    </rPh>
    <rPh sb="6" eb="7">
      <t>ニチ</t>
    </rPh>
    <phoneticPr fontId="7"/>
  </si>
  <si>
    <t>※基礎研修等受講修了日（実習含む）の翌日より労働時間数に算定することができます。</t>
    <rPh sb="1" eb="3">
      <t>キソ</t>
    </rPh>
    <rPh sb="3" eb="5">
      <t>ケンシュウ</t>
    </rPh>
    <rPh sb="5" eb="6">
      <t>トウ</t>
    </rPh>
    <rPh sb="6" eb="8">
      <t>ジュコウ</t>
    </rPh>
    <rPh sb="8" eb="10">
      <t>シュウリョウ</t>
    </rPh>
    <rPh sb="10" eb="11">
      <t>ビ</t>
    </rPh>
    <rPh sb="12" eb="14">
      <t>ジッシュウ</t>
    </rPh>
    <rPh sb="14" eb="15">
      <t>フク</t>
    </rPh>
    <rPh sb="18" eb="20">
      <t>ヨクジツ</t>
    </rPh>
    <rPh sb="22" eb="24">
      <t>ロウドウ</t>
    </rPh>
    <rPh sb="24" eb="27">
      <t>ジカンスウ</t>
    </rPh>
    <rPh sb="28" eb="30">
      <t>サンテイ</t>
    </rPh>
    <phoneticPr fontId="7"/>
  </si>
  <si>
    <t>合計労働
時間数①</t>
    <rPh sb="0" eb="2">
      <t>ゴウケイ</t>
    </rPh>
    <rPh sb="2" eb="4">
      <t>ロウドウ</t>
    </rPh>
    <rPh sb="5" eb="7">
      <t>ジカン</t>
    </rPh>
    <rPh sb="7" eb="8">
      <t>スウ</t>
    </rPh>
    <phoneticPr fontId="7"/>
  </si>
  <si>
    <t>４　請求月初日の調理業務の実施体制（自施設の調理設備で調理をしていること）※該当項目の□にチェックを入れてください</t>
    <rPh sb="8" eb="10">
      <t>チョウリ</t>
    </rPh>
    <rPh sb="10" eb="12">
      <t>ギョウム</t>
    </rPh>
    <rPh sb="13" eb="15">
      <t>ジッシ</t>
    </rPh>
    <rPh sb="15" eb="17">
      <t>タイセイ</t>
    </rPh>
    <phoneticPr fontId="7"/>
  </si>
  <si>
    <t>５　請求月初日の調理員の雇用状況（「４　請求月初日の調理業務の実施体制」で「自施設の職員が調理している」を選択した場合のみ記入）</t>
    <rPh sb="12" eb="14">
      <t>コヨウ</t>
    </rPh>
    <rPh sb="14" eb="16">
      <t>ジョウキョウ</t>
    </rPh>
    <rPh sb="20" eb="22">
      <t>セイキュウ</t>
    </rPh>
    <rPh sb="22" eb="23">
      <t>ツキ</t>
    </rPh>
    <rPh sb="23" eb="25">
      <t>ショニチ</t>
    </rPh>
    <rPh sb="26" eb="28">
      <t>チョウリ</t>
    </rPh>
    <rPh sb="28" eb="30">
      <t>ギョウム</t>
    </rPh>
    <rPh sb="31" eb="33">
      <t>ジッシ</t>
    </rPh>
    <rPh sb="33" eb="35">
      <t>タイセイ</t>
    </rPh>
    <rPh sb="53" eb="55">
      <t>センタク</t>
    </rPh>
    <rPh sb="57" eb="59">
      <t>バアイ</t>
    </rPh>
    <phoneticPr fontId="7"/>
  </si>
  <si>
    <t>※「６　栄養管理加算」に記載されている職員と重複不可</t>
    <phoneticPr fontId="7"/>
  </si>
  <si>
    <t>６　栄養管理加算</t>
    <rPh sb="2" eb="4">
      <t>エイヨウ</t>
    </rPh>
    <rPh sb="4" eb="6">
      <t>カンリ</t>
    </rPh>
    <rPh sb="6" eb="8">
      <t>カサン</t>
    </rPh>
    <phoneticPr fontId="7"/>
  </si>
  <si>
    <r>
      <t>・請求月初日の調理員数　</t>
    </r>
    <r>
      <rPr>
        <u/>
        <sz val="10"/>
        <rFont val="ＭＳ Ｐ明朝"/>
        <family val="1"/>
        <charset val="128"/>
      </rPr>
      <t>※「５　請求月初日の調理員の雇用状況」に記載の調理員数</t>
    </r>
    <rPh sb="1" eb="3">
      <t>セイキュウ</t>
    </rPh>
    <rPh sb="3" eb="4">
      <t>ツキ</t>
    </rPh>
    <rPh sb="4" eb="6">
      <t>ショニチ</t>
    </rPh>
    <rPh sb="7" eb="10">
      <t>チョウリイン</t>
    </rPh>
    <rPh sb="10" eb="11">
      <t>スウ</t>
    </rPh>
    <rPh sb="32" eb="34">
      <t>キサイ</t>
    </rPh>
    <phoneticPr fontId="7"/>
  </si>
  <si>
    <t>調理員数</t>
    <rPh sb="0" eb="3">
      <t>チョウリイン</t>
    </rPh>
    <rPh sb="3" eb="4">
      <t>スウ</t>
    </rPh>
    <phoneticPr fontId="7"/>
  </si>
  <si>
    <t>調理員の
合計労働時間数</t>
    <rPh sb="0" eb="3">
      <t>チョウリイン</t>
    </rPh>
    <rPh sb="5" eb="7">
      <t>ゴウケイ</t>
    </rPh>
    <rPh sb="7" eb="9">
      <t>ロウドウ</t>
    </rPh>
    <rPh sb="9" eb="12">
      <t>ジカンスウ</t>
    </rPh>
    <phoneticPr fontId="7"/>
  </si>
  <si>
    <t>常勤換算後の
調理員数
※栄養管理加算の対象となる職員を除く</t>
    <rPh sb="7" eb="10">
      <t>チョウリイン</t>
    </rPh>
    <rPh sb="10" eb="11">
      <t>スウ</t>
    </rPh>
    <phoneticPr fontId="7"/>
  </si>
  <si>
    <t>ｙ</t>
    <phoneticPr fontId="7"/>
  </si>
  <si>
    <t>ｙ小数点第２位以下</t>
    <rPh sb="1" eb="4">
      <t>ショウスウテン</t>
    </rPh>
    <rPh sb="4" eb="5">
      <t>ダイ</t>
    </rPh>
    <rPh sb="6" eb="7">
      <t>イ</t>
    </rPh>
    <rPh sb="7" eb="9">
      <t>イカ</t>
    </rPh>
    <phoneticPr fontId="7"/>
  </si>
  <si>
    <t>・　請求月初日の栄養士の雇用状況（栄養管理業務を外部委託している場合を除く）</t>
    <rPh sb="8" eb="11">
      <t>エイヨウシ</t>
    </rPh>
    <phoneticPr fontId="7"/>
  </si>
  <si>
    <t>※ア・イいずれか１項目に記入可。</t>
    <rPh sb="9" eb="11">
      <t>コウモク</t>
    </rPh>
    <rPh sb="12" eb="14">
      <t>キニュウ</t>
    </rPh>
    <rPh sb="14" eb="15">
      <t>カ</t>
    </rPh>
    <phoneticPr fontId="52"/>
  </si>
  <si>
    <t>※「５　請求月初日の調理員の雇用状況」に記載されている職員と重複不可</t>
    <phoneticPr fontId="7"/>
  </si>
  <si>
    <t>※以下Ａ・Ｂのいずれかに該当すること。</t>
    <phoneticPr fontId="7"/>
  </si>
  <si>
    <t>A:「４　請求月初日の調理業務の実施体制」で「自施設の職員が調理している」を選択した場合は、「常勤換算後の調理員数」(ｙ)が基本分単価に含まれる調理員数と同数もしくは上回り、さらに雇用契約等により本加算に係る栄養士を配置していること（基本分単価に含まれる調理員：非常勤調理員等（0.5人））。</t>
    <rPh sb="23" eb="24">
      <t>ジ</t>
    </rPh>
    <rPh sb="24" eb="26">
      <t>シセツ</t>
    </rPh>
    <rPh sb="27" eb="29">
      <t>ショクイン</t>
    </rPh>
    <rPh sb="30" eb="32">
      <t>チョウリ</t>
    </rPh>
    <rPh sb="38" eb="40">
      <t>センタク</t>
    </rPh>
    <rPh sb="42" eb="44">
      <t>バアイ</t>
    </rPh>
    <rPh sb="47" eb="49">
      <t>ジョウキン</t>
    </rPh>
    <rPh sb="49" eb="51">
      <t>カンサン</t>
    </rPh>
    <rPh sb="51" eb="52">
      <t>ゴ</t>
    </rPh>
    <rPh sb="53" eb="56">
      <t>チョウリイン</t>
    </rPh>
    <rPh sb="56" eb="57">
      <t>スウ</t>
    </rPh>
    <rPh sb="77" eb="79">
      <t>ドウスウ</t>
    </rPh>
    <rPh sb="131" eb="134">
      <t>ヒジョウキン</t>
    </rPh>
    <rPh sb="134" eb="137">
      <t>チョウリイン</t>
    </rPh>
    <rPh sb="137" eb="138">
      <t>トウ</t>
    </rPh>
    <rPh sb="142" eb="143">
      <t>ニン</t>
    </rPh>
    <phoneticPr fontId="7"/>
  </si>
  <si>
    <t>B:「４　請求月初日の調理業務の実施体制」で「調理業務を全部委託している」を選択した場合は、別途、雇用契約等により本加算に係る栄養士を配置していること。</t>
    <rPh sb="23" eb="25">
      <t>チョウリ</t>
    </rPh>
    <rPh sb="25" eb="27">
      <t>ギョウム</t>
    </rPh>
    <rPh sb="28" eb="30">
      <t>ゼンブ</t>
    </rPh>
    <rPh sb="30" eb="32">
      <t>イタク</t>
    </rPh>
    <rPh sb="38" eb="40">
      <t>センタク</t>
    </rPh>
    <rPh sb="42" eb="44">
      <t>バアイ</t>
    </rPh>
    <rPh sb="46" eb="48">
      <t>ベット</t>
    </rPh>
    <rPh sb="63" eb="66">
      <t>エイヨウシ</t>
    </rPh>
    <rPh sb="67" eb="69">
      <t>ハイチ</t>
    </rPh>
    <phoneticPr fontId="7"/>
  </si>
  <si>
    <t>※「常勤換算後の調理員数」(ｙ)が基本分単価に含まれる調理員数を下回る場合、もしくは基本分単価及び他の加算の認定に当たって求められる職員が本加算に係る栄養士としての業務を兼務している場合をいう。
（基本分単価に含まれる調理員：非常勤調理員等（0.5人））</t>
    <rPh sb="2" eb="4">
      <t>ジョウキン</t>
    </rPh>
    <rPh sb="4" eb="6">
      <t>カンサン</t>
    </rPh>
    <rPh sb="6" eb="7">
      <t>ゴ</t>
    </rPh>
    <rPh sb="42" eb="44">
      <t>キホン</t>
    </rPh>
    <rPh sb="44" eb="45">
      <t>ブン</t>
    </rPh>
    <rPh sb="45" eb="47">
      <t>タンカ</t>
    </rPh>
    <rPh sb="47" eb="48">
      <t>オヨ</t>
    </rPh>
    <rPh sb="116" eb="119">
      <t>チョウリイン</t>
    </rPh>
    <rPh sb="119" eb="120">
      <t>トウ</t>
    </rPh>
    <rPh sb="124" eb="125">
      <t>ヒト</t>
    </rPh>
    <phoneticPr fontId="7"/>
  </si>
  <si>
    <t>７　保育士等雇用対策費（４～６月のみ（年度途中開所は初めの３か月のみ）</t>
    <rPh sb="2" eb="5">
      <t>ホイクシ</t>
    </rPh>
    <rPh sb="5" eb="6">
      <t>トウ</t>
    </rPh>
    <rPh sb="6" eb="8">
      <t>コヨウ</t>
    </rPh>
    <rPh sb="8" eb="11">
      <t>タイサクヒ</t>
    </rPh>
    <phoneticPr fontId="7"/>
  </si>
  <si>
    <t>①支給要件確認（全てを満たすこと）※該当項目の□にチェックを入れてください</t>
    <rPh sb="1" eb="3">
      <t>シキュウ</t>
    </rPh>
    <rPh sb="3" eb="5">
      <t>ヨウケン</t>
    </rPh>
    <rPh sb="5" eb="7">
      <t>カクニン</t>
    </rPh>
    <rPh sb="8" eb="9">
      <t>スベ</t>
    </rPh>
    <rPh sb="11" eb="12">
      <t>ミ</t>
    </rPh>
    <phoneticPr fontId="7"/>
  </si>
  <si>
    <t>　 利用定員分の職員配置の合計（ｊ）は必ず対象保育従事者数以下となること（ ａ＋ｂ ≧ ｊ）。</t>
    <rPh sb="25" eb="28">
      <t>ジュウジシャ</t>
    </rPh>
    <phoneticPr fontId="7"/>
  </si>
  <si>
    <t xml:space="preserve"> 　月初に空き定員があること（年齢区分ごとではなく、全体の利用定員の中での空き定員とします）</t>
    <rPh sb="2" eb="4">
      <t>ゲッショ</t>
    </rPh>
    <rPh sb="5" eb="6">
      <t>ア</t>
    </rPh>
    <rPh sb="7" eb="9">
      <t>テイイン</t>
    </rPh>
    <rPh sb="15" eb="17">
      <t>ネンレイ</t>
    </rPh>
    <rPh sb="17" eb="19">
      <t>クブン</t>
    </rPh>
    <rPh sb="26" eb="28">
      <t>ゼンタイ</t>
    </rPh>
    <rPh sb="29" eb="31">
      <t>リヨウ</t>
    </rPh>
    <rPh sb="31" eb="33">
      <t>テイイン</t>
    </rPh>
    <rPh sb="34" eb="35">
      <t>ナカ</t>
    </rPh>
    <rPh sb="37" eb="38">
      <t>ア</t>
    </rPh>
    <rPh sb="39" eb="41">
      <t>テイイン</t>
    </rPh>
    <phoneticPr fontId="7"/>
  </si>
  <si>
    <t>その他加算の助成（②ｄ欄）が受けられる場合には人数を計上していること</t>
  </si>
  <si>
    <t>②利用定員分の職員配置を計算</t>
    <rPh sb="1" eb="3">
      <t>リヨウ</t>
    </rPh>
    <rPh sb="3" eb="5">
      <t>テイイン</t>
    </rPh>
    <rPh sb="5" eb="6">
      <t>ブン</t>
    </rPh>
    <rPh sb="7" eb="9">
      <t>ショクイン</t>
    </rPh>
    <rPh sb="9" eb="11">
      <t>ハイチ</t>
    </rPh>
    <rPh sb="12" eb="14">
      <t>ケイサン</t>
    </rPh>
    <phoneticPr fontId="7"/>
  </si>
  <si>
    <r>
      <t xml:space="preserve">利用定員
</t>
    </r>
    <r>
      <rPr>
        <sz val="10"/>
        <rFont val="HGS創英角ｺﾞｼｯｸUB"/>
        <family val="3"/>
        <charset val="128"/>
      </rPr>
      <t>ア</t>
    </r>
    <rPh sb="0" eb="2">
      <t>リヨウ</t>
    </rPh>
    <rPh sb="2" eb="4">
      <t>テイイン</t>
    </rPh>
    <phoneticPr fontId="7"/>
  </si>
  <si>
    <t>基準保育従事者数
（小数点第２位以下切捨て）</t>
    <rPh sb="4" eb="7">
      <t>ジュウジシャ</t>
    </rPh>
    <rPh sb="10" eb="13">
      <t>ショウスウテン</t>
    </rPh>
    <rPh sb="13" eb="14">
      <t>ダイ</t>
    </rPh>
    <rPh sb="15" eb="16">
      <t>クライ</t>
    </rPh>
    <rPh sb="16" eb="18">
      <t>イカ</t>
    </rPh>
    <rPh sb="18" eb="20">
      <t>キリス</t>
    </rPh>
    <phoneticPr fontId="7"/>
  </si>
  <si>
    <r>
      <t xml:space="preserve">月初の利用児童数
</t>
    </r>
    <r>
      <rPr>
        <sz val="9"/>
        <rFont val="HGS創英角ｺﾞｼｯｸUB"/>
        <family val="3"/>
        <charset val="128"/>
      </rPr>
      <t>イ</t>
    </r>
    <rPh sb="0" eb="1">
      <t>ガツ</t>
    </rPh>
    <rPh sb="1" eb="2">
      <t>ショ</t>
    </rPh>
    <rPh sb="3" eb="5">
      <t>リヨウ</t>
    </rPh>
    <rPh sb="5" eb="7">
      <t>ジドウ</t>
    </rPh>
    <rPh sb="7" eb="8">
      <t>スウ</t>
    </rPh>
    <phoneticPr fontId="58"/>
  </si>
  <si>
    <r>
      <t xml:space="preserve">差引人数
</t>
    </r>
    <r>
      <rPr>
        <sz val="9"/>
        <rFont val="HGS創英角ｺﾞｼｯｸUB"/>
        <family val="3"/>
        <charset val="128"/>
      </rPr>
      <t>ウ
（アーイ）</t>
    </r>
    <rPh sb="0" eb="2">
      <t>サシヒキ</t>
    </rPh>
    <rPh sb="2" eb="4">
      <t>ニンズウ</t>
    </rPh>
    <phoneticPr fontId="58"/>
  </si>
  <si>
    <r>
      <rPr>
        <sz val="8"/>
        <rFont val="ＭＳ Ｐ明朝"/>
        <family val="1"/>
        <charset val="128"/>
      </rPr>
      <t xml:space="preserve">公定価格基本分単価
</t>
    </r>
    <r>
      <rPr>
        <sz val="7"/>
        <rFont val="ＭＳ Ｐ明朝"/>
        <family val="1"/>
        <charset val="128"/>
      </rPr>
      <t>（１、２歳児保育短時間）</t>
    </r>
    <r>
      <rPr>
        <sz val="9"/>
        <rFont val="ＭＳ Ｐ明朝"/>
        <family val="1"/>
        <charset val="128"/>
      </rPr>
      <t xml:space="preserve">
</t>
    </r>
    <r>
      <rPr>
        <sz val="9"/>
        <rFont val="HGS創英角ｺﾞｼｯｸUB"/>
        <family val="3"/>
        <charset val="128"/>
      </rPr>
      <t>エ</t>
    </r>
    <rPh sb="0" eb="2">
      <t>コウテイ</t>
    </rPh>
    <rPh sb="2" eb="4">
      <t>カカク</t>
    </rPh>
    <rPh sb="4" eb="6">
      <t>キホン</t>
    </rPh>
    <rPh sb="6" eb="7">
      <t>ブン</t>
    </rPh>
    <rPh sb="7" eb="9">
      <t>タンカ</t>
    </rPh>
    <rPh sb="14" eb="16">
      <t>サイジ</t>
    </rPh>
    <rPh sb="16" eb="18">
      <t>ホイク</t>
    </rPh>
    <rPh sb="18" eb="21">
      <t>タンジカン</t>
    </rPh>
    <phoneticPr fontId="58"/>
  </si>
  <si>
    <r>
      <t xml:space="preserve">保育士等
雇用対策費計
</t>
    </r>
    <r>
      <rPr>
        <sz val="9"/>
        <rFont val="HGS創英角ｺﾞｼｯｸUB"/>
        <family val="3"/>
        <charset val="128"/>
      </rPr>
      <t>ウ×エ×1/2</t>
    </r>
    <rPh sb="0" eb="3">
      <t>ホイクシ</t>
    </rPh>
    <rPh sb="3" eb="4">
      <t>トウ</t>
    </rPh>
    <rPh sb="5" eb="7">
      <t>コヨウ</t>
    </rPh>
    <rPh sb="7" eb="10">
      <t>タイサクヒ</t>
    </rPh>
    <rPh sb="9" eb="10">
      <t>ヒ</t>
    </rPh>
    <rPh sb="10" eb="11">
      <t>ケイ</t>
    </rPh>
    <phoneticPr fontId="58"/>
  </si>
  <si>
    <t>※児童数に関わらず、原則複数体制の配置とすること</t>
    <phoneticPr fontId="7"/>
  </si>
  <si>
    <t>その他加算
の保育従事者</t>
    <rPh sb="2" eb="3">
      <t>タ</t>
    </rPh>
    <rPh sb="3" eb="4">
      <t>カ</t>
    </rPh>
    <rPh sb="4" eb="5">
      <t>ザン</t>
    </rPh>
    <rPh sb="7" eb="9">
      <t>ホイク</t>
    </rPh>
    <rPh sb="9" eb="12">
      <t>ジュウジシャ</t>
    </rPh>
    <phoneticPr fontId="7"/>
  </si>
  <si>
    <t>　延長保育実施加算
　(開所時間が11時間超)</t>
    <phoneticPr fontId="7"/>
  </si>
  <si>
    <t>合計　（i+d）</t>
    <rPh sb="0" eb="2">
      <t>ゴウケイ</t>
    </rPh>
    <phoneticPr fontId="7"/>
  </si>
  <si>
    <t>※１　令和６年度までの間に限り、横浜市の基準による利用定員人数の職員配置基準及びその他加算の配置基準を満たしており、利用児童数が利用定員を下回る場合に家庭的保育補助者を継続して確保するための経費として支給する。</t>
    <rPh sb="3" eb="5">
      <t>レイワ</t>
    </rPh>
    <rPh sb="58" eb="60">
      <t>リヨウ</t>
    </rPh>
    <rPh sb="75" eb="78">
      <t>カテイテキ</t>
    </rPh>
    <rPh sb="78" eb="80">
      <t>ホイク</t>
    </rPh>
    <rPh sb="80" eb="83">
      <t>ホジョシャ</t>
    </rPh>
    <phoneticPr fontId="58"/>
  </si>
  <si>
    <t>※２　第１四半期各月初日（年度途中開所施設においては、開所月を含む３か月の初日）に、利用児童数が利用定員数を下回った場合に支給するものとする。</t>
    <rPh sb="10" eb="11">
      <t>ショ</t>
    </rPh>
    <rPh sb="37" eb="38">
      <t>ショ</t>
    </rPh>
    <rPh sb="42" eb="44">
      <t>リヨウ</t>
    </rPh>
    <phoneticPr fontId="58"/>
  </si>
  <si>
    <t>※３　支給額は総利用定員数と総利用児童数の差に公定価格における基本分単価（保育短時間認定）を乗じた額の２分の１とする。</t>
    <rPh sb="7" eb="8">
      <t>ソウ</t>
    </rPh>
    <rPh sb="14" eb="15">
      <t>ソウ</t>
    </rPh>
    <rPh sb="15" eb="17">
      <t>リヨウ</t>
    </rPh>
    <rPh sb="37" eb="39">
      <t>ホイク</t>
    </rPh>
    <rPh sb="39" eb="42">
      <t>タンジカン</t>
    </rPh>
    <rPh sb="42" eb="44">
      <t>ニンテイ</t>
    </rPh>
    <phoneticPr fontId="58"/>
  </si>
  <si>
    <t>第２号様式の６（小規模保育事業Ｂ型・小規模型事業所内保育事業Ｂ型用）</t>
    <rPh sb="8" eb="11">
      <t>ショウキボ</t>
    </rPh>
    <rPh sb="11" eb="13">
      <t>ホイク</t>
    </rPh>
    <rPh sb="13" eb="15">
      <t>ジギョウ</t>
    </rPh>
    <rPh sb="16" eb="17">
      <t>ガタ</t>
    </rPh>
    <rPh sb="18" eb="21">
      <t>ショウキボ</t>
    </rPh>
    <rPh sb="21" eb="22">
      <t>ガタ</t>
    </rPh>
    <rPh sb="22" eb="25">
      <t>ジギョウショ</t>
    </rPh>
    <rPh sb="25" eb="26">
      <t>ナイ</t>
    </rPh>
    <rPh sb="26" eb="28">
      <t>ホイク</t>
    </rPh>
    <rPh sb="28" eb="30">
      <t>ジギョウ</t>
    </rPh>
    <rPh sb="31" eb="32">
      <t>ガタ</t>
    </rPh>
    <rPh sb="32" eb="33">
      <t>ヨウ</t>
    </rPh>
    <phoneticPr fontId="7"/>
  </si>
  <si>
    <t>１　請求月初日の保育従事者数</t>
    <rPh sb="2" eb="4">
      <t>セイキュウ</t>
    </rPh>
    <rPh sb="4" eb="5">
      <t>ツキ</t>
    </rPh>
    <rPh sb="5" eb="7">
      <t>ショニチ</t>
    </rPh>
    <rPh sb="8" eb="10">
      <t>ホイク</t>
    </rPh>
    <rPh sb="10" eb="13">
      <t>ジュウジシャ</t>
    </rPh>
    <rPh sb="13" eb="14">
      <t>カズ</t>
    </rPh>
    <phoneticPr fontId="7"/>
  </si>
  <si>
    <t>月160時間以上勤務保育従事者数</t>
    <rPh sb="0" eb="1">
      <t>ツキ</t>
    </rPh>
    <rPh sb="4" eb="6">
      <t>ジカン</t>
    </rPh>
    <rPh sb="6" eb="8">
      <t>イジョウ</t>
    </rPh>
    <rPh sb="8" eb="10">
      <t>キンム</t>
    </rPh>
    <rPh sb="10" eb="12">
      <t>ホイク</t>
    </rPh>
    <rPh sb="12" eb="15">
      <t>ジュウジシャ</t>
    </rPh>
    <rPh sb="15" eb="16">
      <t>カズ</t>
    </rPh>
    <phoneticPr fontId="7"/>
  </si>
  <si>
    <t>月160時間未満勤務保育従事者数</t>
    <rPh sb="0" eb="1">
      <t>ツキ</t>
    </rPh>
    <rPh sb="4" eb="6">
      <t>ジカン</t>
    </rPh>
    <rPh sb="6" eb="8">
      <t>ミマン</t>
    </rPh>
    <rPh sb="8" eb="10">
      <t>キンム</t>
    </rPh>
    <rPh sb="10" eb="12">
      <t>ホイク</t>
    </rPh>
    <rPh sb="12" eb="15">
      <t>ジュウジシャ</t>
    </rPh>
    <rPh sb="15" eb="16">
      <t>スウ</t>
    </rPh>
    <phoneticPr fontId="7"/>
  </si>
  <si>
    <t>月160時間未満勤務保育従事者の合計労働時間数</t>
    <rPh sb="0" eb="1">
      <t>ツキ</t>
    </rPh>
    <rPh sb="4" eb="6">
      <t>ジカン</t>
    </rPh>
    <rPh sb="6" eb="8">
      <t>ミマン</t>
    </rPh>
    <rPh sb="8" eb="10">
      <t>キンム</t>
    </rPh>
    <rPh sb="10" eb="12">
      <t>ホイク</t>
    </rPh>
    <rPh sb="12" eb="15">
      <t>ジュウジシャ</t>
    </rPh>
    <rPh sb="16" eb="18">
      <t>ゴウケイ</t>
    </rPh>
    <rPh sb="18" eb="20">
      <t>ロウドウ</t>
    </rPh>
    <rPh sb="20" eb="23">
      <t>ジカンスウ</t>
    </rPh>
    <phoneticPr fontId="7"/>
  </si>
  <si>
    <t>月160時間未満勤務保育従事者の常勤換算後人数</t>
    <rPh sb="0" eb="1">
      <t>ツキ</t>
    </rPh>
    <rPh sb="4" eb="6">
      <t>ジカン</t>
    </rPh>
    <rPh sb="6" eb="8">
      <t>ミマン</t>
    </rPh>
    <rPh sb="8" eb="10">
      <t>キンム</t>
    </rPh>
    <rPh sb="10" eb="12">
      <t>ホイク</t>
    </rPh>
    <rPh sb="12" eb="15">
      <t>ジュウジシャ</t>
    </rPh>
    <rPh sb="16" eb="18">
      <t>ジョウキン</t>
    </rPh>
    <rPh sb="18" eb="20">
      <t>カンサン</t>
    </rPh>
    <rPh sb="20" eb="21">
      <t>ゴ</t>
    </rPh>
    <rPh sb="21" eb="23">
      <t>ニンズウ</t>
    </rPh>
    <phoneticPr fontId="7"/>
  </si>
  <si>
    <t>ｂ小数点第２位
以下</t>
    <rPh sb="1" eb="4">
      <t>ショウスウテン</t>
    </rPh>
    <rPh sb="4" eb="5">
      <t>ダイ</t>
    </rPh>
    <rPh sb="6" eb="7">
      <t>イ</t>
    </rPh>
    <rPh sb="8" eb="10">
      <t>イカ</t>
    </rPh>
    <phoneticPr fontId="7"/>
  </si>
  <si>
    <t>（うち保育士数）</t>
    <rPh sb="3" eb="5">
      <t>ホイク</t>
    </rPh>
    <rPh sb="5" eb="6">
      <t>シ</t>
    </rPh>
    <rPh sb="6" eb="7">
      <t>スウ</t>
    </rPh>
    <phoneticPr fontId="7"/>
  </si>
  <si>
    <t>（うち保育士の合計労働時間数）</t>
    <rPh sb="3" eb="5">
      <t>ホイク</t>
    </rPh>
    <rPh sb="5" eb="6">
      <t>シ</t>
    </rPh>
    <rPh sb="7" eb="9">
      <t>ゴウケイ</t>
    </rPh>
    <rPh sb="9" eb="11">
      <t>ロウドウ</t>
    </rPh>
    <rPh sb="11" eb="14">
      <t>ジカンスウ</t>
    </rPh>
    <phoneticPr fontId="7"/>
  </si>
  <si>
    <t>（うち保育士の常勤換算後人数）</t>
    <rPh sb="3" eb="5">
      <t>ホイク</t>
    </rPh>
    <rPh sb="5" eb="6">
      <t>シ</t>
    </rPh>
    <rPh sb="7" eb="9">
      <t>ジョウキン</t>
    </rPh>
    <rPh sb="9" eb="11">
      <t>カンサン</t>
    </rPh>
    <rPh sb="11" eb="12">
      <t>ゴ</t>
    </rPh>
    <rPh sb="12" eb="14">
      <t>ニンズウ</t>
    </rPh>
    <phoneticPr fontId="7"/>
  </si>
  <si>
    <t>ｄ小数点第２位以下</t>
    <rPh sb="1" eb="4">
      <t>ショウスウテン</t>
    </rPh>
    <rPh sb="4" eb="5">
      <t>ダイ</t>
    </rPh>
    <rPh sb="6" eb="7">
      <t>イ</t>
    </rPh>
    <rPh sb="7" eb="9">
      <t>イカ</t>
    </rPh>
    <phoneticPr fontId="7"/>
  </si>
  <si>
    <t>↑雇用契約で週40時間の所定労働時間を基本とする勤務</t>
    <rPh sb="1" eb="3">
      <t>コヨウ</t>
    </rPh>
    <rPh sb="3" eb="5">
      <t>ケイヤク</t>
    </rPh>
    <rPh sb="6" eb="7">
      <t>シュウ</t>
    </rPh>
    <rPh sb="9" eb="11">
      <t>ジカン</t>
    </rPh>
    <rPh sb="12" eb="14">
      <t>ショテイ</t>
    </rPh>
    <rPh sb="14" eb="16">
      <t>ロウドウ</t>
    </rPh>
    <rPh sb="16" eb="18">
      <t>ジカン</t>
    </rPh>
    <rPh sb="19" eb="21">
      <t>キホン</t>
    </rPh>
    <rPh sb="24" eb="26">
      <t>キンム</t>
    </rPh>
    <phoneticPr fontId="7"/>
  </si>
  <si>
    <t>↑雇用契約で1日の所定労働時間及び週の勤務回数が明確に記載されている場合のみ対象</t>
    <rPh sb="1" eb="3">
      <t>コヨウ</t>
    </rPh>
    <rPh sb="3" eb="5">
      <t>ケイヤク</t>
    </rPh>
    <rPh sb="7" eb="8">
      <t>ニチ</t>
    </rPh>
    <rPh sb="9" eb="11">
      <t>ショテイ</t>
    </rPh>
    <rPh sb="11" eb="13">
      <t>ロウドウ</t>
    </rPh>
    <rPh sb="13" eb="15">
      <t>ジカン</t>
    </rPh>
    <rPh sb="15" eb="16">
      <t>オヨ</t>
    </rPh>
    <rPh sb="17" eb="18">
      <t>シュウ</t>
    </rPh>
    <rPh sb="19" eb="21">
      <t>キンム</t>
    </rPh>
    <rPh sb="21" eb="23">
      <t>カイスウ</t>
    </rPh>
    <rPh sb="24" eb="26">
      <t>メイカク</t>
    </rPh>
    <rPh sb="27" eb="29">
      <t>キサイ</t>
    </rPh>
    <rPh sb="34" eb="36">
      <t>バアイ</t>
    </rPh>
    <rPh sb="38" eb="40">
      <t>タイショウ</t>
    </rPh>
    <phoneticPr fontId="7"/>
  </si>
  <si>
    <t>※保育士数には派遣保育士を含む。管理者が保育士であり保育士数に含めた場合、減額調整になる。</t>
    <phoneticPr fontId="7"/>
  </si>
  <si>
    <t>※保健師、看護師又は准看護師１人に限り、保育士とみなすことができる。</t>
    <rPh sb="8" eb="9">
      <t>マタ</t>
    </rPh>
    <rPh sb="10" eb="14">
      <t>ジュンカンゴシ</t>
    </rPh>
    <phoneticPr fontId="7"/>
  </si>
  <si>
    <t>※保育従事者とは家庭的保育事業等の設備及び運営に関する基準第31条第1項において規定されている者をいう。</t>
    <rPh sb="1" eb="3">
      <t>ホイク</t>
    </rPh>
    <rPh sb="3" eb="6">
      <t>ジュウジシャ</t>
    </rPh>
    <rPh sb="8" eb="11">
      <t>カテイテキ</t>
    </rPh>
    <rPh sb="11" eb="13">
      <t>ホイク</t>
    </rPh>
    <rPh sb="13" eb="15">
      <t>ジギョウ</t>
    </rPh>
    <rPh sb="15" eb="16">
      <t>トウ</t>
    </rPh>
    <rPh sb="17" eb="19">
      <t>セツビ</t>
    </rPh>
    <rPh sb="19" eb="20">
      <t>オヨ</t>
    </rPh>
    <rPh sb="21" eb="23">
      <t>ウンエイ</t>
    </rPh>
    <rPh sb="24" eb="25">
      <t>カン</t>
    </rPh>
    <rPh sb="27" eb="29">
      <t>キジュン</t>
    </rPh>
    <rPh sb="29" eb="30">
      <t>ダイ</t>
    </rPh>
    <rPh sb="32" eb="33">
      <t>ジョウ</t>
    </rPh>
    <rPh sb="33" eb="34">
      <t>ダイ</t>
    </rPh>
    <rPh sb="35" eb="36">
      <t>コウ</t>
    </rPh>
    <rPh sb="40" eb="42">
      <t>キテイ</t>
    </rPh>
    <rPh sb="47" eb="48">
      <t>モノ</t>
    </rPh>
    <phoneticPr fontId="7"/>
  </si>
  <si>
    <t>対象
保育士数</t>
    <rPh sb="0" eb="2">
      <t>タイショウ</t>
    </rPh>
    <rPh sb="3" eb="5">
      <t>ホイク</t>
    </rPh>
    <rPh sb="5" eb="6">
      <t>シ</t>
    </rPh>
    <rPh sb="6" eb="7">
      <t>カズ</t>
    </rPh>
    <phoneticPr fontId="7"/>
  </si>
  <si>
    <t>ｃ＋ｄ</t>
    <phoneticPr fontId="7"/>
  </si>
  <si>
    <t>短時間</t>
    <phoneticPr fontId="7"/>
  </si>
  <si>
    <t>　　障害児保育加算
　適用☑チェック</t>
    <rPh sb="2" eb="4">
      <t>ショウガイ</t>
    </rPh>
    <rPh sb="4" eb="5">
      <t>ジ</t>
    </rPh>
    <rPh sb="5" eb="7">
      <t>ホイク</t>
    </rPh>
    <rPh sb="7" eb="9">
      <t>カサン</t>
    </rPh>
    <rPh sb="11" eb="13">
      <t>テキヨウ</t>
    </rPh>
    <phoneticPr fontId="7"/>
  </si>
  <si>
    <t>障害児</t>
    <phoneticPr fontId="7"/>
  </si>
  <si>
    <t>÷　２　＝　</t>
    <phoneticPr fontId="7"/>
  </si>
  <si>
    <t>小計（１）</t>
    <rPh sb="0" eb="2">
      <t>ショウケイ</t>
    </rPh>
    <phoneticPr fontId="7"/>
  </si>
  <si>
    <t>小計（２）</t>
    <rPh sb="0" eb="2">
      <t>ショウケイ</t>
    </rPh>
    <phoneticPr fontId="7"/>
  </si>
  <si>
    <t>・小計（１）の従事者数に１を加えた数</t>
    <rPh sb="1" eb="3">
      <t>ショウケイ</t>
    </rPh>
    <rPh sb="7" eb="9">
      <t>ジュウジ</t>
    </rPh>
    <rPh sb="9" eb="10">
      <t>シャ</t>
    </rPh>
    <rPh sb="10" eb="11">
      <t>スウ</t>
    </rPh>
    <rPh sb="14" eb="15">
      <t>クワ</t>
    </rPh>
    <rPh sb="17" eb="18">
      <t>カズ</t>
    </rPh>
    <phoneticPr fontId="7"/>
  </si>
  <si>
    <t>　保育標準時間認定対応非常勤保育従事者（０．５人）</t>
    <rPh sb="1" eb="3">
      <t>ホイク</t>
    </rPh>
    <rPh sb="3" eb="5">
      <t>ヒョウジュン</t>
    </rPh>
    <rPh sb="5" eb="7">
      <t>ジカン</t>
    </rPh>
    <rPh sb="7" eb="9">
      <t>ニンテイ</t>
    </rPh>
    <rPh sb="9" eb="11">
      <t>タイオウ</t>
    </rPh>
    <rPh sb="11" eb="14">
      <t>ヒジョウキン</t>
    </rPh>
    <rPh sb="14" eb="16">
      <t>ホイク</t>
    </rPh>
    <rPh sb="16" eb="19">
      <t>ジュウジシャ</t>
    </rPh>
    <rPh sb="23" eb="24">
      <t>ニン</t>
    </rPh>
    <phoneticPr fontId="7"/>
  </si>
  <si>
    <t>小計 (e～ｆ）</t>
    <rPh sb="0" eb="2">
      <t>ショウケイ</t>
    </rPh>
    <phoneticPr fontId="7"/>
  </si>
  <si>
    <t>※ ａ＋ｂ ≧ ｇ</t>
    <phoneticPr fontId="7"/>
  </si>
  <si>
    <t>その他加算
の保育士</t>
    <rPh sb="7" eb="10">
      <t>ホイクシ</t>
    </rPh>
    <phoneticPr fontId="7"/>
  </si>
  <si>
    <t>　安全な保育を実施するための職員雇用費（０．５人）</t>
    <rPh sb="1" eb="3">
      <t>アンゼン</t>
    </rPh>
    <rPh sb="4" eb="6">
      <t>ホイク</t>
    </rPh>
    <rPh sb="7" eb="9">
      <t>ジッシ</t>
    </rPh>
    <rPh sb="14" eb="16">
      <t>ショクイン</t>
    </rPh>
    <rPh sb="16" eb="18">
      <t>コヨウ</t>
    </rPh>
    <rPh sb="18" eb="19">
      <t>ヒ</t>
    </rPh>
    <phoneticPr fontId="7"/>
  </si>
  <si>
    <t>　延長保育実施加算（１人）
　(開所時間が11時間超)</t>
    <rPh sb="1" eb="3">
      <t>エンチョウ</t>
    </rPh>
    <rPh sb="3" eb="5">
      <t>ホイク</t>
    </rPh>
    <rPh sb="5" eb="7">
      <t>ジッシ</t>
    </rPh>
    <rPh sb="7" eb="9">
      <t>カサン</t>
    </rPh>
    <rPh sb="11" eb="12">
      <t>ニン</t>
    </rPh>
    <rPh sb="16" eb="18">
      <t>カイショ</t>
    </rPh>
    <rPh sb="18" eb="20">
      <t>ジカン</t>
    </rPh>
    <rPh sb="23" eb="25">
      <t>ジカン</t>
    </rPh>
    <rPh sb="25" eb="26">
      <t>コ</t>
    </rPh>
    <phoneticPr fontId="7"/>
  </si>
  <si>
    <t>合　　　　　　　計　　（ｇ～i）</t>
    <rPh sb="0" eb="1">
      <t>ゴウケイ</t>
    </rPh>
    <rPh sb="8" eb="9">
      <t>ケイサン</t>
    </rPh>
    <phoneticPr fontId="7"/>
  </si>
  <si>
    <t>※ ａ＋ｂ ≧ j</t>
    <phoneticPr fontId="7"/>
  </si>
  <si>
    <t>横浜市の基準による保育従事者配置における
必要保育士数（e×2/3※）+h+i</t>
    <rPh sb="21" eb="23">
      <t>ヒツヨウ</t>
    </rPh>
    <rPh sb="23" eb="26">
      <t>ホイクシ</t>
    </rPh>
    <rPh sb="26" eb="27">
      <t>スウ</t>
    </rPh>
    <phoneticPr fontId="7"/>
  </si>
  <si>
    <t>※ c＋d ≧ k</t>
    <phoneticPr fontId="7"/>
  </si>
  <si>
    <t>※小数点以下切り上げ</t>
    <rPh sb="6" eb="7">
      <t>キ</t>
    </rPh>
    <rPh sb="8" eb="9">
      <t>ア</t>
    </rPh>
    <phoneticPr fontId="7"/>
  </si>
  <si>
    <t>保育士比率向上加算適用の有無</t>
    <rPh sb="0" eb="3">
      <t>ホイクシ</t>
    </rPh>
    <rPh sb="3" eb="5">
      <t>ヒリツ</t>
    </rPh>
    <rPh sb="5" eb="7">
      <t>コウジョウ</t>
    </rPh>
    <rPh sb="7" eb="9">
      <t>カサン</t>
    </rPh>
    <rPh sb="9" eb="11">
      <t>テキヨウ</t>
    </rPh>
    <rPh sb="12" eb="14">
      <t>ウム</t>
    </rPh>
    <phoneticPr fontId="7"/>
  </si>
  <si>
    <t>保育士比率向上加算適用の場合の必要保育士数（e×3/4）</t>
    <rPh sb="0" eb="3">
      <t>ホイクシ</t>
    </rPh>
    <rPh sb="3" eb="5">
      <t>ヒリツ</t>
    </rPh>
    <rPh sb="5" eb="7">
      <t>コウジョウ</t>
    </rPh>
    <rPh sb="7" eb="9">
      <t>カサン</t>
    </rPh>
    <rPh sb="9" eb="11">
      <t>テキヨウ</t>
    </rPh>
    <rPh sb="12" eb="14">
      <t>バアイ</t>
    </rPh>
    <rPh sb="15" eb="17">
      <t>ヒツヨウ</t>
    </rPh>
    <rPh sb="17" eb="20">
      <t>ホイクシ</t>
    </rPh>
    <rPh sb="20" eb="21">
      <t>スウ</t>
    </rPh>
    <phoneticPr fontId="7"/>
  </si>
  <si>
    <t>切り上げ</t>
    <rPh sb="0" eb="1">
      <t>キ</t>
    </rPh>
    <rPh sb="2" eb="3">
      <t>ア</t>
    </rPh>
    <phoneticPr fontId="7"/>
  </si>
  <si>
    <t>※ c＋d ≧ ｌ</t>
    <phoneticPr fontId="7"/>
  </si>
  <si>
    <t>注１）横浜市基準による保育従事者配置（e～gの算出にあたっての注意）</t>
    <rPh sb="0" eb="1">
      <t>チュウ</t>
    </rPh>
    <rPh sb="3" eb="6">
      <t>ヨコハマシ</t>
    </rPh>
    <rPh sb="6" eb="8">
      <t>キジュン</t>
    </rPh>
    <rPh sb="11" eb="13">
      <t>ホイク</t>
    </rPh>
    <rPh sb="13" eb="16">
      <t>ジュウジシャ</t>
    </rPh>
    <rPh sb="16" eb="18">
      <t>ハイチ</t>
    </rPh>
    <rPh sb="23" eb="25">
      <t>サンシュツ</t>
    </rPh>
    <rPh sb="31" eb="33">
      <t>チュウイ</t>
    </rPh>
    <phoneticPr fontId="7"/>
  </si>
  <si>
    <t>イ：基準保育従事者数は、市内・市外児童数の合計により算出すること。</t>
    <rPh sb="2" eb="4">
      <t>キジュン</t>
    </rPh>
    <rPh sb="4" eb="6">
      <t>ホイク</t>
    </rPh>
    <rPh sb="6" eb="9">
      <t>ジュウジシャ</t>
    </rPh>
    <rPh sb="9" eb="10">
      <t>カズ</t>
    </rPh>
    <rPh sb="12" eb="14">
      <t>シナイ</t>
    </rPh>
    <rPh sb="15" eb="17">
      <t>シガイ</t>
    </rPh>
    <rPh sb="17" eb="20">
      <t>ジドウスウ</t>
    </rPh>
    <rPh sb="21" eb="23">
      <t>ゴウケイ</t>
    </rPh>
    <rPh sb="26" eb="28">
      <t>サンシュツ</t>
    </rPh>
    <phoneticPr fontId="7"/>
  </si>
  <si>
    <t>ウ：障害児保育加算が適用になる場合は、年齢区分に関係なく、障害児保育加算適用欄に障害児童数を入れてください。</t>
    <rPh sb="2" eb="5">
      <t>ショウガイジ</t>
    </rPh>
    <rPh sb="5" eb="7">
      <t>ホイク</t>
    </rPh>
    <rPh sb="7" eb="9">
      <t>カサン</t>
    </rPh>
    <rPh sb="10" eb="12">
      <t>テキヨウ</t>
    </rPh>
    <rPh sb="15" eb="17">
      <t>バアイ</t>
    </rPh>
    <rPh sb="19" eb="21">
      <t>ネンレイ</t>
    </rPh>
    <rPh sb="21" eb="23">
      <t>クブン</t>
    </rPh>
    <rPh sb="24" eb="26">
      <t>カンケイ</t>
    </rPh>
    <rPh sb="29" eb="31">
      <t>ショウガイ</t>
    </rPh>
    <rPh sb="31" eb="32">
      <t>ジ</t>
    </rPh>
    <rPh sb="32" eb="34">
      <t>ホイク</t>
    </rPh>
    <rPh sb="34" eb="36">
      <t>カサン</t>
    </rPh>
    <rPh sb="36" eb="38">
      <t>テキヨウ</t>
    </rPh>
    <rPh sb="38" eb="39">
      <t>ラン</t>
    </rPh>
    <rPh sb="40" eb="42">
      <t>ショウガイ</t>
    </rPh>
    <rPh sb="42" eb="44">
      <t>ジドウ</t>
    </rPh>
    <rPh sb="44" eb="45">
      <t>スウ</t>
    </rPh>
    <rPh sb="46" eb="47">
      <t>イ</t>
    </rPh>
    <phoneticPr fontId="7"/>
  </si>
  <si>
    <t>エ：ｆについては標準時間認定を受けた子どもが利用する場合は必ず人数を記載すること。→必ず（ ａ＋ｂ ≧ ｇ ）となること。</t>
    <rPh sb="8" eb="14">
      <t>ヒョウジュンジカンニンテイ</t>
    </rPh>
    <rPh sb="15" eb="16">
      <t>ウ</t>
    </rPh>
    <rPh sb="18" eb="19">
      <t>コ</t>
    </rPh>
    <rPh sb="22" eb="24">
      <t>リヨウ</t>
    </rPh>
    <rPh sb="26" eb="28">
      <t>バアイ</t>
    </rPh>
    <rPh sb="29" eb="30">
      <t>カナラ</t>
    </rPh>
    <rPh sb="31" eb="33">
      <t>ニンズウ</t>
    </rPh>
    <rPh sb="34" eb="36">
      <t>キサイ</t>
    </rPh>
    <rPh sb="42" eb="43">
      <t>カナラ</t>
    </rPh>
    <phoneticPr fontId="7"/>
  </si>
  <si>
    <t>注２）その他加算による保育士配置（ｈ～ｊの記入上の注意）</t>
    <rPh sb="0" eb="1">
      <t>チュウ</t>
    </rPh>
    <rPh sb="3" eb="6">
      <t>ソノタ</t>
    </rPh>
    <rPh sb="6" eb="8">
      <t>カサン</t>
    </rPh>
    <rPh sb="11" eb="13">
      <t>ホイク</t>
    </rPh>
    <rPh sb="13" eb="14">
      <t>シ</t>
    </rPh>
    <rPh sb="14" eb="16">
      <t>ハイチ</t>
    </rPh>
    <rPh sb="21" eb="23">
      <t>キニュウ</t>
    </rPh>
    <rPh sb="23" eb="24">
      <t>ジョウ</t>
    </rPh>
    <rPh sb="25" eb="27">
      <t>チュウイ</t>
    </rPh>
    <phoneticPr fontId="7"/>
  </si>
  <si>
    <t>ア：「横浜市基準による基準保育従事者数（ｇ）」を超えて、その他加算による保育士配置をしている場合（ ａ＋ｂ ＞ ｇ ）は、配置の実態に合わせてｈ・i欄に人数(h欄は0.5人、i欄は1人)を計上すること。</t>
    <rPh sb="24" eb="25">
      <t>コ</t>
    </rPh>
    <rPh sb="28" eb="31">
      <t>ソノタ</t>
    </rPh>
    <rPh sb="31" eb="33">
      <t>カサン</t>
    </rPh>
    <rPh sb="36" eb="38">
      <t>ホイク</t>
    </rPh>
    <rPh sb="38" eb="39">
      <t>シ</t>
    </rPh>
    <rPh sb="39" eb="41">
      <t>ハイチ</t>
    </rPh>
    <rPh sb="46" eb="48">
      <t>バアイ</t>
    </rPh>
    <rPh sb="61" eb="63">
      <t>ハイチ</t>
    </rPh>
    <rPh sb="64" eb="66">
      <t>ジッタイ</t>
    </rPh>
    <rPh sb="67" eb="68">
      <t>ア</t>
    </rPh>
    <rPh sb="74" eb="75">
      <t>ラン</t>
    </rPh>
    <rPh sb="76" eb="78">
      <t>ニンズウ</t>
    </rPh>
    <rPh sb="80" eb="81">
      <t>ラン</t>
    </rPh>
    <rPh sb="85" eb="86">
      <t>ニン</t>
    </rPh>
    <rPh sb="88" eb="89">
      <t>ラン</t>
    </rPh>
    <rPh sb="94" eb="96">
      <t>ケイジョウ</t>
    </rPh>
    <phoneticPr fontId="7"/>
  </si>
  <si>
    <t>ウ：基準保育従事者数の合計（ｊ）は必ず対象保育従事者数以下となること（ ａ＋ｂ ≧ ｊ）。</t>
    <rPh sb="6" eb="9">
      <t>ジュウジシャ</t>
    </rPh>
    <rPh sb="23" eb="26">
      <t>ジュウジシャ</t>
    </rPh>
    <phoneticPr fontId="7"/>
  </si>
  <si>
    <t>エ：必要保育士数（ｋ）は必ず対象保育士数以下となること（ ｃ＋ｄ ≧ｋ ）。</t>
    <rPh sb="2" eb="4">
      <t>ヒツヨウ</t>
    </rPh>
    <rPh sb="4" eb="7">
      <t>ホイクシ</t>
    </rPh>
    <rPh sb="7" eb="8">
      <t>スウ</t>
    </rPh>
    <rPh sb="18" eb="19">
      <t>シ</t>
    </rPh>
    <phoneticPr fontId="7"/>
  </si>
  <si>
    <t>オ：保育士比率向上加算適用の場合の必要保育士数（ｌ）は必ず対象保育士数以下となること（ ｃ＋ｄ ≧ｌ ）。</t>
    <rPh sb="2" eb="5">
      <t>ホイクシ</t>
    </rPh>
    <rPh sb="5" eb="7">
      <t>ヒリツ</t>
    </rPh>
    <rPh sb="7" eb="9">
      <t>コウジョウ</t>
    </rPh>
    <rPh sb="9" eb="11">
      <t>カサン</t>
    </rPh>
    <rPh sb="11" eb="13">
      <t>テキヨウ</t>
    </rPh>
    <rPh sb="14" eb="16">
      <t>バアイ</t>
    </rPh>
    <rPh sb="17" eb="19">
      <t>ヒツヨウ</t>
    </rPh>
    <rPh sb="19" eb="22">
      <t>ホイクシ</t>
    </rPh>
    <rPh sb="22" eb="23">
      <t>スウ</t>
    </rPh>
    <rPh sb="33" eb="34">
      <t>シ</t>
    </rPh>
    <phoneticPr fontId="7"/>
  </si>
  <si>
    <t>３　請求月初日の職員の雇用状況　　　</t>
    <rPh sb="2" eb="4">
      <t>セイキュウ</t>
    </rPh>
    <rPh sb="4" eb="5">
      <t>ツキ</t>
    </rPh>
    <rPh sb="5" eb="7">
      <t>ショニチ</t>
    </rPh>
    <rPh sb="8" eb="10">
      <t>ショクイン</t>
    </rPh>
    <rPh sb="11" eb="13">
      <t>コヨウ</t>
    </rPh>
    <rPh sb="13" eb="15">
      <t>ジョウキョウ</t>
    </rPh>
    <phoneticPr fontId="7"/>
  </si>
  <si>
    <t>①　管理者</t>
    <rPh sb="2" eb="5">
      <t>カンリシャ</t>
    </rPh>
    <phoneticPr fontId="7"/>
  </si>
  <si>
    <t>年齢（申請日時点）</t>
    <rPh sb="0" eb="2">
      <t>ネンレイ</t>
    </rPh>
    <phoneticPr fontId="7"/>
  </si>
  <si>
    <t>給付費からの給与支出</t>
    <rPh sb="0" eb="2">
      <t>キュウフ</t>
    </rPh>
    <rPh sb="2" eb="3">
      <t>ヒ</t>
    </rPh>
    <rPh sb="6" eb="8">
      <t>キュウヨ</t>
    </rPh>
    <rPh sb="8" eb="10">
      <t>シシュツ</t>
    </rPh>
    <phoneticPr fontId="7"/>
  </si>
  <si>
    <t>②　月160時間未満勤務の保育従事者</t>
    <rPh sb="2" eb="3">
      <t>ツキ</t>
    </rPh>
    <rPh sb="6" eb="8">
      <t>ジカン</t>
    </rPh>
    <rPh sb="8" eb="10">
      <t>ミマン</t>
    </rPh>
    <rPh sb="10" eb="12">
      <t>キンム</t>
    </rPh>
    <rPh sb="13" eb="15">
      <t>ホイク</t>
    </rPh>
    <rPh sb="15" eb="18">
      <t>ジュウジシャ</t>
    </rPh>
    <phoneticPr fontId="7"/>
  </si>
  <si>
    <t>現事業所
雇用開始
年月日</t>
    <rPh sb="0" eb="1">
      <t>ゲン</t>
    </rPh>
    <rPh sb="1" eb="3">
      <t>ジギョウ</t>
    </rPh>
    <rPh sb="3" eb="4">
      <t>ショ</t>
    </rPh>
    <rPh sb="5" eb="7">
      <t>コヨウ</t>
    </rPh>
    <rPh sb="7" eb="9">
      <t>カイシ</t>
    </rPh>
    <rPh sb="10" eb="13">
      <t>ネンガッピ</t>
    </rPh>
    <phoneticPr fontId="7"/>
  </si>
  <si>
    <t>基礎研修等受講修了日（※資格なしの場合）</t>
    <rPh sb="0" eb="2">
      <t>キソ</t>
    </rPh>
    <rPh sb="2" eb="4">
      <t>ケンシュウ</t>
    </rPh>
    <rPh sb="4" eb="5">
      <t>トウ</t>
    </rPh>
    <rPh sb="5" eb="7">
      <t>ジュコウ</t>
    </rPh>
    <rPh sb="7" eb="9">
      <t>シュウリョウ</t>
    </rPh>
    <rPh sb="9" eb="10">
      <t>ヒ</t>
    </rPh>
    <rPh sb="12" eb="14">
      <t>シカク</t>
    </rPh>
    <rPh sb="17" eb="19">
      <t>バアイ</t>
    </rPh>
    <phoneticPr fontId="7"/>
  </si>
  <si>
    <t>年　　　　月　　　　日</t>
    <rPh sb="0" eb="1">
      <t>ネン</t>
    </rPh>
    <rPh sb="5" eb="6">
      <t>ガツ</t>
    </rPh>
    <rPh sb="10" eb="11">
      <t>ニチ</t>
    </rPh>
    <phoneticPr fontId="7"/>
  </si>
  <si>
    <t>（うち保育士数）</t>
    <rPh sb="3" eb="6">
      <t>ホイクシ</t>
    </rPh>
    <rPh sb="6" eb="7">
      <t>スウ</t>
    </rPh>
    <phoneticPr fontId="7"/>
  </si>
  <si>
    <t>（うち保育士労働時間数）②</t>
    <rPh sb="3" eb="5">
      <t>ホイク</t>
    </rPh>
    <rPh sb="5" eb="6">
      <t>シ</t>
    </rPh>
    <rPh sb="6" eb="8">
      <t>ロウドウ</t>
    </rPh>
    <rPh sb="8" eb="11">
      <t>ジカンスウ</t>
    </rPh>
    <phoneticPr fontId="7"/>
  </si>
  <si>
    <t>③　月160時間以上勤務（常勤）の保育従事者</t>
    <rPh sb="2" eb="3">
      <t>ツキ</t>
    </rPh>
    <rPh sb="6" eb="8">
      <t>ジカン</t>
    </rPh>
    <rPh sb="8" eb="10">
      <t>イジョウ</t>
    </rPh>
    <rPh sb="10" eb="12">
      <t>キンム</t>
    </rPh>
    <rPh sb="13" eb="15">
      <t>ジョウキン</t>
    </rPh>
    <rPh sb="17" eb="19">
      <t>ホイク</t>
    </rPh>
    <rPh sb="19" eb="22">
      <t>ジュウジシャ</t>
    </rPh>
    <phoneticPr fontId="7"/>
  </si>
  <si>
    <t>氏　　　　　　　　　　名</t>
    <phoneticPr fontId="7"/>
  </si>
  <si>
    <t>基礎研修等受講修了日（※資格なしの場合）</t>
    <phoneticPr fontId="7"/>
  </si>
  <si>
    <t>基礎研修等受講修了日（※資格なしの場合）</t>
    <rPh sb="4" eb="5">
      <t>トウ</t>
    </rPh>
    <phoneticPr fontId="7"/>
  </si>
  <si>
    <t>年　　　月　　　日</t>
    <rPh sb="0" eb="1">
      <t>ネン</t>
    </rPh>
    <rPh sb="4" eb="5">
      <t>ガツ</t>
    </rPh>
    <rPh sb="8" eb="9">
      <t>ニチ</t>
    </rPh>
    <phoneticPr fontId="7"/>
  </si>
  <si>
    <t>※保健師・看護師・准看護師については１名のみ「３　請求月初日の職員の雇用状況②または③」に記載することが可能です。</t>
    <rPh sb="1" eb="4">
      <t>ホケンシ</t>
    </rPh>
    <rPh sb="5" eb="8">
      <t>カンゴシ</t>
    </rPh>
    <rPh sb="9" eb="13">
      <t>ジュンカンゴシ</t>
    </rPh>
    <rPh sb="19" eb="20">
      <t>メイ</t>
    </rPh>
    <rPh sb="25" eb="27">
      <t>セイキュウ</t>
    </rPh>
    <rPh sb="27" eb="28">
      <t>ツキ</t>
    </rPh>
    <rPh sb="28" eb="30">
      <t>ショニチ</t>
    </rPh>
    <rPh sb="31" eb="33">
      <t>ショクイン</t>
    </rPh>
    <rPh sb="34" eb="36">
      <t>コヨウ</t>
    </rPh>
    <rPh sb="36" eb="38">
      <t>ジョウキョウ</t>
    </rPh>
    <rPh sb="45" eb="47">
      <t>キサイ</t>
    </rPh>
    <rPh sb="52" eb="54">
      <t>カノウ</t>
    </rPh>
    <phoneticPr fontId="7"/>
  </si>
  <si>
    <t>合計労働時間数③</t>
    <rPh sb="0" eb="2">
      <t>ゴウケイ</t>
    </rPh>
    <rPh sb="2" eb="4">
      <t>ロウドウ</t>
    </rPh>
    <rPh sb="4" eb="6">
      <t>ジカン</t>
    </rPh>
    <rPh sb="6" eb="7">
      <t>スウ</t>
    </rPh>
    <phoneticPr fontId="61"/>
  </si>
  <si>
    <t>ｘ</t>
    <phoneticPr fontId="7"/>
  </si>
  <si>
    <t>③</t>
    <phoneticPr fontId="7"/>
  </si>
  <si>
    <t>③÷160時間</t>
    <rPh sb="5" eb="7">
      <t>ジカン</t>
    </rPh>
    <phoneticPr fontId="62"/>
  </si>
  <si>
    <t>以下切り捨て</t>
    <rPh sb="2" eb="5">
      <t>キリス</t>
    </rPh>
    <phoneticPr fontId="7"/>
  </si>
  <si>
    <r>
      <t xml:space="preserve">常勤換算後の
調理員数
</t>
    </r>
    <r>
      <rPr>
        <sz val="8"/>
        <rFont val="ＭＳ Ｐ明朝"/>
        <family val="1"/>
        <charset val="128"/>
      </rPr>
      <t>※栄養管理加算の対象となる職員を除く</t>
    </r>
    <rPh sb="0" eb="2">
      <t>ジョウキン</t>
    </rPh>
    <rPh sb="2" eb="4">
      <t>カンサン</t>
    </rPh>
    <rPh sb="4" eb="5">
      <t>ゴ</t>
    </rPh>
    <rPh sb="7" eb="10">
      <t>チョウリイン</t>
    </rPh>
    <rPh sb="10" eb="11">
      <t>スウ</t>
    </rPh>
    <phoneticPr fontId="7"/>
  </si>
  <si>
    <t>ｘ＋ｙ</t>
    <phoneticPr fontId="7"/>
  </si>
  <si>
    <t>※以下Ａ・Ｂのいずれかに該当すること。</t>
  </si>
  <si>
    <t>A:「４　請求月初日の調理業務の実施体制」で「自施設の職員が調理している」を選択した場合は、「常勤換算後の調理員数」(ｘ+ｙ)が基本分単価に含まれる調理員数と同数もしくは上回り、さらに雇用契約等により本加算に係る栄養士を配置していること（基本分単価に含まれる調理員：非常勤調理員等（0.5人））。</t>
    <rPh sb="23" eb="24">
      <t>ジ</t>
    </rPh>
    <rPh sb="24" eb="26">
      <t>シセツ</t>
    </rPh>
    <rPh sb="27" eb="29">
      <t>ショクイン</t>
    </rPh>
    <rPh sb="30" eb="32">
      <t>チョウリ</t>
    </rPh>
    <rPh sb="38" eb="40">
      <t>センタク</t>
    </rPh>
    <rPh sb="42" eb="44">
      <t>バアイ</t>
    </rPh>
    <rPh sb="47" eb="49">
      <t>ジョウキン</t>
    </rPh>
    <rPh sb="49" eb="51">
      <t>カンサン</t>
    </rPh>
    <rPh sb="51" eb="52">
      <t>ゴ</t>
    </rPh>
    <rPh sb="53" eb="56">
      <t>チョウリイン</t>
    </rPh>
    <rPh sb="56" eb="57">
      <t>スウ</t>
    </rPh>
    <rPh sb="79" eb="81">
      <t>ドウスウ</t>
    </rPh>
    <rPh sb="133" eb="136">
      <t>ヒジョウキン</t>
    </rPh>
    <rPh sb="136" eb="139">
      <t>チョウリイン</t>
    </rPh>
    <rPh sb="139" eb="140">
      <t>トウ</t>
    </rPh>
    <rPh sb="144" eb="145">
      <t>ニン</t>
    </rPh>
    <phoneticPr fontId="7"/>
  </si>
  <si>
    <t>※「常勤換算後の調理員数」(ｘ+ｙ)が基本分単価に含まれる調理員数を下回る場合、もしくは基本分単価及び他の加算の認定に当たって求められる職員が本加算に係る栄養士としての業務を兼務している場合をいう。
（基本分単価に含まれる調理員：非常勤調理員等（0.5人））</t>
    <rPh sb="2" eb="4">
      <t>ジョウキン</t>
    </rPh>
    <rPh sb="4" eb="6">
      <t>カンサン</t>
    </rPh>
    <rPh sb="6" eb="7">
      <t>ゴ</t>
    </rPh>
    <rPh sb="44" eb="46">
      <t>キホン</t>
    </rPh>
    <rPh sb="46" eb="47">
      <t>ブン</t>
    </rPh>
    <rPh sb="47" eb="49">
      <t>タンカ</t>
    </rPh>
    <rPh sb="49" eb="50">
      <t>オヨ</t>
    </rPh>
    <rPh sb="126" eb="127">
      <t>ヒト</t>
    </rPh>
    <phoneticPr fontId="7"/>
  </si>
  <si>
    <t>　　ウ　【嘱託】　法人で雇用する栄養士</t>
    <rPh sb="5" eb="7">
      <t>ショクタク</t>
    </rPh>
    <phoneticPr fontId="7"/>
  </si>
  <si>
    <t>※「配置」に該当する場合を除く。</t>
  </si>
  <si>
    <t>７　看護職雇用加算　</t>
    <phoneticPr fontId="7"/>
  </si>
  <si>
    <t>（登録番号：　　　　　　　　）</t>
    <phoneticPr fontId="7"/>
  </si>
  <si>
    <t>※１　常勤は１か月あたり所定労働時間120時間以上の勤務、非常勤は１か月あたり所定労働時間75時間以上の勤務を契約していること。（実人数）</t>
    <phoneticPr fontId="7"/>
  </si>
  <si>
    <t>※２　「３　請求月初日の職員の雇用状況②または③」に記載の看護師、保健師又は准看護師がいる場合は、看護職雇用加算の対象職員として再掲可能です。</t>
    <rPh sb="6" eb="8">
      <t>セイキュウ</t>
    </rPh>
    <rPh sb="8" eb="9">
      <t>ツキ</t>
    </rPh>
    <rPh sb="9" eb="11">
      <t>ショニチ</t>
    </rPh>
    <rPh sb="12" eb="14">
      <t>ショクイン</t>
    </rPh>
    <rPh sb="15" eb="17">
      <t>コヨウ</t>
    </rPh>
    <rPh sb="17" eb="19">
      <t>ジョウキョウ</t>
    </rPh>
    <rPh sb="26" eb="28">
      <t>キサイ</t>
    </rPh>
    <rPh sb="29" eb="32">
      <t>カンゴシ</t>
    </rPh>
    <rPh sb="33" eb="36">
      <t>ホケンシ</t>
    </rPh>
    <rPh sb="36" eb="37">
      <t>マタ</t>
    </rPh>
    <rPh sb="38" eb="42">
      <t>ジュンカンゴシ</t>
    </rPh>
    <rPh sb="45" eb="47">
      <t>バアイ</t>
    </rPh>
    <rPh sb="49" eb="52">
      <t>カンゴショク</t>
    </rPh>
    <rPh sb="52" eb="54">
      <t>コヨウ</t>
    </rPh>
    <rPh sb="54" eb="56">
      <t>カサン</t>
    </rPh>
    <rPh sb="57" eb="59">
      <t>タイショウ</t>
    </rPh>
    <rPh sb="59" eb="61">
      <t>ショクイン</t>
    </rPh>
    <rPh sb="64" eb="66">
      <t>サイケイ</t>
    </rPh>
    <rPh sb="66" eb="68">
      <t>カノウ</t>
    </rPh>
    <phoneticPr fontId="7"/>
  </si>
  <si>
    <t>８　保育士等雇用対策費（４～６月のみ（年度途中開所は初めの３か月のみ）</t>
    <rPh sb="2" eb="5">
      <t>ホイクシ</t>
    </rPh>
    <rPh sb="5" eb="6">
      <t>トウ</t>
    </rPh>
    <rPh sb="6" eb="8">
      <t>コヨウ</t>
    </rPh>
    <rPh sb="8" eb="11">
      <t>タイサクヒ</t>
    </rPh>
    <phoneticPr fontId="7"/>
  </si>
  <si>
    <t>　 利用定員分の職員配置の合計（p）は必ず対象保育従事者数以下となること（ ａ＋ｂ ≧ p ）。</t>
    <rPh sb="25" eb="28">
      <t>ジュウジシャ</t>
    </rPh>
    <phoneticPr fontId="7"/>
  </si>
  <si>
    <t xml:space="preserve"> 　利用定員分の必要保育士数（q）は必ず対象保育士数以下となること（ ｃ＋ｄ ≧q ）。</t>
    <rPh sb="8" eb="10">
      <t>ヒツヨウ</t>
    </rPh>
    <rPh sb="10" eb="13">
      <t>ホイクシ</t>
    </rPh>
    <rPh sb="13" eb="14">
      <t>スウ</t>
    </rPh>
    <phoneticPr fontId="7"/>
  </si>
  <si>
    <t>　 月初に空き定員があること（年齢区分ごとではなく、全体の利用定員の中での空き定員とします）</t>
    <rPh sb="2" eb="4">
      <t>ゲッショ</t>
    </rPh>
    <rPh sb="5" eb="6">
      <t>ア</t>
    </rPh>
    <rPh sb="7" eb="9">
      <t>テイイン</t>
    </rPh>
    <rPh sb="15" eb="17">
      <t>ネンレイ</t>
    </rPh>
    <rPh sb="17" eb="19">
      <t>クブン</t>
    </rPh>
    <rPh sb="26" eb="28">
      <t>ゼンタイ</t>
    </rPh>
    <rPh sb="29" eb="31">
      <t>リヨウ</t>
    </rPh>
    <rPh sb="31" eb="33">
      <t>テイイン</t>
    </rPh>
    <rPh sb="34" eb="35">
      <t>ナカ</t>
    </rPh>
    <rPh sb="37" eb="38">
      <t>ア</t>
    </rPh>
    <rPh sb="39" eb="41">
      <t>テイイン</t>
    </rPh>
    <phoneticPr fontId="7"/>
  </si>
  <si>
    <t>その他加算の助成（②h・i欄）が受けられる場合には人数を計上していること</t>
    <phoneticPr fontId="7"/>
  </si>
  <si>
    <r>
      <t xml:space="preserve">利用定員
</t>
    </r>
    <r>
      <rPr>
        <sz val="10"/>
        <rFont val="HGS創英角ｺﾞｼｯｸUB"/>
        <family val="3"/>
        <charset val="128"/>
      </rPr>
      <t xml:space="preserve">ア
</t>
    </r>
    <r>
      <rPr>
        <sz val="8"/>
        <rFont val="ＭＳ Ｐ明朝"/>
        <family val="1"/>
        <charset val="128"/>
      </rPr>
      <t>※事業所内保育事業の場合は
（うち地域枠ア’）</t>
    </r>
    <rPh sb="0" eb="2">
      <t>リヨウ</t>
    </rPh>
    <rPh sb="2" eb="4">
      <t>テイイン</t>
    </rPh>
    <rPh sb="8" eb="11">
      <t>ジギョウショ</t>
    </rPh>
    <rPh sb="11" eb="12">
      <t>ナイ</t>
    </rPh>
    <rPh sb="12" eb="14">
      <t>ホイク</t>
    </rPh>
    <rPh sb="14" eb="16">
      <t>ジギョウ</t>
    </rPh>
    <rPh sb="17" eb="19">
      <t>バアイ</t>
    </rPh>
    <rPh sb="24" eb="26">
      <t>チイキ</t>
    </rPh>
    <rPh sb="26" eb="27">
      <t>ワク</t>
    </rPh>
    <phoneticPr fontId="7"/>
  </si>
  <si>
    <t>基準保育士数
（小数点第２位以下切捨て）</t>
    <rPh sb="8" eb="11">
      <t>ショウスウテン</t>
    </rPh>
    <rPh sb="11" eb="12">
      <t>ダイ</t>
    </rPh>
    <rPh sb="13" eb="14">
      <t>クライ</t>
    </rPh>
    <rPh sb="14" eb="16">
      <t>イカ</t>
    </rPh>
    <rPh sb="16" eb="18">
      <t>キリス</t>
    </rPh>
    <phoneticPr fontId="7"/>
  </si>
  <si>
    <r>
      <t xml:space="preserve">月初の利用児童数
</t>
    </r>
    <r>
      <rPr>
        <sz val="9"/>
        <rFont val="HGS創英角ｺﾞｼｯｸUB"/>
        <family val="3"/>
        <charset val="128"/>
      </rPr>
      <t xml:space="preserve">イ
</t>
    </r>
    <r>
      <rPr>
        <sz val="6"/>
        <rFont val="ＭＳ Ｐ明朝"/>
        <family val="1"/>
        <charset val="128"/>
      </rPr>
      <t>※事業所内保育事業の場合は地域枠の入所児童数</t>
    </r>
    <rPh sb="0" eb="1">
      <t>ガツ</t>
    </rPh>
    <rPh sb="1" eb="2">
      <t>ショ</t>
    </rPh>
    <rPh sb="3" eb="5">
      <t>リヨウ</t>
    </rPh>
    <rPh sb="5" eb="7">
      <t>ジドウ</t>
    </rPh>
    <rPh sb="7" eb="8">
      <t>スウ</t>
    </rPh>
    <rPh sb="28" eb="30">
      <t>ニュウショ</t>
    </rPh>
    <rPh sb="30" eb="32">
      <t>ジドウ</t>
    </rPh>
    <rPh sb="32" eb="33">
      <t>スウ</t>
    </rPh>
    <phoneticPr fontId="58"/>
  </si>
  <si>
    <r>
      <t xml:space="preserve">差引人数
</t>
    </r>
    <r>
      <rPr>
        <sz val="9"/>
        <rFont val="HGS創英角ｺﾞｼｯｸUB"/>
        <family val="3"/>
        <charset val="128"/>
      </rPr>
      <t xml:space="preserve">ウ
（アーイ）
</t>
    </r>
    <r>
      <rPr>
        <sz val="6"/>
        <rFont val="ＭＳ Ｐ明朝"/>
        <family val="1"/>
        <charset val="128"/>
      </rPr>
      <t>※事業所内保育事業の場合は</t>
    </r>
    <r>
      <rPr>
        <sz val="8"/>
        <rFont val="HGS創英角ｺﾞｼｯｸUB"/>
        <family val="3"/>
        <charset val="128"/>
      </rPr>
      <t>（ア’ーイ）</t>
    </r>
    <rPh sb="0" eb="2">
      <t>サシヒキ</t>
    </rPh>
    <rPh sb="2" eb="4">
      <t>ニンズウ</t>
    </rPh>
    <phoneticPr fontId="58"/>
  </si>
  <si>
    <t>（</t>
    <phoneticPr fontId="7"/>
  </si>
  <si>
    <t>人）</t>
    <rPh sb="0" eb="1">
      <t>ニン</t>
    </rPh>
    <phoneticPr fontId="7"/>
  </si>
  <si>
    <t>※小数点以下
　四捨五入</t>
    <rPh sb="1" eb="4">
      <t>ショウスウテン</t>
    </rPh>
    <rPh sb="4" eb="6">
      <t>イカ</t>
    </rPh>
    <rPh sb="8" eb="12">
      <t>シシャゴニュウ</t>
    </rPh>
    <phoneticPr fontId="7"/>
  </si>
  <si>
    <t>・小計（１）の保育士数に１を加えた数</t>
    <rPh sb="1" eb="3">
      <t>ショウケイ</t>
    </rPh>
    <rPh sb="7" eb="9">
      <t>ホイク</t>
    </rPh>
    <rPh sb="9" eb="10">
      <t>シ</t>
    </rPh>
    <rPh sb="10" eb="11">
      <t>スウ</t>
    </rPh>
    <rPh sb="14" eb="15">
      <t>クワ</t>
    </rPh>
    <rPh sb="17" eb="18">
      <t>カズ</t>
    </rPh>
    <phoneticPr fontId="7"/>
  </si>
  <si>
    <t>必要保育士数（m×2/3）</t>
    <rPh sb="0" eb="2">
      <t>ヒツヨウ</t>
    </rPh>
    <rPh sb="2" eb="5">
      <t>ホイクシ</t>
    </rPh>
    <rPh sb="5" eb="6">
      <t>スウ</t>
    </rPh>
    <phoneticPr fontId="7"/>
  </si>
  <si>
    <t>※小数点以下
　切り上げ</t>
    <rPh sb="1" eb="4">
      <t>ショウスウテン</t>
    </rPh>
    <rPh sb="4" eb="6">
      <t>イカ</t>
    </rPh>
    <rPh sb="8" eb="9">
      <t>キ</t>
    </rPh>
    <rPh sb="10" eb="11">
      <t>ア</t>
    </rPh>
    <phoneticPr fontId="7"/>
  </si>
  <si>
    <t>小計 (m+f）</t>
    <rPh sb="0" eb="2">
      <t>ショウケイ</t>
    </rPh>
    <phoneticPr fontId="7"/>
  </si>
  <si>
    <t>その他加算
の保育士</t>
    <rPh sb="2" eb="3">
      <t>タ</t>
    </rPh>
    <rPh sb="3" eb="4">
      <t>カ</t>
    </rPh>
    <rPh sb="4" eb="5">
      <t>ザン</t>
    </rPh>
    <rPh sb="7" eb="10">
      <t>ホイクシ</t>
    </rPh>
    <phoneticPr fontId="7"/>
  </si>
  <si>
    <t xml:space="preserve">  安全な保育を実施するための職員雇用費（０．５人）</t>
    <rPh sb="24" eb="25">
      <t>ニン</t>
    </rPh>
    <phoneticPr fontId="7"/>
  </si>
  <si>
    <t>　延長保育実施加算（１人）
　(開所時間が11時間超)</t>
    <rPh sb="11" eb="12">
      <t>ニン</t>
    </rPh>
    <phoneticPr fontId="7"/>
  </si>
  <si>
    <t>合計　（o+h+i）</t>
    <rPh sb="0" eb="2">
      <t>ゴウケイ</t>
    </rPh>
    <phoneticPr fontId="7"/>
  </si>
  <si>
    <t>横浜市の基準による保育従事者配置における
必要保育士数(n+h+i)</t>
    <rPh sb="21" eb="23">
      <t>ヒツヨウ</t>
    </rPh>
    <rPh sb="23" eb="26">
      <t>ホイクシ</t>
    </rPh>
    <rPh sb="26" eb="27">
      <t>スウ</t>
    </rPh>
    <phoneticPr fontId="7"/>
  </si>
  <si>
    <t>※１　令和６年度までの間に限り、横浜市の基準による利用定員人数の職員配置基準及びその他加算の配置基準を満たしており、利用児童数が利用定員を下回る場合に保育士等を継続して確保するための経費として支給する。</t>
    <rPh sb="3" eb="5">
      <t>レイワ</t>
    </rPh>
    <rPh sb="58" eb="60">
      <t>リヨウ</t>
    </rPh>
    <phoneticPr fontId="58"/>
  </si>
  <si>
    <t>※３　支給額は総利用定員数と総利用児童数の差に公定価格における１、２歳児の基本分単価（保育短時間認定）を乗じた額の２分の１とする。</t>
    <rPh sb="7" eb="8">
      <t>ソウ</t>
    </rPh>
    <rPh sb="14" eb="15">
      <t>ソウ</t>
    </rPh>
    <rPh sb="15" eb="17">
      <t>リヨウ</t>
    </rPh>
    <rPh sb="34" eb="36">
      <t>サイジ</t>
    </rPh>
    <rPh sb="43" eb="45">
      <t>ホイク</t>
    </rPh>
    <rPh sb="45" eb="48">
      <t>タンジカン</t>
    </rPh>
    <rPh sb="48" eb="50">
      <t>ニンテイ</t>
    </rPh>
    <phoneticPr fontId="58"/>
  </si>
  <si>
    <t>※４　事業所内保育事業については、地域枠の利用定員のみに適用するものとする。</t>
    <rPh sb="3" eb="6">
      <t>ジギョウショ</t>
    </rPh>
    <rPh sb="6" eb="7">
      <t>ナイ</t>
    </rPh>
    <rPh sb="7" eb="9">
      <t>ホイク</t>
    </rPh>
    <rPh sb="9" eb="11">
      <t>ジギョウ</t>
    </rPh>
    <rPh sb="17" eb="19">
      <t>チイキ</t>
    </rPh>
    <rPh sb="19" eb="20">
      <t>ワク</t>
    </rPh>
    <rPh sb="21" eb="23">
      <t>リヨウ</t>
    </rPh>
    <rPh sb="23" eb="25">
      <t>テイイン</t>
    </rPh>
    <rPh sb="28" eb="30">
      <t>テキヨウ</t>
    </rPh>
    <phoneticPr fontId="58"/>
  </si>
  <si>
    <t>第２号様式の７（小規模保育事業Ｃ型用）</t>
    <rPh sb="8" eb="11">
      <t>ショウキボ</t>
    </rPh>
    <rPh sb="11" eb="13">
      <t>ホイク</t>
    </rPh>
    <rPh sb="13" eb="15">
      <t>ジギョウ</t>
    </rPh>
    <rPh sb="16" eb="17">
      <t>ガタ</t>
    </rPh>
    <rPh sb="17" eb="18">
      <t>ヨウ</t>
    </rPh>
    <phoneticPr fontId="7"/>
  </si>
  <si>
    <t>令和３</t>
    <rPh sb="0" eb="2">
      <t>レイワ</t>
    </rPh>
    <phoneticPr fontId="6"/>
  </si>
  <si>
    <t>（うち家庭的保育者数）</t>
    <rPh sb="3" eb="6">
      <t>カテイテキ</t>
    </rPh>
    <rPh sb="6" eb="8">
      <t>ホイク</t>
    </rPh>
    <rPh sb="8" eb="9">
      <t>シャ</t>
    </rPh>
    <rPh sb="9" eb="10">
      <t>スウ</t>
    </rPh>
    <phoneticPr fontId="7"/>
  </si>
  <si>
    <t>（うち家庭的保育者の合計労働時間数）</t>
    <rPh sb="3" eb="6">
      <t>カテイテキ</t>
    </rPh>
    <rPh sb="6" eb="8">
      <t>ホイク</t>
    </rPh>
    <rPh sb="8" eb="9">
      <t>シャ</t>
    </rPh>
    <rPh sb="10" eb="12">
      <t>ゴウケイ</t>
    </rPh>
    <rPh sb="12" eb="14">
      <t>ロウドウ</t>
    </rPh>
    <rPh sb="14" eb="17">
      <t>ジカンスウ</t>
    </rPh>
    <phoneticPr fontId="7"/>
  </si>
  <si>
    <t>（うち家庭的保育者の常勤換算後人数）</t>
    <rPh sb="3" eb="6">
      <t>カテイテキ</t>
    </rPh>
    <rPh sb="6" eb="8">
      <t>ホイク</t>
    </rPh>
    <rPh sb="8" eb="9">
      <t>シャ</t>
    </rPh>
    <rPh sb="10" eb="12">
      <t>ジョウキン</t>
    </rPh>
    <rPh sb="12" eb="14">
      <t>カンサン</t>
    </rPh>
    <rPh sb="14" eb="15">
      <t>ゴ</t>
    </rPh>
    <rPh sb="15" eb="17">
      <t>ニンズウ</t>
    </rPh>
    <phoneticPr fontId="7"/>
  </si>
  <si>
    <t>ｄ小数点以下</t>
    <rPh sb="1" eb="4">
      <t>ショウスウテン</t>
    </rPh>
    <rPh sb="4" eb="6">
      <t>イカ</t>
    </rPh>
    <phoneticPr fontId="7"/>
  </si>
  <si>
    <t>（うち保育士資格、看護師又は准看護師免許所有者数）</t>
    <rPh sb="3" eb="6">
      <t>ホイクシ</t>
    </rPh>
    <rPh sb="6" eb="8">
      <t>シカク</t>
    </rPh>
    <rPh sb="9" eb="12">
      <t>カンゴシ</t>
    </rPh>
    <rPh sb="12" eb="13">
      <t>マタ</t>
    </rPh>
    <rPh sb="14" eb="18">
      <t>ジュンカンゴシ</t>
    </rPh>
    <rPh sb="18" eb="20">
      <t>メンキョ</t>
    </rPh>
    <rPh sb="20" eb="22">
      <t>ショユウ</t>
    </rPh>
    <rPh sb="22" eb="23">
      <t>シャ</t>
    </rPh>
    <rPh sb="23" eb="24">
      <t>スウ</t>
    </rPh>
    <phoneticPr fontId="7"/>
  </si>
  <si>
    <t>（うち保育士資格、看護師又は准看護師免許所有者の合計労働時間数）</t>
    <rPh sb="3" eb="6">
      <t>ホイクシ</t>
    </rPh>
    <rPh sb="6" eb="8">
      <t>シカク</t>
    </rPh>
    <rPh sb="9" eb="12">
      <t>カンゴシ</t>
    </rPh>
    <rPh sb="12" eb="13">
      <t>マタ</t>
    </rPh>
    <rPh sb="14" eb="18">
      <t>ジュンカンゴシ</t>
    </rPh>
    <rPh sb="18" eb="20">
      <t>メンキョ</t>
    </rPh>
    <rPh sb="20" eb="23">
      <t>ショユウシャ</t>
    </rPh>
    <rPh sb="24" eb="26">
      <t>ゴウケイ</t>
    </rPh>
    <rPh sb="26" eb="28">
      <t>ロウドウ</t>
    </rPh>
    <rPh sb="28" eb="31">
      <t>ジカンスウ</t>
    </rPh>
    <phoneticPr fontId="7"/>
  </si>
  <si>
    <t>（うち保育士資格、看護師又は准看護師免許所有者の常勤換算後人数）</t>
    <rPh sb="3" eb="6">
      <t>ホイクシ</t>
    </rPh>
    <rPh sb="6" eb="8">
      <t>シカク</t>
    </rPh>
    <rPh sb="9" eb="12">
      <t>カンゴシ</t>
    </rPh>
    <rPh sb="12" eb="13">
      <t>マタ</t>
    </rPh>
    <rPh sb="14" eb="18">
      <t>ジュンカンゴシ</t>
    </rPh>
    <rPh sb="18" eb="20">
      <t>メンキョ</t>
    </rPh>
    <rPh sb="20" eb="23">
      <t>ショユウシャ</t>
    </rPh>
    <rPh sb="24" eb="26">
      <t>ジョウキン</t>
    </rPh>
    <rPh sb="26" eb="28">
      <t>カンサン</t>
    </rPh>
    <rPh sb="28" eb="29">
      <t>ゴ</t>
    </rPh>
    <rPh sb="29" eb="31">
      <t>ニンズウ</t>
    </rPh>
    <phoneticPr fontId="7"/>
  </si>
  <si>
    <t>③÷160時間</t>
    <rPh sb="5" eb="7">
      <t>ジカン</t>
    </rPh>
    <phoneticPr fontId="7"/>
  </si>
  <si>
    <t>f小数点以下</t>
    <rPh sb="1" eb="4">
      <t>ショウスウテン</t>
    </rPh>
    <rPh sb="4" eb="6">
      <t>イカ</t>
    </rPh>
    <phoneticPr fontId="7"/>
  </si>
  <si>
    <t>※上記の保育士資格又は看護師免許所有者数は家庭的保育者の内数とする。</t>
    <rPh sb="1" eb="3">
      <t>ジョウキ</t>
    </rPh>
    <rPh sb="4" eb="6">
      <t>ホイク</t>
    </rPh>
    <rPh sb="6" eb="7">
      <t>シ</t>
    </rPh>
    <rPh sb="7" eb="9">
      <t>シカク</t>
    </rPh>
    <rPh sb="9" eb="10">
      <t>マタ</t>
    </rPh>
    <rPh sb="11" eb="14">
      <t>カンゴシ</t>
    </rPh>
    <rPh sb="14" eb="16">
      <t>メンキョ</t>
    </rPh>
    <rPh sb="16" eb="18">
      <t>ショユウ</t>
    </rPh>
    <rPh sb="18" eb="19">
      <t>シャ</t>
    </rPh>
    <rPh sb="19" eb="20">
      <t>スウ</t>
    </rPh>
    <rPh sb="21" eb="24">
      <t>カテイテキ</t>
    </rPh>
    <rPh sb="24" eb="26">
      <t>ホイク</t>
    </rPh>
    <rPh sb="26" eb="27">
      <t>シャ</t>
    </rPh>
    <rPh sb="28" eb="29">
      <t>ウチ</t>
    </rPh>
    <rPh sb="29" eb="30">
      <t>スウ</t>
    </rPh>
    <phoneticPr fontId="7"/>
  </si>
  <si>
    <t>対象家庭的保育者数</t>
    <rPh sb="0" eb="2">
      <t>タイショウ</t>
    </rPh>
    <rPh sb="2" eb="5">
      <t>カテイテキ</t>
    </rPh>
    <rPh sb="5" eb="7">
      <t>ホイク</t>
    </rPh>
    <rPh sb="7" eb="8">
      <t>シャ</t>
    </rPh>
    <rPh sb="8" eb="9">
      <t>カズ</t>
    </rPh>
    <phoneticPr fontId="7"/>
  </si>
  <si>
    <t>対象保育士・看護師数</t>
    <rPh sb="0" eb="2">
      <t>タイショウ</t>
    </rPh>
    <rPh sb="2" eb="4">
      <t>ホイク</t>
    </rPh>
    <rPh sb="4" eb="5">
      <t>シ</t>
    </rPh>
    <rPh sb="6" eb="9">
      <t>カンゴシ</t>
    </rPh>
    <rPh sb="9" eb="10">
      <t>スウ</t>
    </rPh>
    <phoneticPr fontId="7"/>
  </si>
  <si>
    <t>e＋f</t>
    <phoneticPr fontId="7"/>
  </si>
  <si>
    <t>★入児童数別配置人数（例）</t>
    <rPh sb="1" eb="2">
      <t>ニュウ</t>
    </rPh>
    <rPh sb="2" eb="4">
      <t>ジドウ</t>
    </rPh>
    <rPh sb="4" eb="5">
      <t>スウ</t>
    </rPh>
    <rPh sb="5" eb="6">
      <t>ベツ</t>
    </rPh>
    <rPh sb="6" eb="8">
      <t>ハイチ</t>
    </rPh>
    <rPh sb="8" eb="10">
      <t>ニンズウ</t>
    </rPh>
    <rPh sb="11" eb="12">
      <t>レイ</t>
    </rPh>
    <phoneticPr fontId="7"/>
  </si>
  <si>
    <t>児童数</t>
    <rPh sb="0" eb="2">
      <t>ジドウ</t>
    </rPh>
    <rPh sb="2" eb="3">
      <t>スウ</t>
    </rPh>
    <phoneticPr fontId="7"/>
  </si>
  <si>
    <t>家庭的保育補助者</t>
    <rPh sb="0" eb="3">
      <t>カテイテキ</t>
    </rPh>
    <rPh sb="3" eb="5">
      <t>ホイク</t>
    </rPh>
    <rPh sb="5" eb="7">
      <t>ホジョ</t>
    </rPh>
    <rPh sb="7" eb="8">
      <t>シャ</t>
    </rPh>
    <phoneticPr fontId="7"/>
  </si>
  <si>
    <t>１～３人</t>
    <rPh sb="3" eb="4">
      <t>ニン</t>
    </rPh>
    <phoneticPr fontId="7"/>
  </si>
  <si>
    <t>１人</t>
    <rPh sb="1" eb="2">
      <t>ニン</t>
    </rPh>
    <phoneticPr fontId="7"/>
  </si>
  <si>
    <t>０人</t>
    <rPh sb="1" eb="2">
      <t>ニン</t>
    </rPh>
    <phoneticPr fontId="7"/>
  </si>
  <si>
    <t>９人</t>
    <rPh sb="1" eb="2">
      <t>ニン</t>
    </rPh>
    <phoneticPr fontId="7"/>
  </si>
  <si>
    <t>３人</t>
    <rPh sb="1" eb="2">
      <t>ニン</t>
    </rPh>
    <phoneticPr fontId="7"/>
  </si>
  <si>
    <t>基準による
保育従事者配置</t>
    <rPh sb="0" eb="2">
      <t>キジュン</t>
    </rPh>
    <rPh sb="6" eb="8">
      <t>ホイク</t>
    </rPh>
    <rPh sb="8" eb="11">
      <t>ジュウジシャ</t>
    </rPh>
    <rPh sb="11" eb="13">
      <t>ハイチ</t>
    </rPh>
    <phoneticPr fontId="7"/>
  </si>
  <si>
    <t>【配置基準】３：１
（家庭的保育補助者を配置する
場合５：２）</t>
    <rPh sb="1" eb="3">
      <t>ハイチ</t>
    </rPh>
    <rPh sb="3" eb="5">
      <t>キジュン</t>
    </rPh>
    <rPh sb="11" eb="14">
      <t>カテイテキ</t>
    </rPh>
    <rPh sb="14" eb="16">
      <t>ホイク</t>
    </rPh>
    <rPh sb="16" eb="19">
      <t>ホジョシャ</t>
    </rPh>
    <rPh sb="20" eb="22">
      <t>ハイチ</t>
    </rPh>
    <rPh sb="25" eb="27">
      <t>バアイ</t>
    </rPh>
    <phoneticPr fontId="7"/>
  </si>
  <si>
    <t>４～５人</t>
    <rPh sb="3" eb="4">
      <t>ニン</t>
    </rPh>
    <phoneticPr fontId="7"/>
  </si>
  <si>
    <t>２人</t>
    <rPh sb="1" eb="2">
      <t>ニン</t>
    </rPh>
    <phoneticPr fontId="7"/>
  </si>
  <si>
    <t>４人</t>
    <rPh sb="1" eb="2">
      <t>ニン</t>
    </rPh>
    <phoneticPr fontId="7"/>
  </si>
  <si>
    <t>10人</t>
    <rPh sb="2" eb="3">
      <t>ニン</t>
    </rPh>
    <phoneticPr fontId="7"/>
  </si>
  <si>
    <t>６人</t>
    <rPh sb="1" eb="2">
      <t>ニン</t>
    </rPh>
    <phoneticPr fontId="7"/>
  </si>
  <si>
    <t>７～８人</t>
    <rPh sb="3" eb="4">
      <t>ニン</t>
    </rPh>
    <phoneticPr fontId="7"/>
  </si>
  <si>
    <t>※２段の場合は、どちらかの配置で可です。</t>
    <phoneticPr fontId="7"/>
  </si>
  <si>
    <t>うち
障害児</t>
    <phoneticPr fontId="7"/>
  </si>
  <si>
    <t>×０．３＝　</t>
    <phoneticPr fontId="7"/>
  </si>
  <si>
    <t>ｈ</t>
    <phoneticPr fontId="7"/>
  </si>
  <si>
    <t>小計（２）（g＋ｈ）</t>
    <rPh sb="0" eb="2">
      <t>ショウケイ</t>
    </rPh>
    <phoneticPr fontId="7"/>
  </si>
  <si>
    <t>　保育標準時間認定対応非常勤保育従事者（０．５人）</t>
    <rPh sb="1" eb="3">
      <t>ホイク</t>
    </rPh>
    <rPh sb="3" eb="5">
      <t>ヒョウジュン</t>
    </rPh>
    <rPh sb="5" eb="7">
      <t>ジカン</t>
    </rPh>
    <rPh sb="7" eb="9">
      <t>ニンテイ</t>
    </rPh>
    <rPh sb="9" eb="11">
      <t>タイオウ</t>
    </rPh>
    <rPh sb="11" eb="14">
      <t>ヒジョウキン</t>
    </rPh>
    <rPh sb="14" eb="16">
      <t>ホイク</t>
    </rPh>
    <rPh sb="16" eb="19">
      <t>ジュウジシャ</t>
    </rPh>
    <phoneticPr fontId="7"/>
  </si>
  <si>
    <t>小計 (i～ｊ）</t>
    <rPh sb="0" eb="2">
      <t>ショウケイ</t>
    </rPh>
    <phoneticPr fontId="7"/>
  </si>
  <si>
    <t>※ ａ＋ｂ ≧ ｋ</t>
    <phoneticPr fontId="7"/>
  </si>
  <si>
    <t>　補助員雇用費（０．５人）</t>
    <rPh sb="1" eb="4">
      <t>ホジョイン</t>
    </rPh>
    <rPh sb="4" eb="6">
      <t>コヨウ</t>
    </rPh>
    <rPh sb="6" eb="7">
      <t>ヒ</t>
    </rPh>
    <rPh sb="11" eb="12">
      <t>ニン</t>
    </rPh>
    <phoneticPr fontId="7"/>
  </si>
  <si>
    <t>合　　　　　　　計　　（ｋ～ｍ）</t>
    <rPh sb="0" eb="1">
      <t>ゴウケイ</t>
    </rPh>
    <rPh sb="8" eb="9">
      <t>ケイサン</t>
    </rPh>
    <phoneticPr fontId="7"/>
  </si>
  <si>
    <t>※ ａ＋ｂ ≧ n</t>
    <phoneticPr fontId="7"/>
  </si>
  <si>
    <r>
      <t xml:space="preserve">必要家庭的保育者数
</t>
    </r>
    <r>
      <rPr>
        <sz val="9"/>
        <rFont val="ＭＳ Ｐ明朝"/>
        <family val="1"/>
        <charset val="128"/>
      </rPr>
      <t>(在籍児数５人までは最低１人、在籍児数６人～10人までは最低２人）</t>
    </r>
    <rPh sb="0" eb="2">
      <t>ヒツヨウ</t>
    </rPh>
    <rPh sb="2" eb="5">
      <t>カテイテキ</t>
    </rPh>
    <rPh sb="5" eb="7">
      <t>ホイク</t>
    </rPh>
    <rPh sb="7" eb="8">
      <t>シャ</t>
    </rPh>
    <rPh sb="8" eb="9">
      <t>スウ</t>
    </rPh>
    <rPh sb="11" eb="13">
      <t>ザイセキ</t>
    </rPh>
    <rPh sb="13" eb="14">
      <t>ジ</t>
    </rPh>
    <rPh sb="14" eb="15">
      <t>スウ</t>
    </rPh>
    <rPh sb="16" eb="17">
      <t>ニン</t>
    </rPh>
    <rPh sb="20" eb="22">
      <t>サイテイ</t>
    </rPh>
    <rPh sb="23" eb="24">
      <t>ニン</t>
    </rPh>
    <rPh sb="25" eb="27">
      <t>ザイセキ</t>
    </rPh>
    <rPh sb="27" eb="28">
      <t>ジ</t>
    </rPh>
    <rPh sb="28" eb="29">
      <t>スウ</t>
    </rPh>
    <rPh sb="30" eb="31">
      <t>ニン</t>
    </rPh>
    <rPh sb="34" eb="35">
      <t>ニン</t>
    </rPh>
    <rPh sb="38" eb="40">
      <t>サイテイ</t>
    </rPh>
    <rPh sb="41" eb="42">
      <t>ニン</t>
    </rPh>
    <phoneticPr fontId="7"/>
  </si>
  <si>
    <t>※ c＋d ≧ o</t>
    <phoneticPr fontId="7"/>
  </si>
  <si>
    <t>家庭的保育者１名分加配加算適用の有無
（家庭的保育者が３人以上（ｃ+ｄ≧３）いる場合に適用）</t>
    <rPh sb="0" eb="3">
      <t>カテイテキ</t>
    </rPh>
    <rPh sb="3" eb="5">
      <t>ホイク</t>
    </rPh>
    <rPh sb="5" eb="6">
      <t>シャ</t>
    </rPh>
    <rPh sb="7" eb="8">
      <t>メイ</t>
    </rPh>
    <rPh sb="8" eb="9">
      <t>ブン</t>
    </rPh>
    <rPh sb="9" eb="11">
      <t>カハイ</t>
    </rPh>
    <rPh sb="11" eb="13">
      <t>カサン</t>
    </rPh>
    <rPh sb="20" eb="23">
      <t>カテイテキ</t>
    </rPh>
    <rPh sb="23" eb="25">
      <t>ホイク</t>
    </rPh>
    <rPh sb="25" eb="26">
      <t>シャ</t>
    </rPh>
    <rPh sb="28" eb="31">
      <t>ニンイジョウ</t>
    </rPh>
    <rPh sb="40" eb="42">
      <t>バアイ</t>
    </rPh>
    <rPh sb="43" eb="45">
      <t>テキヨウ</t>
    </rPh>
    <phoneticPr fontId="7"/>
  </si>
  <si>
    <t>※ c＋d ≧ ３</t>
    <phoneticPr fontId="7"/>
  </si>
  <si>
    <t>家庭的保育者の資格保有者加算適用の有無</t>
    <rPh sb="7" eb="9">
      <t>シカク</t>
    </rPh>
    <rPh sb="9" eb="12">
      <t>ホユウシャ</t>
    </rPh>
    <rPh sb="12" eb="14">
      <t>カサン</t>
    </rPh>
    <rPh sb="14" eb="16">
      <t>テキヨウ</t>
    </rPh>
    <rPh sb="17" eb="19">
      <t>ウム</t>
    </rPh>
    <phoneticPr fontId="7"/>
  </si>
  <si>
    <t>有（１人）</t>
    <rPh sb="0" eb="1">
      <t>アリ</t>
    </rPh>
    <rPh sb="3" eb="4">
      <t>ニン</t>
    </rPh>
    <phoneticPr fontId="7"/>
  </si>
  <si>
    <t>有（2人以上）</t>
    <rPh sb="0" eb="1">
      <t>ア</t>
    </rPh>
    <rPh sb="3" eb="4">
      <t>ニン</t>
    </rPh>
    <rPh sb="4" eb="6">
      <t>イジョウ</t>
    </rPh>
    <phoneticPr fontId="7"/>
  </si>
  <si>
    <t>※ e＋f ≧ p</t>
    <phoneticPr fontId="7"/>
  </si>
  <si>
    <t>注１）基準による保育従事者配置（ｇ～ｋの算出にあたっての注意）</t>
    <rPh sb="0" eb="1">
      <t>チュウ</t>
    </rPh>
    <rPh sb="3" eb="5">
      <t>キジュン</t>
    </rPh>
    <rPh sb="8" eb="10">
      <t>ホイク</t>
    </rPh>
    <rPh sb="10" eb="13">
      <t>ジュウジシャ</t>
    </rPh>
    <rPh sb="13" eb="15">
      <t>ハイチ</t>
    </rPh>
    <rPh sb="20" eb="22">
      <t>サンシュツ</t>
    </rPh>
    <rPh sb="28" eb="30">
      <t>チュウイ</t>
    </rPh>
    <phoneticPr fontId="7"/>
  </si>
  <si>
    <t>エ：ｊについては標準時間認定を受けた子どもが利用する場合は必ず人数を記載すること。→必ず（ ａ＋ｂ ≧ ｋ ）となること。</t>
    <rPh sb="8" eb="14">
      <t>ヒョウジュンジカンニンテイ</t>
    </rPh>
    <rPh sb="15" eb="16">
      <t>ウ</t>
    </rPh>
    <rPh sb="18" eb="19">
      <t>コ</t>
    </rPh>
    <rPh sb="22" eb="24">
      <t>リヨウ</t>
    </rPh>
    <rPh sb="26" eb="28">
      <t>バアイ</t>
    </rPh>
    <rPh sb="29" eb="30">
      <t>カナラ</t>
    </rPh>
    <rPh sb="31" eb="33">
      <t>ニンズウ</t>
    </rPh>
    <rPh sb="34" eb="36">
      <t>キサイ</t>
    </rPh>
    <rPh sb="42" eb="43">
      <t>カナラ</t>
    </rPh>
    <phoneticPr fontId="7"/>
  </si>
  <si>
    <t>注２）その他加算による保育従事者配置（ｌ～ｎの記入上の注意）</t>
    <rPh sb="0" eb="1">
      <t>チュウ</t>
    </rPh>
    <rPh sb="3" eb="6">
      <t>ソノタ</t>
    </rPh>
    <rPh sb="6" eb="8">
      <t>カサン</t>
    </rPh>
    <rPh sb="11" eb="13">
      <t>ホイク</t>
    </rPh>
    <rPh sb="13" eb="16">
      <t>ジュウジシャ</t>
    </rPh>
    <rPh sb="16" eb="18">
      <t>ハイチ</t>
    </rPh>
    <rPh sb="23" eb="25">
      <t>キニュウ</t>
    </rPh>
    <rPh sb="25" eb="26">
      <t>ジョウ</t>
    </rPh>
    <rPh sb="27" eb="29">
      <t>チュウイ</t>
    </rPh>
    <phoneticPr fontId="7"/>
  </si>
  <si>
    <t>ア：「基準保育従事者数（ｋ）」を超えて、その他加算による保育従事者配置をしている場合（ ａ＋ｂ ＞ ｋ ）は、配置の実態に合わせてｌ・ｍ欄に人数(ｌ欄は0.5人、ｍ欄は1人)を計上すること。</t>
    <rPh sb="16" eb="17">
      <t>コ</t>
    </rPh>
    <rPh sb="20" eb="23">
      <t>ソノタ</t>
    </rPh>
    <rPh sb="23" eb="25">
      <t>カサン</t>
    </rPh>
    <rPh sb="28" eb="30">
      <t>ホイク</t>
    </rPh>
    <rPh sb="30" eb="33">
      <t>ジュウジシャ</t>
    </rPh>
    <rPh sb="33" eb="35">
      <t>ハイチ</t>
    </rPh>
    <rPh sb="40" eb="42">
      <t>バアイ</t>
    </rPh>
    <rPh sb="55" eb="57">
      <t>ハイチ</t>
    </rPh>
    <rPh sb="58" eb="60">
      <t>ジッタイ</t>
    </rPh>
    <rPh sb="61" eb="62">
      <t>ア</t>
    </rPh>
    <rPh sb="68" eb="69">
      <t>ラン</t>
    </rPh>
    <rPh sb="70" eb="72">
      <t>ニンズウ</t>
    </rPh>
    <rPh sb="74" eb="75">
      <t>ラン</t>
    </rPh>
    <rPh sb="79" eb="80">
      <t>ニン</t>
    </rPh>
    <rPh sb="82" eb="83">
      <t>ラン</t>
    </rPh>
    <rPh sb="88" eb="90">
      <t>ケイジョウ</t>
    </rPh>
    <phoneticPr fontId="7"/>
  </si>
  <si>
    <t>イ：各雇用費は、それぞれ要綱等の規定により事前に支給要件に合致することが確認され、各月において実際に各々に該当する役割の保育従事者が配置されている場合（「その他加算の保育従事者」欄に人数が入っている場合）に支給対象となる。</t>
    <rPh sb="2" eb="3">
      <t>カク</t>
    </rPh>
    <rPh sb="3" eb="6">
      <t>コヨウヒ</t>
    </rPh>
    <rPh sb="12" eb="14">
      <t>ヨウコウ</t>
    </rPh>
    <rPh sb="14" eb="15">
      <t>トウ</t>
    </rPh>
    <rPh sb="16" eb="18">
      <t>キテイ</t>
    </rPh>
    <rPh sb="21" eb="23">
      <t>ジゼン</t>
    </rPh>
    <rPh sb="24" eb="26">
      <t>シキュウ</t>
    </rPh>
    <rPh sb="26" eb="28">
      <t>ヨウケン</t>
    </rPh>
    <rPh sb="29" eb="31">
      <t>ガッチ</t>
    </rPh>
    <rPh sb="36" eb="38">
      <t>カクニン</t>
    </rPh>
    <rPh sb="41" eb="43">
      <t>カクツキ</t>
    </rPh>
    <rPh sb="47" eb="49">
      <t>ジッサイ</t>
    </rPh>
    <rPh sb="50" eb="52">
      <t>オノオノ</t>
    </rPh>
    <rPh sb="53" eb="55">
      <t>ガイトウ</t>
    </rPh>
    <rPh sb="57" eb="59">
      <t>ヤクワリ</t>
    </rPh>
    <rPh sb="62" eb="65">
      <t>ジュウジシャ</t>
    </rPh>
    <rPh sb="66" eb="68">
      <t>ハイチ</t>
    </rPh>
    <rPh sb="73" eb="75">
      <t>バアイ</t>
    </rPh>
    <rPh sb="79" eb="80">
      <t>タ</t>
    </rPh>
    <rPh sb="80" eb="82">
      <t>カサン</t>
    </rPh>
    <rPh sb="83" eb="85">
      <t>ホイク</t>
    </rPh>
    <rPh sb="85" eb="88">
      <t>ジュウジシャ</t>
    </rPh>
    <rPh sb="89" eb="90">
      <t>ラン</t>
    </rPh>
    <rPh sb="91" eb="93">
      <t>ニンズウ</t>
    </rPh>
    <rPh sb="94" eb="95">
      <t>ハイ</t>
    </rPh>
    <rPh sb="99" eb="101">
      <t>バアイ</t>
    </rPh>
    <rPh sb="103" eb="105">
      <t>シキュウ</t>
    </rPh>
    <rPh sb="105" eb="107">
      <t>タイショウ</t>
    </rPh>
    <phoneticPr fontId="7"/>
  </si>
  <si>
    <t>ウ：基準保育従事者数の合計（ｎ）は必ず対象保育従事者数以下となること（ ａ＋ｂ ≧ ｎ）。</t>
    <rPh sb="6" eb="9">
      <t>ジュウジシャ</t>
    </rPh>
    <rPh sb="23" eb="26">
      <t>ジュウジシャ</t>
    </rPh>
    <phoneticPr fontId="7"/>
  </si>
  <si>
    <t>エ：必要家庭的保育者数（o）は必ず対象家庭的保育者数以下となること（ ｃ＋ｄ ≧o ）。</t>
    <rPh sb="2" eb="4">
      <t>ヒツヨウ</t>
    </rPh>
    <rPh sb="4" eb="7">
      <t>カテイテキ</t>
    </rPh>
    <rPh sb="7" eb="9">
      <t>ホイク</t>
    </rPh>
    <rPh sb="9" eb="10">
      <t>シャ</t>
    </rPh>
    <rPh sb="10" eb="11">
      <t>スウ</t>
    </rPh>
    <rPh sb="19" eb="22">
      <t>カテイテキ</t>
    </rPh>
    <rPh sb="22" eb="24">
      <t>ホイク</t>
    </rPh>
    <rPh sb="24" eb="25">
      <t>シャ</t>
    </rPh>
    <phoneticPr fontId="7"/>
  </si>
  <si>
    <t>オ：必要保育士、看護師又は准看護師数（p）は必ず対象保育士・看護師数以下となること（e＋f ≧p）。</t>
    <rPh sb="2" eb="4">
      <t>ヒツヨウ</t>
    </rPh>
    <rPh sb="4" eb="7">
      <t>ホイクシ</t>
    </rPh>
    <rPh sb="8" eb="11">
      <t>カンゴシ</t>
    </rPh>
    <rPh sb="11" eb="12">
      <t>マタ</t>
    </rPh>
    <rPh sb="13" eb="17">
      <t>ジュンカンゴシ</t>
    </rPh>
    <rPh sb="17" eb="18">
      <t>カズ</t>
    </rPh>
    <phoneticPr fontId="7"/>
  </si>
  <si>
    <t>職種
☑チェック</t>
    <rPh sb="0" eb="2">
      <t>ショクシュ</t>
    </rPh>
    <phoneticPr fontId="7"/>
  </si>
  <si>
    <t>資格
☑チェック</t>
    <phoneticPr fontId="7"/>
  </si>
  <si>
    <t>氏名</t>
    <rPh sb="0" eb="2">
      <t>シメイ</t>
    </rPh>
    <phoneticPr fontId="7"/>
  </si>
  <si>
    <t>基礎・認定研修等受講修了日</t>
    <phoneticPr fontId="7"/>
  </si>
  <si>
    <t>（うち家庭的保育者労働時間数）②</t>
    <rPh sb="3" eb="6">
      <t>カテイテキ</t>
    </rPh>
    <rPh sb="6" eb="8">
      <t>ホイク</t>
    </rPh>
    <rPh sb="8" eb="9">
      <t>シャ</t>
    </rPh>
    <rPh sb="9" eb="11">
      <t>ロウドウ</t>
    </rPh>
    <rPh sb="11" eb="14">
      <t>ジカンスウ</t>
    </rPh>
    <phoneticPr fontId="7"/>
  </si>
  <si>
    <t>（うち保育士又は看護師数）</t>
    <rPh sb="3" eb="6">
      <t>ホイクシ</t>
    </rPh>
    <rPh sb="6" eb="7">
      <t>マタ</t>
    </rPh>
    <rPh sb="8" eb="11">
      <t>カンゴシ</t>
    </rPh>
    <rPh sb="11" eb="12">
      <t>スウ</t>
    </rPh>
    <phoneticPr fontId="7"/>
  </si>
  <si>
    <t>（うち保育士又は看護師労働時間数）③</t>
    <rPh sb="3" eb="6">
      <t>ホイクシ</t>
    </rPh>
    <rPh sb="6" eb="7">
      <t>マタ</t>
    </rPh>
    <rPh sb="8" eb="11">
      <t>カンゴシ</t>
    </rPh>
    <rPh sb="11" eb="13">
      <t>ロウドウ</t>
    </rPh>
    <rPh sb="13" eb="16">
      <t>ジカンスウ</t>
    </rPh>
    <phoneticPr fontId="7"/>
  </si>
  <si>
    <t>職種
☑チェック</t>
    <phoneticPr fontId="7"/>
  </si>
  <si>
    <t>合計労働時間数④</t>
    <rPh sb="0" eb="2">
      <t>ゴウケイ</t>
    </rPh>
    <rPh sb="2" eb="4">
      <t>ロウドウ</t>
    </rPh>
    <rPh sb="4" eb="6">
      <t>ジカン</t>
    </rPh>
    <rPh sb="6" eb="7">
      <t>スウ</t>
    </rPh>
    <phoneticPr fontId="61"/>
  </si>
  <si>
    <t>④</t>
    <phoneticPr fontId="7"/>
  </si>
  <si>
    <t>④÷160時間</t>
    <rPh sb="5" eb="7">
      <t>ジカン</t>
    </rPh>
    <phoneticPr fontId="62"/>
  </si>
  <si>
    <t>A:「４　請求月初日の調理業務の実施体制」で「自施設の職員が調理している」を選択した場合は、「常勤換算後の調理員数」(ｘ+ｙ)が基本分単価に含まれる調理員数と同数もしくは上回り、さらに雇用契約等により本加算に係る栄養士を配置していること（基本分単価に含まれる調理員：非常勤調理員等（0.5人））。</t>
    <rPh sb="23" eb="24">
      <t>ジ</t>
    </rPh>
    <rPh sb="24" eb="26">
      <t>シセツ</t>
    </rPh>
    <rPh sb="27" eb="29">
      <t>ショクイン</t>
    </rPh>
    <rPh sb="30" eb="32">
      <t>チョウリ</t>
    </rPh>
    <rPh sb="38" eb="40">
      <t>センタク</t>
    </rPh>
    <rPh sb="42" eb="44">
      <t>バアイ</t>
    </rPh>
    <rPh sb="47" eb="49">
      <t>ジョウキン</t>
    </rPh>
    <rPh sb="49" eb="51">
      <t>カンサン</t>
    </rPh>
    <rPh sb="51" eb="52">
      <t>ゴ</t>
    </rPh>
    <rPh sb="53" eb="56">
      <t>チョウリイン</t>
    </rPh>
    <rPh sb="56" eb="57">
      <t>スウ</t>
    </rPh>
    <rPh sb="79" eb="81">
      <t>ドウスウ</t>
    </rPh>
    <rPh sb="133" eb="136">
      <t>ヒジョウキン</t>
    </rPh>
    <rPh sb="136" eb="139">
      <t>チョウリイン</t>
    </rPh>
    <rPh sb="139" eb="140">
      <t>トウ</t>
    </rPh>
    <rPh sb="144" eb="145">
      <t>ニン</t>
    </rPh>
    <phoneticPr fontId="64"/>
  </si>
  <si>
    <t>　利用定員分の職員配置の合計（ｔ）は必ず対象保育従事者数以下となること（ ａ＋ｂ ≧ ｔ　）。</t>
    <rPh sb="24" eb="27">
      <t>ジュウジシャ</t>
    </rPh>
    <phoneticPr fontId="7"/>
  </si>
  <si>
    <t>　利用定員分の必要家庭的保育者数（ｒ）は必ず対象家庭的保育者数以下となること（ ｃ＋ｄ ≧ ｒ　）。</t>
    <rPh sb="7" eb="9">
      <t>ヒツヨウ</t>
    </rPh>
    <rPh sb="9" eb="12">
      <t>カテイテキ</t>
    </rPh>
    <rPh sb="12" eb="14">
      <t>ホイク</t>
    </rPh>
    <rPh sb="14" eb="15">
      <t>シャ</t>
    </rPh>
    <rPh sb="15" eb="16">
      <t>スウ</t>
    </rPh>
    <rPh sb="24" eb="27">
      <t>カテイテキ</t>
    </rPh>
    <rPh sb="27" eb="29">
      <t>ホイク</t>
    </rPh>
    <rPh sb="29" eb="30">
      <t>シャ</t>
    </rPh>
    <phoneticPr fontId="7"/>
  </si>
  <si>
    <t>　月初に空き定員があること（年齢区分ごとではなく、全体の利用定員の中での空き定員とします）</t>
    <rPh sb="1" eb="3">
      <t>ゲッショ</t>
    </rPh>
    <rPh sb="4" eb="5">
      <t>ア</t>
    </rPh>
    <rPh sb="6" eb="8">
      <t>テイイン</t>
    </rPh>
    <rPh sb="14" eb="16">
      <t>ネンレイ</t>
    </rPh>
    <rPh sb="16" eb="18">
      <t>クブン</t>
    </rPh>
    <rPh sb="25" eb="27">
      <t>ゼンタイ</t>
    </rPh>
    <rPh sb="28" eb="30">
      <t>リヨウ</t>
    </rPh>
    <rPh sb="30" eb="32">
      <t>テイイン</t>
    </rPh>
    <rPh sb="33" eb="34">
      <t>ナカ</t>
    </rPh>
    <rPh sb="36" eb="37">
      <t>ア</t>
    </rPh>
    <rPh sb="38" eb="40">
      <t>テイイン</t>
    </rPh>
    <phoneticPr fontId="7"/>
  </si>
  <si>
    <r>
      <rPr>
        <sz val="10"/>
        <rFont val="ＭＳ Ｐ明朝"/>
        <family val="1"/>
        <charset val="128"/>
      </rPr>
      <t>　</t>
    </r>
    <r>
      <rPr>
        <u/>
        <sz val="10"/>
        <rFont val="ＭＳ Ｐ明朝"/>
        <family val="1"/>
        <charset val="128"/>
      </rPr>
      <t>その他加算の助成（②ｌ・ｍ欄）が受けられる場合には人数を計上していること</t>
    </r>
    <phoneticPr fontId="7"/>
  </si>
  <si>
    <t>【配置基準】３：１
（家庭的保育補助者を配置する
場合５：２）</t>
    <phoneticPr fontId="7"/>
  </si>
  <si>
    <r>
      <t xml:space="preserve">必要家庭的保育者数
</t>
    </r>
    <r>
      <rPr>
        <sz val="6"/>
        <rFont val="ＭＳ Ｐ明朝"/>
        <family val="1"/>
        <charset val="128"/>
      </rPr>
      <t>(在籍児数５人までは最低１人、在籍児数６人～10人までは最低２人）</t>
    </r>
    <rPh sb="0" eb="2">
      <t>ヒツヨウ</t>
    </rPh>
    <rPh sb="2" eb="5">
      <t>カテイテキ</t>
    </rPh>
    <rPh sb="5" eb="7">
      <t>ホイク</t>
    </rPh>
    <rPh sb="7" eb="8">
      <t>シャ</t>
    </rPh>
    <rPh sb="8" eb="9">
      <t>スウ</t>
    </rPh>
    <phoneticPr fontId="7"/>
  </si>
  <si>
    <t>ｊ</t>
    <phoneticPr fontId="7"/>
  </si>
  <si>
    <t>小計 (ｑ+ｊ）</t>
    <rPh sb="0" eb="2">
      <t>ショウケイ</t>
    </rPh>
    <phoneticPr fontId="7"/>
  </si>
  <si>
    <t>s</t>
    <phoneticPr fontId="7"/>
  </si>
  <si>
    <t xml:space="preserve">  補助員雇用費（０．５人）</t>
    <rPh sb="2" eb="5">
      <t>ホジョイン</t>
    </rPh>
    <rPh sb="12" eb="13">
      <t>ニン</t>
    </rPh>
    <phoneticPr fontId="7"/>
  </si>
  <si>
    <t>合計　（ｓ+ｌ+ｍ）</t>
    <rPh sb="0" eb="2">
      <t>ゴウケイ</t>
    </rPh>
    <phoneticPr fontId="7"/>
  </si>
  <si>
    <t>※１　令和６年度までの間に限り、横浜市の基準による利用定員人数の職員配置基準及びその他加算の配置基準を満たしており、利用児童数が利用定員を下回る場合に家庭的保育者等を継続して確保するための経費として支給する。</t>
    <rPh sb="3" eb="5">
      <t>レイワ</t>
    </rPh>
    <rPh sb="58" eb="60">
      <t>リヨウ</t>
    </rPh>
    <rPh sb="75" eb="78">
      <t>カテイテキ</t>
    </rPh>
    <rPh sb="78" eb="80">
      <t>ホイク</t>
    </rPh>
    <rPh sb="80" eb="81">
      <t>シャ</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</si>
</sst>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_);[Red]\(0\)"/>
    <numFmt numFmtId="178" formatCode="0.0"/>
    <numFmt numFmtId="179" formatCode="0.0_ "/>
    <numFmt numFmtId="180" formatCode="#,##0_ "/>
    <numFmt numFmtId="181" formatCode="_(* #\!\,##0_);_(* &quot;¥&quot;\!\(#\!\,##0&quot;¥&quot;\!\);_(* &quot;-&quot;_);_(@_)"/>
    <numFmt numFmtId="182" formatCode="#,##0.0;&quot;▲ &quot;#,##0.0"/>
    <numFmt numFmtId="183" formatCode="#,##0;&quot;▲ &quot;#,##0"/>
    <numFmt numFmtId="184" formatCode="#,##0_);\(#,##0\)"/>
  </numFmts>
  <fonts count="65" x14ac:knownFonts="1">
    <font>
      <sz val="11"/>
      <color theme="1"/>
      <name val="游ゴシック"/>
      <family val="2"/>
      <scheme val="minor"/>
    </font>
    <font>
      <sz val="11"/>
      <color theme="1"/>
      <name val="游ゴシック"/>
      <family val="2"/>
      <scheme val="minor"/>
    </font>
    <font>
      <sz val="9"/>
      <color rgb="FF000000"/>
      <name val="MS UI Gothic"/>
      <family val="3"/>
      <charset val="128"/>
    </font>
    <font>
      <sz val="11"/>
      <color rgb="FF000000"/>
      <name val="ＭＳ Ｐゴシック"/>
      <family val="3"/>
      <charset val="128"/>
    </font>
    <font>
      <sz val="11"/>
      <color indexed="8"/>
      <name val="ＭＳ Ｐゴシック"/>
      <family val="3"/>
      <charset val="128"/>
    </font>
    <font>
      <sz val="10"/>
      <name val="ＭＳ Ｐゴシック"/>
      <family val="3"/>
      <charset val="128"/>
    </font>
    <font>
      <sz val="6"/>
      <name val="游ゴシック"/>
      <family val="3"/>
      <charset val="128"/>
      <scheme val="minor"/>
    </font>
    <font>
      <sz val="6"/>
      <name val="ＭＳ Ｐゴシック"/>
      <family val="3"/>
      <charset val="128"/>
    </font>
    <font>
      <sz val="10"/>
      <name val="ＭＳ Ｐ明朝"/>
      <family val="1"/>
      <charset val="128"/>
    </font>
    <font>
      <sz val="10"/>
      <name val="HGS創英角ｺﾞｼｯｸUB"/>
      <family val="3"/>
      <charset val="128"/>
    </font>
    <font>
      <sz val="12"/>
      <name val="HGS創英角ｺﾞｼｯｸUB"/>
      <family val="3"/>
      <charset val="128"/>
    </font>
    <font>
      <sz val="20"/>
      <name val="HGS創英角ｺﾞｼｯｸUB"/>
      <family val="3"/>
      <charset val="128"/>
    </font>
    <font>
      <sz val="11"/>
      <name val="ＭＳ Ｐ明朝"/>
      <family val="1"/>
      <charset val="128"/>
    </font>
    <font>
      <sz val="14"/>
      <name val="ＭＳ Ｐ明朝"/>
      <family val="1"/>
      <charset val="128"/>
    </font>
    <font>
      <sz val="8"/>
      <name val="ＭＳ Ｐ明朝"/>
      <family val="1"/>
      <charset val="128"/>
    </font>
    <font>
      <sz val="9"/>
      <name val="ＭＳ Ｐ明朝"/>
      <family val="1"/>
      <charset val="128"/>
    </font>
    <font>
      <sz val="16"/>
      <name val="HGS創英角ｺﾞｼｯｸUB"/>
      <family val="3"/>
      <charset val="128"/>
    </font>
    <font>
      <strike/>
      <sz val="9"/>
      <name val="ＭＳ Ｐ明朝"/>
      <family val="1"/>
      <charset val="128"/>
    </font>
    <font>
      <b/>
      <u/>
      <sz val="16"/>
      <name val="HGS創英角ｺﾞｼｯｸUB"/>
      <family val="3"/>
      <charset val="128"/>
    </font>
    <font>
      <u/>
      <sz val="10"/>
      <name val="ＭＳ Ｐ明朝"/>
      <family val="1"/>
      <charset val="128"/>
    </font>
    <font>
      <sz val="11"/>
      <name val="ＭＳ Ｐゴシック"/>
      <family val="3"/>
      <charset val="128"/>
    </font>
    <font>
      <sz val="11"/>
      <name val="ＭＳ ゴシック"/>
      <family val="3"/>
      <charset val="128"/>
    </font>
    <font>
      <sz val="16"/>
      <name val="HGP創英角ｺﾞｼｯｸUB"/>
      <family val="3"/>
      <charset val="128"/>
    </font>
    <font>
      <sz val="7"/>
      <name val="ＭＳ Ｐ明朝"/>
      <family val="1"/>
      <charset val="128"/>
    </font>
    <font>
      <sz val="6"/>
      <name val="ＭＳ Ｐ明朝"/>
      <family val="1"/>
      <charset val="128"/>
    </font>
    <font>
      <sz val="16"/>
      <name val="ＭＳ Ｐ明朝"/>
      <family val="1"/>
      <charset val="128"/>
    </font>
    <font>
      <sz val="10"/>
      <name val="HGｺﾞｼｯｸM"/>
      <family val="3"/>
      <charset val="128"/>
    </font>
    <font>
      <sz val="20"/>
      <name val="HGP創英角ｺﾞｼｯｸUB"/>
      <family val="3"/>
      <charset val="128"/>
    </font>
    <font>
      <sz val="14"/>
      <name val="HGS創英角ｺﾞｼｯｸUB"/>
      <family val="3"/>
      <charset val="128"/>
    </font>
    <font>
      <sz val="8"/>
      <name val="HGS創英角ｺﾞｼｯｸUB"/>
      <family val="3"/>
      <charset val="128"/>
    </font>
    <font>
      <sz val="12"/>
      <name val="ＭＳ Ｐゴシック"/>
      <family val="3"/>
      <charset val="128"/>
    </font>
    <font>
      <sz val="9"/>
      <name val="HGS創英角ｺﾞｼｯｸUB"/>
      <family val="3"/>
      <charset val="128"/>
    </font>
    <font>
      <sz val="18"/>
      <name val="HGS創英角ｺﾞｼｯｸUB"/>
      <family val="3"/>
      <charset val="128"/>
    </font>
    <font>
      <sz val="10"/>
      <color rgb="FFFF0000"/>
      <name val="ＭＳ Ｐ明朝"/>
      <family val="1"/>
      <charset val="128"/>
    </font>
    <font>
      <b/>
      <sz val="10"/>
      <name val="ＭＳ Ｐ明朝"/>
      <family val="1"/>
      <charset val="128"/>
    </font>
    <font>
      <strike/>
      <sz val="10"/>
      <name val="ＭＳ Ｐ明朝"/>
      <family val="1"/>
      <charset val="128"/>
    </font>
    <font>
      <sz val="18"/>
      <name val="ＭＳ Ｐ明朝"/>
      <family val="1"/>
      <charset val="128"/>
    </font>
    <font>
      <sz val="20"/>
      <name val="ＭＳ Ｐ明朝"/>
      <family val="1"/>
      <charset val="128"/>
    </font>
    <font>
      <b/>
      <sz val="9"/>
      <color indexed="81"/>
      <name val="ＭＳ Ｐゴシック"/>
      <family val="3"/>
      <charset val="128"/>
    </font>
    <font>
      <u/>
      <sz val="16"/>
      <name val="HGS創英角ｺﾞｼｯｸUB"/>
      <family val="3"/>
      <charset val="128"/>
    </font>
    <font>
      <i/>
      <sz val="10"/>
      <name val="ＭＳ Ｐ明朝"/>
      <family val="1"/>
      <charset val="128"/>
    </font>
    <font>
      <i/>
      <sz val="11"/>
      <name val="ＭＳ Ｐ明朝"/>
      <family val="1"/>
      <charset val="128"/>
    </font>
    <font>
      <i/>
      <sz val="16"/>
      <name val="HGS創英角ｺﾞｼｯｸUB"/>
      <family val="3"/>
      <charset val="128"/>
    </font>
    <font>
      <sz val="9.5"/>
      <name val="ＭＳ Ｐ明朝"/>
      <family val="1"/>
      <charset val="128"/>
    </font>
    <font>
      <sz val="14"/>
      <name val="HG創英角ｺﾞｼｯｸUB"/>
      <family val="3"/>
      <charset val="128"/>
    </font>
    <font>
      <sz val="11"/>
      <name val="HGP創英角ｺﾞｼｯｸUB"/>
      <family val="3"/>
      <charset val="128"/>
    </font>
    <font>
      <sz val="11"/>
      <name val="HGS創英角ｺﾞｼｯｸUB"/>
      <family val="3"/>
      <charset val="128"/>
    </font>
    <font>
      <sz val="9"/>
      <name val="ＭＳ 明朝"/>
      <family val="1"/>
      <charset val="128"/>
    </font>
    <font>
      <sz val="9"/>
      <color indexed="81"/>
      <name val="ＭＳ Ｐゴシック"/>
      <family val="3"/>
      <charset val="128"/>
    </font>
    <font>
      <sz val="7.5"/>
      <name val="ＭＳ Ｐ明朝"/>
      <family val="1"/>
      <charset val="128"/>
    </font>
    <font>
      <sz val="9"/>
      <color indexed="8"/>
      <name val="ＭＳ Ｐゴシック"/>
      <family val="3"/>
      <charset val="128"/>
    </font>
    <font>
      <sz val="9"/>
      <color rgb="FFFF0000"/>
      <name val="ＭＳ Ｐ明朝"/>
      <family val="1"/>
      <charset val="128"/>
    </font>
    <font>
      <u/>
      <sz val="10"/>
      <color rgb="FF7030A0"/>
      <name val="ＭＳ Ｐ明朝"/>
      <family val="1"/>
      <charset val="128"/>
    </font>
    <font>
      <sz val="20"/>
      <color rgb="FFFF0000"/>
      <name val="HGS創英角ｺﾞｼｯｸUB"/>
      <family val="3"/>
      <charset val="128"/>
    </font>
    <font>
      <sz val="18"/>
      <color rgb="FFFF0000"/>
      <name val="HGS創英角ｺﾞｼｯｸUB"/>
      <family val="3"/>
      <charset val="128"/>
    </font>
    <font>
      <sz val="10"/>
      <color rgb="FFFF0000"/>
      <name val="ＭＳ Ｐゴシック"/>
      <family val="3"/>
      <charset val="128"/>
    </font>
    <font>
      <sz val="10"/>
      <name val="ＭＳ 明朝"/>
      <family val="1"/>
      <charset val="128"/>
    </font>
    <font>
      <sz val="10"/>
      <color rgb="FFFF0000"/>
      <name val="ＭＳ 明朝"/>
      <family val="1"/>
      <charset val="128"/>
    </font>
    <font>
      <sz val="6"/>
      <name val="ＭＳ 明朝"/>
      <family val="1"/>
      <charset val="128"/>
    </font>
    <font>
      <i/>
      <sz val="14"/>
      <name val="HGS創英角ｺﾞｼｯｸUB"/>
      <family val="3"/>
      <charset val="128"/>
    </font>
    <font>
      <sz val="5"/>
      <name val="ＭＳ Ｐ明朝"/>
      <family val="1"/>
      <charset val="128"/>
    </font>
    <font>
      <sz val="10"/>
      <color rgb="FF7030A0"/>
      <name val="ＭＳ Ｐ明朝"/>
      <family val="1"/>
      <charset val="128"/>
    </font>
    <font>
      <sz val="9"/>
      <color rgb="FF7030A0"/>
      <name val="ＭＳ Ｐ明朝"/>
      <family val="1"/>
      <charset val="128"/>
    </font>
    <font>
      <sz val="7"/>
      <name val="HGS創英角ｺﾞｼｯｸUB"/>
      <family val="3"/>
      <charset val="128"/>
    </font>
    <font>
      <sz val="10"/>
      <color rgb="FFFFC000"/>
      <name val="ＭＳ Ｐ明朝"/>
      <family val="1"/>
      <charset val="128"/>
    </font>
  </fonts>
  <fills count="1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theme="8"/>
        <bgColor indexed="64"/>
      </patternFill>
    </fill>
    <fill>
      <patternFill patternType="solid">
        <fgColor indexed="23"/>
        <bgColor indexed="64"/>
      </patternFill>
    </fill>
    <fill>
      <patternFill patternType="solid">
        <fgColor rgb="FF0099FF"/>
        <bgColor indexed="64"/>
      </patternFill>
    </fill>
    <fill>
      <patternFill patternType="solid">
        <fgColor theme="8" tint="0.59999389629810485"/>
        <bgColor indexed="64"/>
      </patternFill>
    </fill>
    <fill>
      <patternFill patternType="solid">
        <fgColor rgb="FF33CCCC"/>
        <bgColor indexed="64"/>
      </patternFill>
    </fill>
    <fill>
      <patternFill patternType="solid">
        <fgColor indexed="27"/>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63"/>
        <bgColor indexed="64"/>
      </patternFill>
    </fill>
    <fill>
      <patternFill patternType="solid">
        <fgColor indexed="29"/>
        <bgColor indexed="64"/>
      </patternFill>
    </fill>
    <fill>
      <patternFill patternType="solid">
        <fgColor indexed="26"/>
        <bgColor indexed="64"/>
      </patternFill>
    </fill>
  </fills>
  <borders count="25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theme="1"/>
      </right>
      <top/>
      <bottom/>
      <diagonal/>
    </border>
    <border>
      <left/>
      <right/>
      <top style="thin">
        <color theme="1"/>
      </top>
      <bottom/>
      <diagonal/>
    </border>
    <border>
      <left/>
      <right style="thin">
        <color indexed="64"/>
      </right>
      <top style="thin">
        <color theme="1"/>
      </top>
      <bottom/>
      <diagonal/>
    </border>
    <border>
      <left style="thin">
        <color indexed="64"/>
      </left>
      <right/>
      <top style="thin">
        <color theme="1"/>
      </top>
      <bottom/>
      <diagonal/>
    </border>
    <border>
      <left/>
      <right style="thin">
        <color theme="1"/>
      </right>
      <top style="thin">
        <color theme="1"/>
      </top>
      <bottom/>
      <diagonal/>
    </border>
    <border>
      <left style="thin">
        <color theme="1"/>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theme="1"/>
      </right>
      <top/>
      <bottom style="dotted">
        <color indexed="64"/>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indexed="64"/>
      </left>
      <right/>
      <top style="dotted">
        <color indexed="64"/>
      </top>
      <bottom style="thin">
        <color theme="1"/>
      </bottom>
      <diagonal/>
    </border>
    <border>
      <left/>
      <right style="thin">
        <color theme="1"/>
      </right>
      <top style="dotted">
        <color indexed="64"/>
      </top>
      <bottom style="thin">
        <color theme="1"/>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tted">
        <color indexed="64"/>
      </bottom>
      <diagonal/>
    </border>
    <border>
      <left/>
      <right style="double">
        <color indexed="64"/>
      </right>
      <top/>
      <bottom style="dotted">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top style="dotted">
        <color indexed="64"/>
      </top>
      <bottom style="double">
        <color indexed="64"/>
      </bottom>
      <diagonal/>
    </border>
    <border>
      <left/>
      <right style="double">
        <color indexed="64"/>
      </right>
      <top style="dotted">
        <color indexed="64"/>
      </top>
      <bottom style="double">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style="dotted">
        <color indexed="64"/>
      </bottom>
      <diagonal/>
    </border>
    <border>
      <left style="dashed">
        <color indexed="64"/>
      </left>
      <right/>
      <top/>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dotted">
        <color indexed="64"/>
      </right>
      <top/>
      <bottom/>
      <diagonal/>
    </border>
    <border>
      <left style="dotted">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dotted">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dotted">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style="thin">
        <color indexed="64"/>
      </bottom>
      <diagonal/>
    </border>
    <border>
      <left style="thin">
        <color theme="1"/>
      </left>
      <right/>
      <top style="thin">
        <color indexed="64"/>
      </top>
      <bottom/>
      <diagonal/>
    </border>
    <border>
      <left style="thin">
        <color theme="1"/>
      </left>
      <right/>
      <top/>
      <bottom/>
      <diagonal/>
    </border>
    <border>
      <left style="thin">
        <color theme="1"/>
      </left>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dotted">
        <color indexed="64"/>
      </right>
      <top/>
      <bottom style="dotted">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style="dotted">
        <color indexed="64"/>
      </right>
      <top style="double">
        <color indexed="64"/>
      </top>
      <bottom/>
      <diagonal/>
    </border>
    <border>
      <left style="dotted">
        <color indexed="64"/>
      </left>
      <right/>
      <top style="double">
        <color indexed="64"/>
      </top>
      <bottom style="thin">
        <color indexed="64"/>
      </bottom>
      <diagonal/>
    </border>
    <border>
      <left/>
      <right style="dotted">
        <color indexed="64"/>
      </right>
      <top style="double">
        <color indexed="64"/>
      </top>
      <bottom style="thin">
        <color indexed="64"/>
      </bottom>
      <diagonal/>
    </border>
    <border>
      <left style="dotted">
        <color indexed="64"/>
      </left>
      <right/>
      <top style="double">
        <color indexed="64"/>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ashed">
        <color indexed="64"/>
      </right>
      <top/>
      <bottom/>
      <diagonal/>
    </border>
    <border>
      <left/>
      <right style="dashed">
        <color indexed="64"/>
      </right>
      <top/>
      <bottom style="double">
        <color indexed="64"/>
      </bottom>
      <diagonal/>
    </border>
    <border>
      <left style="dashed">
        <color indexed="64"/>
      </left>
      <right/>
      <top/>
      <bottom style="double">
        <color indexed="64"/>
      </bottom>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dotted">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dotted">
        <color indexed="64"/>
      </right>
      <top/>
      <bottom style="medium">
        <color indexed="64"/>
      </bottom>
      <diagonal style="thin">
        <color indexed="64"/>
      </diagonal>
    </border>
    <border>
      <left/>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double">
        <color indexed="64"/>
      </bottom>
      <diagonal/>
    </border>
    <border>
      <left style="double">
        <color indexed="64"/>
      </left>
      <right/>
      <top style="dotted">
        <color indexed="64"/>
      </top>
      <bottom/>
      <diagonal/>
    </border>
    <border>
      <left/>
      <right style="thin">
        <color indexed="64"/>
      </right>
      <top style="dotted">
        <color indexed="64"/>
      </top>
      <bottom/>
      <diagonal/>
    </border>
    <border>
      <left/>
      <right style="double">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style="dotted">
        <color indexed="64"/>
      </left>
      <right/>
      <top/>
      <bottom style="hair">
        <color indexed="64"/>
      </bottom>
      <diagonal/>
    </border>
    <border>
      <left style="hair">
        <color indexed="64"/>
      </left>
      <right/>
      <top style="hair">
        <color indexed="64"/>
      </top>
      <bottom style="double">
        <color indexed="64"/>
      </bottom>
      <diagonal/>
    </border>
    <border>
      <left style="hair">
        <color indexed="64"/>
      </left>
      <right style="thin">
        <color indexed="64"/>
      </right>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dotted">
        <color indexed="64"/>
      </right>
      <top style="double">
        <color indexed="64"/>
      </top>
      <bottom/>
      <diagonal/>
    </border>
    <border>
      <left style="hair">
        <color indexed="64"/>
      </left>
      <right style="dotted">
        <color indexed="64"/>
      </right>
      <top/>
      <bottom style="thin">
        <color indexed="64"/>
      </bottom>
      <diagonal/>
    </border>
    <border>
      <left style="hair">
        <color indexed="64"/>
      </left>
      <right style="dotted">
        <color indexed="64"/>
      </right>
      <top style="thin">
        <color indexed="64"/>
      </top>
      <bottom/>
      <diagonal/>
    </border>
    <border>
      <left style="hair">
        <color indexed="64"/>
      </left>
      <right style="dotted">
        <color indexed="64"/>
      </right>
      <top/>
      <bottom/>
      <diagonal/>
    </border>
    <border>
      <left/>
      <right style="thin">
        <color indexed="64"/>
      </right>
      <top style="thin">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dotted">
        <color indexed="64"/>
      </right>
      <top/>
      <bottom style="medium">
        <color indexed="64"/>
      </bottom>
      <diagonal/>
    </border>
    <border>
      <left style="hair">
        <color indexed="64"/>
      </left>
      <right style="dotted">
        <color indexed="64"/>
      </right>
      <top style="thin">
        <color indexed="64"/>
      </top>
      <bottom style="thin">
        <color indexed="64"/>
      </bottom>
      <diagonal/>
    </border>
    <border>
      <left style="hair">
        <color indexed="64"/>
      </left>
      <right style="thin">
        <color indexed="64"/>
      </right>
      <top/>
      <bottom style="medium">
        <color indexed="64"/>
      </bottom>
      <diagonal/>
    </border>
    <border>
      <left style="hair">
        <color indexed="64"/>
      </left>
      <right style="dotted">
        <color indexed="64"/>
      </right>
      <top style="thin">
        <color indexed="64"/>
      </top>
      <bottom style="medium">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tted">
        <color indexed="64"/>
      </left>
      <right/>
      <top/>
      <bottom style="dotted">
        <color indexed="64"/>
      </bottom>
      <diagonal/>
    </border>
    <border diagonalDown="1">
      <left style="dotted">
        <color indexed="64"/>
      </left>
      <right/>
      <top style="double">
        <color indexed="64"/>
      </top>
      <bottom style="thin">
        <color indexed="64"/>
      </bottom>
      <diagonal style="dotted">
        <color indexed="64"/>
      </diagonal>
    </border>
    <border diagonalDown="1">
      <left/>
      <right/>
      <top style="double">
        <color indexed="64"/>
      </top>
      <bottom style="thin">
        <color indexed="64"/>
      </bottom>
      <diagonal style="dotted">
        <color indexed="64"/>
      </diagonal>
    </border>
    <border diagonalDown="1">
      <left/>
      <right style="dotted">
        <color indexed="64"/>
      </right>
      <top style="double">
        <color indexed="64"/>
      </top>
      <bottom style="thin">
        <color indexed="64"/>
      </bottom>
      <diagonal style="dotted">
        <color indexed="64"/>
      </diagonal>
    </border>
    <border diagonalDown="1">
      <left style="dotted">
        <color indexed="64"/>
      </left>
      <right/>
      <top style="thin">
        <color indexed="64"/>
      </top>
      <bottom style="thin">
        <color indexed="64"/>
      </bottom>
      <diagonal style="dotted">
        <color indexed="64"/>
      </diagonal>
    </border>
    <border diagonalDown="1">
      <left/>
      <right/>
      <top style="thin">
        <color indexed="64"/>
      </top>
      <bottom style="thin">
        <color indexed="64"/>
      </bottom>
      <diagonal style="dotted">
        <color indexed="64"/>
      </diagonal>
    </border>
    <border diagonalDown="1">
      <left/>
      <right style="dotted">
        <color indexed="64"/>
      </right>
      <top style="thin">
        <color indexed="64"/>
      </top>
      <bottom style="thin">
        <color indexed="64"/>
      </bottom>
      <diagonal style="dotted">
        <color indexed="64"/>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tted">
        <color indexed="64"/>
      </right>
      <top/>
      <bottom style="double">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thin">
        <color theme="1"/>
      </right>
      <top style="hair">
        <color indexed="64"/>
      </top>
      <bottom style="thin">
        <color indexed="64"/>
      </bottom>
      <diagonal/>
    </border>
    <border>
      <left/>
      <right style="thin">
        <color theme="1"/>
      </right>
      <top style="thin">
        <color indexed="64"/>
      </top>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hair">
        <color indexed="64"/>
      </right>
      <top style="thin">
        <color indexed="64"/>
      </top>
      <bottom style="thin">
        <color theme="1"/>
      </bottom>
      <diagonal/>
    </border>
    <border>
      <left style="hair">
        <color indexed="64"/>
      </left>
      <right/>
      <top style="thin">
        <color indexed="64"/>
      </top>
      <bottom style="thin">
        <color theme="1"/>
      </bottom>
      <diagonal/>
    </border>
    <border>
      <left/>
      <right style="thin">
        <color theme="1"/>
      </right>
      <top style="thin">
        <color indexed="64"/>
      </top>
      <bottom style="thin">
        <color theme="1"/>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s>
  <cellStyleXfs count="7">
    <xf numFmtId="0" fontId="0" fillId="0" borderId="0"/>
    <xf numFmtId="0" fontId="4" fillId="0" borderId="0"/>
    <xf numFmtId="0" fontId="20" fillId="0" borderId="0">
      <alignment vertical="center"/>
    </xf>
    <xf numFmtId="0" fontId="1" fillId="0" borderId="0"/>
    <xf numFmtId="181" fontId="50" fillId="0" borderId="0" applyFont="0" applyFill="0" applyBorder="0" applyAlignment="0" applyProtection="0"/>
    <xf numFmtId="0" fontId="56" fillId="0" borderId="0">
      <alignment vertical="center"/>
    </xf>
    <xf numFmtId="0" fontId="20" fillId="0" borderId="0">
      <alignment vertical="center"/>
    </xf>
  </cellStyleXfs>
  <cellXfs count="3008">
    <xf numFmtId="0" fontId="0" fillId="0" borderId="0" xfId="0"/>
    <xf numFmtId="0" fontId="5" fillId="2" borderId="0" xfId="1" applyFont="1" applyFill="1" applyAlignment="1" applyProtection="1">
      <alignment vertical="center"/>
    </xf>
    <xf numFmtId="0" fontId="8" fillId="2" borderId="0" xfId="1" applyFont="1" applyFill="1" applyAlignment="1" applyProtection="1">
      <alignment vertical="center"/>
    </xf>
    <xf numFmtId="0" fontId="8" fillId="2" borderId="0" xfId="1" applyFont="1" applyFill="1" applyAlignment="1" applyProtection="1">
      <alignment vertical="center"/>
      <protection locked="0"/>
    </xf>
    <xf numFmtId="0" fontId="12" fillId="2" borderId="0" xfId="1" applyFont="1" applyFill="1" applyBorder="1" applyAlignment="1" applyProtection="1">
      <alignment horizontal="left" vertical="center"/>
    </xf>
    <xf numFmtId="0" fontId="8" fillId="2" borderId="0" xfId="1" applyFont="1" applyFill="1" applyAlignment="1" applyProtection="1">
      <alignment horizontal="right" vertical="center"/>
    </xf>
    <xf numFmtId="0" fontId="12" fillId="2" borderId="0" xfId="1" applyFont="1" applyFill="1" applyAlignment="1" applyProtection="1">
      <alignment vertical="center"/>
    </xf>
    <xf numFmtId="0" fontId="8" fillId="2" borderId="0" xfId="1" applyFont="1" applyFill="1" applyBorder="1" applyAlignment="1" applyProtection="1">
      <alignment vertical="center"/>
    </xf>
    <xf numFmtId="0" fontId="12" fillId="2" borderId="0" xfId="1" applyFont="1" applyFill="1" applyBorder="1" applyAlignment="1" applyProtection="1">
      <alignment vertical="center"/>
    </xf>
    <xf numFmtId="0" fontId="14" fillId="2" borderId="5" xfId="1" applyFont="1" applyFill="1" applyBorder="1" applyAlignment="1" applyProtection="1">
      <alignment vertical="center" wrapText="1"/>
    </xf>
    <xf numFmtId="0" fontId="15" fillId="2" borderId="13" xfId="1" applyFont="1" applyFill="1" applyBorder="1" applyAlignment="1" applyProtection="1">
      <alignment horizontal="center" vertical="center"/>
    </xf>
    <xf numFmtId="0" fontId="15" fillId="2" borderId="7" xfId="1" applyFont="1" applyFill="1" applyBorder="1" applyAlignment="1" applyProtection="1">
      <alignment vertical="center"/>
    </xf>
    <xf numFmtId="0" fontId="8" fillId="2" borderId="0" xfId="1" applyFont="1" applyFill="1" applyBorder="1" applyAlignment="1" applyProtection="1">
      <alignment horizontal="center" vertical="center"/>
    </xf>
    <xf numFmtId="0" fontId="8" fillId="2" borderId="0" xfId="1" applyFont="1" applyFill="1" applyBorder="1" applyAlignment="1" applyProtection="1">
      <alignment vertical="center" wrapText="1"/>
    </xf>
    <xf numFmtId="0" fontId="12" fillId="2" borderId="15" xfId="1" applyFont="1" applyFill="1" applyBorder="1" applyAlignment="1" applyProtection="1">
      <alignment vertical="center"/>
    </xf>
    <xf numFmtId="0" fontId="12" fillId="2" borderId="0" xfId="1" applyFont="1" applyFill="1" applyAlignment="1" applyProtection="1">
      <alignment vertical="top"/>
    </xf>
    <xf numFmtId="0" fontId="8" fillId="2" borderId="0" xfId="1" applyFont="1" applyFill="1" applyAlignment="1" applyProtection="1">
      <protection locked="0"/>
    </xf>
    <xf numFmtId="0" fontId="8" fillId="2" borderId="15" xfId="1" applyFont="1" applyFill="1" applyBorder="1" applyAlignment="1" applyProtection="1">
      <alignment horizontal="left" vertical="center" shrinkToFit="1"/>
    </xf>
    <xf numFmtId="0" fontId="12" fillId="2" borderId="0" xfId="1" applyFont="1" applyFill="1" applyBorder="1" applyAlignment="1" applyProtection="1">
      <alignment horizontal="center" vertical="center"/>
      <protection locked="0"/>
    </xf>
    <xf numFmtId="0" fontId="8" fillId="2" borderId="0" xfId="1" applyFont="1" applyFill="1" applyAlignment="1" applyProtection="1">
      <alignment horizontal="left" vertical="center" shrinkToFit="1"/>
    </xf>
    <xf numFmtId="0" fontId="8" fillId="2" borderId="0" xfId="1" applyFont="1" applyFill="1" applyBorder="1" applyAlignment="1" applyProtection="1">
      <alignment horizontal="left" vertical="center" shrinkToFit="1"/>
    </xf>
    <xf numFmtId="0" fontId="14" fillId="2" borderId="0" xfId="1" applyFont="1" applyFill="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15" fillId="0" borderId="0" xfId="1" applyFont="1" applyFill="1" applyBorder="1" applyAlignment="1" applyProtection="1">
      <alignment horizontal="center" vertical="top" wrapText="1"/>
    </xf>
    <xf numFmtId="0" fontId="12" fillId="2" borderId="35" xfId="1" applyFont="1" applyFill="1" applyBorder="1" applyAlignment="1" applyProtection="1">
      <alignment vertical="center"/>
    </xf>
    <xf numFmtId="0" fontId="8" fillId="2" borderId="0" xfId="1" applyFont="1" applyFill="1" applyAlignment="1" applyProtection="1"/>
    <xf numFmtId="0" fontId="8" fillId="2" borderId="0" xfId="1" applyFont="1" applyFill="1" applyAlignment="1" applyProtection="1">
      <alignment vertical="top" wrapText="1"/>
    </xf>
    <xf numFmtId="0" fontId="15" fillId="2" borderId="0" xfId="1" applyFont="1" applyFill="1" applyBorder="1" applyAlignment="1" applyProtection="1">
      <alignment horizontal="left" vertical="center"/>
    </xf>
    <xf numFmtId="0" fontId="19" fillId="2" borderId="44" xfId="1" applyFont="1" applyFill="1" applyBorder="1" applyAlignment="1" applyProtection="1">
      <alignment vertical="center"/>
    </xf>
    <xf numFmtId="0" fontId="19" fillId="2" borderId="6" xfId="1" applyFont="1" applyFill="1" applyBorder="1" applyAlignment="1" applyProtection="1">
      <alignment vertical="center"/>
    </xf>
    <xf numFmtId="0" fontId="19" fillId="2" borderId="46" xfId="1" applyFont="1" applyFill="1" applyBorder="1" applyAlignment="1" applyProtection="1">
      <alignment vertical="center"/>
    </xf>
    <xf numFmtId="0" fontId="19" fillId="2" borderId="0" xfId="1" applyFont="1" applyFill="1" applyBorder="1" applyAlignment="1" applyProtection="1">
      <alignment vertical="center"/>
    </xf>
    <xf numFmtId="0" fontId="12" fillId="2" borderId="71" xfId="1" applyFont="1" applyFill="1" applyBorder="1" applyAlignment="1" applyProtection="1">
      <alignment horizontal="center" vertical="center"/>
    </xf>
    <xf numFmtId="0" fontId="12" fillId="2" borderId="64" xfId="1" applyFont="1" applyFill="1" applyBorder="1" applyAlignment="1" applyProtection="1">
      <alignment horizontal="center" vertical="center"/>
    </xf>
    <xf numFmtId="0" fontId="12" fillId="2" borderId="81" xfId="1" applyFont="1" applyFill="1" applyBorder="1" applyAlignment="1" applyProtection="1">
      <alignment horizontal="center" vertical="center"/>
    </xf>
    <xf numFmtId="0" fontId="12" fillId="2" borderId="74" xfId="1" applyFont="1" applyFill="1" applyBorder="1" applyAlignment="1" applyProtection="1">
      <alignment horizontal="center" vertical="center"/>
    </xf>
    <xf numFmtId="0" fontId="16" fillId="2" borderId="76" xfId="1" applyFont="1" applyFill="1" applyBorder="1" applyAlignment="1" applyProtection="1">
      <alignment vertical="center"/>
    </xf>
    <xf numFmtId="0" fontId="16" fillId="2" borderId="55" xfId="1" applyFont="1" applyFill="1" applyBorder="1" applyAlignment="1" applyProtection="1">
      <alignment vertical="center"/>
    </xf>
    <xf numFmtId="0" fontId="14" fillId="2" borderId="0" xfId="1" applyFont="1" applyFill="1" applyAlignment="1" applyProtection="1">
      <alignment wrapText="1"/>
    </xf>
    <xf numFmtId="0" fontId="14" fillId="2" borderId="62" xfId="1" applyFont="1" applyFill="1" applyBorder="1" applyAlignment="1" applyProtection="1">
      <alignment wrapText="1"/>
    </xf>
    <xf numFmtId="0" fontId="19" fillId="2" borderId="0" xfId="1" applyFont="1" applyFill="1" applyAlignment="1" applyProtection="1">
      <alignment vertical="center"/>
    </xf>
    <xf numFmtId="0" fontId="12" fillId="2" borderId="13" xfId="1" applyFont="1" applyFill="1" applyBorder="1" applyAlignment="1" applyProtection="1">
      <alignment vertical="center"/>
    </xf>
    <xf numFmtId="0" fontId="14" fillId="2" borderId="0" xfId="1" applyFont="1" applyFill="1" applyAlignment="1" applyProtection="1">
      <alignment vertical="center"/>
    </xf>
    <xf numFmtId="0" fontId="26" fillId="0" borderId="0" xfId="2" applyFont="1">
      <alignment vertical="center"/>
    </xf>
    <xf numFmtId="0" fontId="26" fillId="0" borderId="0" xfId="2" applyFont="1" applyAlignment="1">
      <alignment vertical="center"/>
    </xf>
    <xf numFmtId="1" fontId="26" fillId="0" borderId="0" xfId="2" applyNumberFormat="1" applyFont="1" applyAlignment="1">
      <alignment vertical="center"/>
    </xf>
    <xf numFmtId="178" fontId="26" fillId="0" borderId="0" xfId="2" applyNumberFormat="1" applyFont="1" applyAlignment="1">
      <alignment vertical="center"/>
    </xf>
    <xf numFmtId="0" fontId="8" fillId="0" borderId="0" xfId="1" applyFont="1" applyFill="1" applyAlignment="1" applyProtection="1">
      <alignment vertical="center" wrapText="1"/>
    </xf>
    <xf numFmtId="0" fontId="8" fillId="0" borderId="0" xfId="1" applyFont="1" applyFill="1" applyAlignment="1" applyProtection="1">
      <alignment vertical="center" wrapText="1"/>
      <protection locked="0"/>
    </xf>
    <xf numFmtId="0" fontId="8" fillId="2" borderId="0" xfId="1" applyFont="1" applyFill="1" applyAlignment="1" applyProtection="1">
      <alignment vertical="center" wrapText="1"/>
    </xf>
    <xf numFmtId="0" fontId="8" fillId="2" borderId="0" xfId="1" applyFont="1" applyFill="1" applyAlignment="1" applyProtection="1">
      <alignment vertical="center" wrapText="1"/>
      <protection locked="0"/>
    </xf>
    <xf numFmtId="0" fontId="8" fillId="3" borderId="0" xfId="1" applyFont="1" applyFill="1" applyAlignment="1" applyProtection="1">
      <alignment vertical="center"/>
    </xf>
    <xf numFmtId="0" fontId="8" fillId="3" borderId="0" xfId="1" applyFont="1" applyFill="1" applyAlignment="1" applyProtection="1">
      <alignment horizontal="left" vertical="center"/>
    </xf>
    <xf numFmtId="0" fontId="8" fillId="3" borderId="0" xfId="1" applyFont="1" applyFill="1" applyAlignment="1" applyProtection="1">
      <alignment horizontal="left" vertical="center" wrapText="1"/>
    </xf>
    <xf numFmtId="0" fontId="8" fillId="3" borderId="0" xfId="1" applyFont="1" applyFill="1" applyAlignment="1" applyProtection="1">
      <alignment vertical="center" wrapText="1"/>
    </xf>
    <xf numFmtId="0" fontId="8" fillId="3" borderId="0" xfId="1" applyFont="1" applyFill="1" applyAlignment="1" applyProtection="1">
      <alignment vertical="center" wrapText="1"/>
      <protection locked="0"/>
    </xf>
    <xf numFmtId="0" fontId="8" fillId="3" borderId="0" xfId="1" applyFont="1" applyFill="1" applyAlignment="1" applyProtection="1">
      <alignment vertical="center"/>
      <protection locked="0"/>
    </xf>
    <xf numFmtId="0" fontId="14" fillId="2" borderId="0" xfId="1" applyFont="1" applyFill="1" applyAlignment="1" applyProtection="1">
      <alignment horizontal="left" vertical="center" wrapText="1"/>
    </xf>
    <xf numFmtId="0" fontId="8" fillId="2" borderId="13" xfId="1" applyFont="1" applyFill="1" applyBorder="1" applyAlignment="1" applyProtection="1">
      <alignment vertical="center"/>
    </xf>
    <xf numFmtId="0" fontId="8" fillId="0" borderId="0" xfId="1" applyFont="1" applyFill="1" applyAlignment="1" applyProtection="1">
      <protection locked="0"/>
    </xf>
    <xf numFmtId="0" fontId="8" fillId="2" borderId="0" xfId="1" applyFont="1" applyFill="1" applyAlignment="1" applyProtection="1">
      <alignment horizontal="left" vertical="top" wrapText="1"/>
    </xf>
    <xf numFmtId="0" fontId="15" fillId="2" borderId="0" xfId="1" applyFont="1" applyFill="1" applyBorder="1" applyAlignment="1" applyProtection="1">
      <alignment vertical="center" wrapText="1"/>
    </xf>
    <xf numFmtId="0" fontId="11" fillId="2" borderId="0" xfId="1" applyFont="1" applyFill="1" applyBorder="1" applyAlignment="1" applyProtection="1">
      <alignment vertical="center"/>
    </xf>
    <xf numFmtId="0" fontId="8" fillId="0" borderId="0" xfId="1" applyFont="1" applyFill="1" applyAlignment="1" applyProtection="1">
      <alignment vertical="center"/>
    </xf>
    <xf numFmtId="0" fontId="8" fillId="0" borderId="0" xfId="1" applyFont="1" applyFill="1" applyAlignment="1" applyProtection="1">
      <alignment vertical="center"/>
      <protection locked="0"/>
    </xf>
    <xf numFmtId="0" fontId="8" fillId="2" borderId="0" xfId="1" applyFont="1" applyFill="1" applyBorder="1" applyAlignment="1" applyProtection="1">
      <alignment vertical="center"/>
      <protection locked="0"/>
    </xf>
    <xf numFmtId="0" fontId="8" fillId="2" borderId="13" xfId="1" applyFont="1" applyFill="1" applyBorder="1" applyAlignment="1" applyProtection="1">
      <alignment vertical="center"/>
      <protection locked="0"/>
    </xf>
    <xf numFmtId="0" fontId="8" fillId="2" borderId="6" xfId="1" applyFont="1" applyFill="1" applyBorder="1" applyAlignment="1" applyProtection="1">
      <alignment vertical="center"/>
    </xf>
    <xf numFmtId="0" fontId="8" fillId="2" borderId="0" xfId="1" applyFont="1" applyFill="1" applyAlignment="1" applyProtection="1">
      <alignment vertical="center" shrinkToFit="1"/>
    </xf>
    <xf numFmtId="0" fontId="8" fillId="2" borderId="10" xfId="1" applyFont="1" applyFill="1" applyBorder="1" applyAlignment="1" applyProtection="1">
      <alignment vertical="center"/>
    </xf>
    <xf numFmtId="0" fontId="15" fillId="2" borderId="14" xfId="1" applyFont="1" applyFill="1" applyBorder="1" applyAlignment="1" applyProtection="1"/>
    <xf numFmtId="0" fontId="15" fillId="3" borderId="0" xfId="1" applyFont="1" applyFill="1" applyBorder="1" applyAlignment="1" applyProtection="1"/>
    <xf numFmtId="0" fontId="15" fillId="2" borderId="14" xfId="1" applyFont="1" applyFill="1" applyBorder="1" applyAlignment="1" applyProtection="1">
      <protection locked="0"/>
    </xf>
    <xf numFmtId="0" fontId="15" fillId="3" borderId="0" xfId="1" applyFont="1" applyFill="1" applyBorder="1" applyAlignment="1" applyProtection="1">
      <protection locked="0"/>
    </xf>
    <xf numFmtId="0" fontId="8" fillId="3" borderId="0" xfId="1" applyFont="1" applyFill="1" applyBorder="1" applyAlignment="1" applyProtection="1">
      <alignment vertical="center"/>
    </xf>
    <xf numFmtId="0" fontId="15" fillId="2" borderId="0" xfId="1" applyFont="1" applyFill="1" applyBorder="1" applyAlignment="1" applyProtection="1">
      <alignment horizontal="center" vertical="center" shrinkToFit="1"/>
    </xf>
    <xf numFmtId="0" fontId="12" fillId="2" borderId="0" xfId="1" applyFont="1" applyFill="1" applyBorder="1" applyAlignment="1" applyProtection="1">
      <alignment horizontal="center" vertical="center" shrinkToFit="1"/>
    </xf>
    <xf numFmtId="0" fontId="9" fillId="2" borderId="0" xfId="1" applyFont="1" applyFill="1" applyBorder="1" applyAlignment="1" applyProtection="1">
      <alignment horizontal="center" vertical="center" wrapText="1" shrinkToFit="1"/>
    </xf>
    <xf numFmtId="0" fontId="11" fillId="2" borderId="0" xfId="1" applyFont="1" applyFill="1" applyBorder="1" applyAlignment="1" applyProtection="1">
      <alignment horizontal="center" vertical="center"/>
    </xf>
    <xf numFmtId="0" fontId="12" fillId="2" borderId="0" xfId="1" applyFont="1" applyFill="1" applyProtection="1"/>
    <xf numFmtId="0" fontId="12" fillId="2" borderId="0" xfId="1" applyFont="1" applyFill="1" applyProtection="1">
      <protection locked="0"/>
    </xf>
    <xf numFmtId="0" fontId="8" fillId="2" borderId="0" xfId="1" applyFont="1" applyFill="1" applyBorder="1" applyAlignment="1" applyProtection="1"/>
    <xf numFmtId="0" fontId="30" fillId="2" borderId="0" xfId="1" applyFont="1" applyFill="1" applyAlignment="1" applyProtection="1"/>
    <xf numFmtId="0" fontId="8" fillId="2" borderId="0" xfId="1" applyFont="1" applyFill="1" applyBorder="1" applyAlignment="1" applyProtection="1">
      <alignment horizontal="center"/>
    </xf>
    <xf numFmtId="0" fontId="8" fillId="0" borderId="0" xfId="3" applyFont="1" applyAlignment="1" applyProtection="1">
      <alignment horizontal="left"/>
    </xf>
    <xf numFmtId="0" fontId="8" fillId="0" borderId="0" xfId="3" applyFont="1" applyProtection="1"/>
    <xf numFmtId="0" fontId="19" fillId="0" borderId="0" xfId="3" applyFont="1" applyProtection="1"/>
    <xf numFmtId="0" fontId="8" fillId="2" borderId="6" xfId="1" applyFont="1" applyFill="1" applyBorder="1" applyAlignment="1" applyProtection="1">
      <alignment vertical="center"/>
      <protection locked="0"/>
    </xf>
    <xf numFmtId="0" fontId="12" fillId="2" borderId="2" xfId="1" applyFont="1" applyFill="1" applyBorder="1" applyAlignment="1" applyProtection="1">
      <alignment vertical="center"/>
    </xf>
    <xf numFmtId="0" fontId="12" fillId="2" borderId="3" xfId="1" applyFont="1" applyFill="1" applyBorder="1" applyAlignment="1" applyProtection="1">
      <alignment vertical="center"/>
    </xf>
    <xf numFmtId="0" fontId="8" fillId="0" borderId="0" xfId="3" applyFont="1" applyAlignment="1" applyProtection="1"/>
    <xf numFmtId="0" fontId="8" fillId="2" borderId="0" xfId="1" applyFont="1" applyFill="1" applyBorder="1" applyAlignment="1" applyProtection="1">
      <alignment horizontal="left" vertical="center"/>
    </xf>
    <xf numFmtId="0" fontId="14" fillId="2" borderId="0" xfId="1" applyFont="1" applyFill="1" applyBorder="1" applyAlignment="1" applyProtection="1">
      <alignment horizontal="left" vertical="center" wrapText="1"/>
    </xf>
    <xf numFmtId="0" fontId="8" fillId="0" borderId="0" xfId="3" applyFont="1" applyBorder="1" applyProtection="1"/>
    <xf numFmtId="0" fontId="8" fillId="2"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shrinkToFit="1"/>
    </xf>
    <xf numFmtId="0" fontId="8" fillId="0" borderId="0" xfId="3" applyFont="1" applyFill="1" applyBorder="1" applyAlignment="1" applyProtection="1">
      <alignment vertical="center" wrapText="1"/>
    </xf>
    <xf numFmtId="0" fontId="5" fillId="0" borderId="0" xfId="3" applyFont="1" applyProtection="1"/>
    <xf numFmtId="0" fontId="32" fillId="0" borderId="0" xfId="1" applyFont="1" applyFill="1" applyBorder="1" applyAlignment="1" applyProtection="1">
      <alignment vertical="center"/>
    </xf>
    <xf numFmtId="0" fontId="8" fillId="0" borderId="0" xfId="1" applyFont="1" applyFill="1" applyBorder="1" applyAlignment="1" applyProtection="1">
      <alignment vertical="center"/>
    </xf>
    <xf numFmtId="0" fontId="5" fillId="0" borderId="0" xfId="3" applyFont="1" applyBorder="1" applyProtection="1"/>
    <xf numFmtId="0" fontId="5" fillId="0" borderId="0" xfId="3" applyFont="1" applyFill="1" applyProtection="1"/>
    <xf numFmtId="0" fontId="5" fillId="0" borderId="0" xfId="3" applyFont="1" applyFill="1" applyBorder="1" applyAlignment="1" applyProtection="1">
      <alignment horizontal="center" vertical="center" wrapText="1"/>
      <protection locked="0"/>
    </xf>
    <xf numFmtId="0" fontId="8" fillId="0" borderId="0" xfId="3" applyFont="1" applyFill="1" applyBorder="1" applyAlignment="1" applyProtection="1">
      <alignment horizontal="center" vertical="center" wrapText="1"/>
      <protection locked="0"/>
    </xf>
    <xf numFmtId="0" fontId="8"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protection locked="0"/>
    </xf>
    <xf numFmtId="2" fontId="11" fillId="0" borderId="0" xfId="1" applyNumberFormat="1" applyFont="1" applyFill="1" applyBorder="1" applyAlignment="1" applyProtection="1">
      <alignment horizontal="center" vertical="center" shrinkToFit="1"/>
    </xf>
    <xf numFmtId="0" fontId="5" fillId="0" borderId="0" xfId="3" applyFont="1" applyFill="1" applyBorder="1" applyProtection="1"/>
    <xf numFmtId="0" fontId="8" fillId="0" borderId="0" xfId="3" applyFont="1" applyFill="1" applyProtection="1"/>
    <xf numFmtId="0" fontId="8" fillId="0" borderId="0" xfId="3" applyFont="1" applyFill="1" applyBorder="1" applyAlignment="1" applyProtection="1">
      <alignment horizontal="left" vertical="center" shrinkToFit="1"/>
    </xf>
    <xf numFmtId="0" fontId="8" fillId="0" borderId="0" xfId="3" applyFont="1" applyFill="1" applyBorder="1" applyAlignment="1" applyProtection="1">
      <alignment horizontal="left" vertical="center" wrapText="1" shrinkToFit="1"/>
    </xf>
    <xf numFmtId="0" fontId="8" fillId="0" borderId="0" xfId="3" applyFont="1" applyBorder="1" applyAlignment="1" applyProtection="1">
      <alignment vertical="center" wrapText="1" shrinkToFit="1"/>
    </xf>
    <xf numFmtId="0" fontId="8" fillId="2" borderId="0" xfId="1" applyFont="1" applyFill="1" applyAlignment="1" applyProtection="1">
      <alignment horizontal="left" vertical="center"/>
    </xf>
    <xf numFmtId="0" fontId="8" fillId="2" borderId="0" xfId="1" applyFont="1" applyFill="1" applyAlignment="1" applyProtection="1">
      <alignment horizontal="left" vertical="center"/>
      <protection locked="0"/>
    </xf>
    <xf numFmtId="0" fontId="8" fillId="2" borderId="0" xfId="1" applyFont="1" applyFill="1" applyAlignment="1" applyProtection="1">
      <alignment horizontal="left" vertical="center" shrinkToFit="1"/>
      <protection locked="0"/>
    </xf>
    <xf numFmtId="0" fontId="15" fillId="2" borderId="0" xfId="1" applyFont="1" applyFill="1" applyBorder="1" applyAlignment="1" applyProtection="1"/>
    <xf numFmtId="0" fontId="15" fillId="2" borderId="0" xfId="1" applyFont="1" applyFill="1" applyAlignment="1" applyProtection="1"/>
    <xf numFmtId="0" fontId="15" fillId="2" borderId="14" xfId="1" applyFont="1" applyFill="1" applyBorder="1" applyAlignment="1" applyProtection="1">
      <alignment horizontal="left" vertical="center" shrinkToFit="1"/>
      <protection locked="0"/>
    </xf>
    <xf numFmtId="0" fontId="15" fillId="2" borderId="0" xfId="1" applyFont="1" applyFill="1" applyBorder="1" applyAlignment="1" applyProtection="1">
      <alignment horizontal="left" vertical="center" shrinkToFit="1"/>
      <protection locked="0"/>
    </xf>
    <xf numFmtId="0" fontId="15" fillId="2" borderId="13" xfId="1" applyFont="1" applyFill="1" applyBorder="1" applyAlignment="1" applyProtection="1">
      <alignment horizontal="left" vertical="center" shrinkToFit="1"/>
      <protection locked="0"/>
    </xf>
    <xf numFmtId="0" fontId="8" fillId="2" borderId="0" xfId="1" applyFont="1" applyFill="1" applyAlignment="1" applyProtection="1">
      <alignment shrinkToFit="1"/>
    </xf>
    <xf numFmtId="0" fontId="8" fillId="2" borderId="15" xfId="1" applyFont="1" applyFill="1" applyBorder="1" applyAlignment="1" applyProtection="1">
      <alignment vertical="center"/>
      <protection locked="0"/>
    </xf>
    <xf numFmtId="0" fontId="8" fillId="2" borderId="0" xfId="1" applyFont="1" applyFill="1" applyAlignment="1" applyProtection="1">
      <alignment horizontal="left" vertical="center" wrapText="1"/>
    </xf>
    <xf numFmtId="0" fontId="15" fillId="3" borderId="0" xfId="1" applyFont="1" applyFill="1" applyBorder="1" applyAlignment="1" applyProtection="1">
      <alignment vertical="center" wrapText="1" shrinkToFit="1"/>
      <protection locked="0"/>
    </xf>
    <xf numFmtId="0" fontId="8" fillId="2" borderId="0" xfId="3" applyFont="1" applyFill="1" applyAlignment="1" applyProtection="1">
      <alignment vertical="center"/>
    </xf>
    <xf numFmtId="0" fontId="8" fillId="2" borderId="0" xfId="3" applyFont="1" applyFill="1" applyAlignment="1" applyProtection="1">
      <alignment vertical="center"/>
      <protection locked="0"/>
    </xf>
    <xf numFmtId="0" fontId="8" fillId="0" borderId="0" xfId="3" applyFont="1" applyFill="1" applyAlignment="1" applyProtection="1">
      <alignment vertical="center"/>
      <protection locked="0"/>
    </xf>
    <xf numFmtId="0" fontId="8" fillId="2" borderId="0" xfId="3" applyFont="1" applyFill="1" applyBorder="1" applyAlignment="1" applyProtection="1">
      <alignment vertical="center"/>
    </xf>
    <xf numFmtId="0" fontId="8" fillId="2" borderId="13" xfId="3" applyFont="1" applyFill="1" applyBorder="1" applyAlignment="1" applyProtection="1">
      <alignment vertical="center"/>
    </xf>
    <xf numFmtId="0" fontId="8" fillId="2" borderId="0" xfId="3" applyFont="1" applyFill="1" applyAlignment="1" applyProtection="1"/>
    <xf numFmtId="0" fontId="15" fillId="2" borderId="0" xfId="3" applyFont="1" applyFill="1" applyBorder="1" applyAlignment="1" applyProtection="1">
      <alignment horizontal="center" vertical="center" shrinkToFit="1"/>
    </xf>
    <xf numFmtId="0" fontId="12" fillId="2" borderId="0" xfId="3" applyFont="1" applyFill="1" applyBorder="1" applyAlignment="1" applyProtection="1">
      <alignment horizontal="center" vertical="center" shrinkToFit="1"/>
    </xf>
    <xf numFmtId="0" fontId="9" fillId="2" borderId="0" xfId="3" applyFont="1" applyFill="1" applyBorder="1" applyAlignment="1" applyProtection="1">
      <alignment horizontal="center" vertical="center" wrapText="1" shrinkToFit="1"/>
    </xf>
    <xf numFmtId="2" fontId="11" fillId="2" borderId="0" xfId="3" applyNumberFormat="1" applyFont="1" applyFill="1" applyBorder="1" applyAlignment="1" applyProtection="1">
      <alignment horizontal="center" vertical="center" shrinkToFit="1"/>
    </xf>
    <xf numFmtId="0" fontId="11" fillId="2" borderId="0" xfId="3" applyFont="1" applyFill="1" applyBorder="1" applyAlignment="1" applyProtection="1">
      <alignment horizontal="center" vertical="center" shrinkToFit="1"/>
    </xf>
    <xf numFmtId="0" fontId="11" fillId="3" borderId="0" xfId="3" applyFont="1" applyFill="1" applyBorder="1" applyAlignment="1" applyProtection="1">
      <alignment horizontal="center" vertical="center" shrinkToFit="1"/>
    </xf>
    <xf numFmtId="2" fontId="11" fillId="3" borderId="0" xfId="3" applyNumberFormat="1" applyFont="1" applyFill="1" applyBorder="1" applyAlignment="1" applyProtection="1">
      <alignment horizontal="center" vertical="center" shrinkToFit="1"/>
    </xf>
    <xf numFmtId="0" fontId="15" fillId="3" borderId="0" xfId="3" applyFont="1" applyFill="1" applyBorder="1" applyAlignment="1" applyProtection="1">
      <alignment horizontal="center"/>
    </xf>
    <xf numFmtId="0" fontId="15" fillId="2" borderId="0" xfId="3" applyFont="1" applyFill="1" applyBorder="1" applyAlignment="1" applyProtection="1">
      <alignment horizontal="center"/>
    </xf>
    <xf numFmtId="0" fontId="35" fillId="3" borderId="0" xfId="1" applyFont="1" applyFill="1" applyAlignment="1" applyProtection="1">
      <alignment vertical="center"/>
    </xf>
    <xf numFmtId="0" fontId="8" fillId="0" borderId="0" xfId="3" applyFont="1"/>
    <xf numFmtId="0" fontId="8" fillId="0" borderId="0" xfId="3" applyFont="1" applyFill="1" applyBorder="1" applyProtection="1"/>
    <xf numFmtId="0" fontId="5" fillId="0" borderId="0" xfId="3" applyFont="1" applyProtection="1">
      <protection locked="0"/>
    </xf>
    <xf numFmtId="0" fontId="8" fillId="0" borderId="0" xfId="3" applyFont="1" applyFill="1" applyAlignment="1" applyProtection="1">
      <alignment vertical="center" wrapText="1"/>
    </xf>
    <xf numFmtId="0" fontId="8" fillId="0" borderId="13" xfId="3" applyFont="1" applyFill="1" applyBorder="1" applyAlignment="1" applyProtection="1">
      <alignment vertical="center" wrapText="1"/>
    </xf>
    <xf numFmtId="2" fontId="11" fillId="0" borderId="0" xfId="1" applyNumberFormat="1" applyFont="1" applyFill="1" applyBorder="1" applyAlignment="1" applyProtection="1">
      <alignment vertical="center" shrinkToFit="1"/>
    </xf>
    <xf numFmtId="2" fontId="11" fillId="0" borderId="13" xfId="1" applyNumberFormat="1" applyFont="1" applyFill="1" applyBorder="1" applyAlignment="1" applyProtection="1">
      <alignment vertical="center" shrinkToFit="1"/>
    </xf>
    <xf numFmtId="0" fontId="5" fillId="0" borderId="0" xfId="3" applyFont="1"/>
    <xf numFmtId="0" fontId="5" fillId="0" borderId="6" xfId="3" applyFont="1" applyBorder="1" applyProtection="1"/>
    <xf numFmtId="0" fontId="36" fillId="0" borderId="0" xfId="1" applyFont="1" applyFill="1" applyBorder="1" applyAlignment="1" applyProtection="1">
      <alignment horizontal="center" vertical="center"/>
    </xf>
    <xf numFmtId="2" fontId="37" fillId="0" borderId="0" xfId="1" applyNumberFormat="1" applyFont="1" applyFill="1" applyBorder="1" applyAlignment="1" applyProtection="1">
      <alignment horizontal="center" vertical="center" shrinkToFit="1"/>
    </xf>
    <xf numFmtId="0" fontId="8" fillId="0" borderId="0" xfId="3" applyFont="1" applyBorder="1" applyAlignment="1" applyProtection="1">
      <alignment horizontal="center" vertical="center" wrapText="1"/>
    </xf>
    <xf numFmtId="0" fontId="5" fillId="0" borderId="0" xfId="3" applyFont="1" applyFill="1" applyProtection="1">
      <protection locked="0"/>
    </xf>
    <xf numFmtId="2" fontId="11" fillId="0" borderId="5" xfId="1" applyNumberFormat="1" applyFont="1" applyFill="1" applyBorder="1" applyAlignment="1" applyProtection="1">
      <alignment vertical="center" shrinkToFit="1"/>
      <protection locked="0"/>
    </xf>
    <xf numFmtId="2" fontId="11" fillId="0" borderId="6" xfId="1" applyNumberFormat="1" applyFont="1" applyFill="1" applyBorder="1" applyAlignment="1" applyProtection="1">
      <alignment vertical="center" shrinkToFit="1"/>
      <protection locked="0"/>
    </xf>
    <xf numFmtId="2" fontId="11" fillId="0" borderId="7" xfId="1" applyNumberFormat="1" applyFont="1" applyFill="1" applyBorder="1" applyAlignment="1" applyProtection="1">
      <alignment vertical="center" shrinkToFit="1"/>
      <protection locked="0"/>
    </xf>
    <xf numFmtId="0" fontId="8" fillId="2" borderId="14" xfId="1" applyFont="1" applyFill="1" applyBorder="1" applyAlignment="1" applyProtection="1">
      <alignment horizontal="center" vertical="center"/>
      <protection locked="0"/>
    </xf>
    <xf numFmtId="0" fontId="5" fillId="0" borderId="0" xfId="3" applyFont="1" applyFill="1" applyBorder="1" applyProtection="1">
      <protection locked="0"/>
    </xf>
    <xf numFmtId="2" fontId="11" fillId="0" borderId="9" xfId="1" applyNumberFormat="1" applyFont="1" applyFill="1" applyBorder="1" applyAlignment="1" applyProtection="1">
      <alignment vertical="center" shrinkToFit="1"/>
      <protection locked="0"/>
    </xf>
    <xf numFmtId="2" fontId="11" fillId="0" borderId="10" xfId="1" applyNumberFormat="1" applyFont="1" applyFill="1" applyBorder="1" applyAlignment="1" applyProtection="1">
      <alignment vertical="center" shrinkToFit="1"/>
      <protection locked="0"/>
    </xf>
    <xf numFmtId="2" fontId="11" fillId="0" borderId="11" xfId="1" applyNumberFormat="1" applyFont="1" applyFill="1" applyBorder="1" applyAlignment="1" applyProtection="1">
      <alignment vertical="center" shrinkToFit="1"/>
      <protection locked="0"/>
    </xf>
    <xf numFmtId="0" fontId="5" fillId="0" borderId="14" xfId="3" applyFont="1" applyFill="1" applyBorder="1" applyProtection="1">
      <protection locked="0"/>
    </xf>
    <xf numFmtId="0" fontId="8" fillId="0" borderId="0" xfId="1" applyFont="1" applyFill="1" applyBorder="1" applyAlignment="1" applyProtection="1">
      <alignment vertical="center" wrapText="1"/>
    </xf>
    <xf numFmtId="0" fontId="15" fillId="2" borderId="0" xfId="1" applyFont="1" applyFill="1" applyAlignment="1" applyProtection="1">
      <alignment vertical="center"/>
    </xf>
    <xf numFmtId="0" fontId="8" fillId="0" borderId="0" xfId="1" applyFont="1" applyFill="1" applyAlignment="1" applyProtection="1"/>
    <xf numFmtId="0" fontId="8" fillId="2" borderId="0" xfId="1" applyFont="1" applyFill="1" applyAlignment="1" applyProtection="1">
      <alignment vertical="top"/>
    </xf>
    <xf numFmtId="0" fontId="8" fillId="2" borderId="0" xfId="1" applyFont="1" applyFill="1" applyAlignment="1" applyProtection="1">
      <alignment vertical="top"/>
      <protection locked="0"/>
    </xf>
    <xf numFmtId="0" fontId="8" fillId="2" borderId="0" xfId="1" applyFont="1" applyFill="1" applyBorder="1" applyAlignment="1" applyProtection="1">
      <alignment vertical="top"/>
    </xf>
    <xf numFmtId="0" fontId="12" fillId="2" borderId="35" xfId="1" applyFont="1" applyFill="1" applyBorder="1" applyAlignment="1" applyProtection="1">
      <alignment vertical="top"/>
    </xf>
    <xf numFmtId="0" fontId="8" fillId="2" borderId="0" xfId="1" applyFont="1" applyFill="1" applyAlignment="1" applyProtection="1">
      <alignment wrapText="1"/>
    </xf>
    <xf numFmtId="0" fontId="12" fillId="2" borderId="63" xfId="1" applyFont="1" applyFill="1" applyBorder="1" applyAlignment="1" applyProtection="1">
      <alignment vertical="center"/>
    </xf>
    <xf numFmtId="0" fontId="12" fillId="2" borderId="113" xfId="1" applyFont="1" applyFill="1" applyBorder="1" applyAlignment="1" applyProtection="1">
      <alignment vertical="center"/>
    </xf>
    <xf numFmtId="0" fontId="41" fillId="2" borderId="117" xfId="1" applyFont="1" applyFill="1" applyBorder="1" applyAlignment="1" applyProtection="1">
      <alignment horizontal="center" vertical="center"/>
    </xf>
    <xf numFmtId="0" fontId="12" fillId="2" borderId="117" xfId="1" applyFont="1" applyFill="1" applyBorder="1" applyAlignment="1" applyProtection="1">
      <alignment horizontal="center" vertical="center"/>
    </xf>
    <xf numFmtId="0" fontId="12" fillId="2" borderId="82" xfId="1" applyFont="1" applyFill="1" applyBorder="1" applyAlignment="1" applyProtection="1">
      <alignment horizontal="center" vertical="center"/>
    </xf>
    <xf numFmtId="0" fontId="12" fillId="2" borderId="118" xfId="1" applyFont="1" applyFill="1" applyBorder="1" applyAlignment="1" applyProtection="1">
      <alignment horizontal="center" vertical="center"/>
    </xf>
    <xf numFmtId="0" fontId="8" fillId="2" borderId="118" xfId="1" applyFont="1" applyFill="1" applyBorder="1" applyAlignment="1" applyProtection="1">
      <alignment horizontal="center" vertical="center" wrapText="1"/>
    </xf>
    <xf numFmtId="0" fontId="8" fillId="2" borderId="82" xfId="1" applyFont="1" applyFill="1" applyBorder="1" applyAlignment="1" applyProtection="1">
      <alignment horizontal="center" vertical="center" wrapText="1"/>
    </xf>
    <xf numFmtId="0" fontId="8" fillId="2" borderId="53" xfId="1" applyFont="1" applyFill="1" applyBorder="1" applyAlignment="1" applyProtection="1">
      <alignment horizontal="center" vertical="center" wrapText="1"/>
    </xf>
    <xf numFmtId="0" fontId="16" fillId="3" borderId="0" xfId="1" applyFont="1" applyFill="1" applyBorder="1" applyAlignment="1" applyProtection="1">
      <alignment horizontal="center" vertical="center"/>
    </xf>
    <xf numFmtId="0" fontId="15" fillId="2" borderId="0" xfId="1" applyFont="1" applyFill="1" applyBorder="1" applyAlignment="1" applyProtection="1">
      <alignment horizontal="center" vertical="center"/>
    </xf>
    <xf numFmtId="0" fontId="12" fillId="2" borderId="0"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0" xfId="1" applyFont="1" applyFill="1" applyBorder="1" applyAlignment="1" applyProtection="1">
      <alignment vertical="center"/>
    </xf>
    <xf numFmtId="0" fontId="12" fillId="2" borderId="0" xfId="1" applyFont="1" applyFill="1" applyBorder="1" applyAlignment="1" applyProtection="1">
      <alignment horizontal="distributed" vertical="center" wrapText="1"/>
      <protection locked="0"/>
    </xf>
    <xf numFmtId="0" fontId="12" fillId="2" borderId="30" xfId="1" applyFont="1" applyFill="1" applyBorder="1" applyAlignment="1" applyProtection="1">
      <alignment vertical="center" wrapText="1"/>
    </xf>
    <xf numFmtId="0" fontId="12" fillId="2" borderId="31" xfId="1" applyFont="1" applyFill="1" applyBorder="1" applyAlignment="1" applyProtection="1">
      <alignment vertical="center" wrapText="1"/>
    </xf>
    <xf numFmtId="0" fontId="12" fillId="2" borderId="0" xfId="1" applyFont="1" applyFill="1" applyBorder="1" applyAlignment="1" applyProtection="1">
      <alignment vertical="center" wrapText="1"/>
    </xf>
    <xf numFmtId="0" fontId="12" fillId="2" borderId="13" xfId="1" applyFont="1" applyFill="1" applyBorder="1" applyAlignment="1" applyProtection="1">
      <alignment vertical="center" wrapText="1"/>
    </xf>
    <xf numFmtId="0" fontId="8" fillId="3" borderId="0" xfId="1" applyFont="1" applyFill="1" applyBorder="1" applyAlignment="1" applyProtection="1">
      <alignment horizontal="center" vertical="center"/>
    </xf>
    <xf numFmtId="0" fontId="15" fillId="3" borderId="0" xfId="1" applyFont="1" applyFill="1" applyBorder="1" applyAlignment="1" applyProtection="1">
      <alignment horizontal="center" vertical="center"/>
    </xf>
    <xf numFmtId="0" fontId="19" fillId="3" borderId="0" xfId="1" applyFont="1" applyFill="1" applyAlignment="1" applyProtection="1">
      <alignment vertical="center"/>
    </xf>
    <xf numFmtId="0" fontId="8" fillId="2" borderId="7" xfId="1" applyFont="1" applyFill="1" applyBorder="1" applyAlignment="1" applyProtection="1">
      <alignment vertical="center"/>
    </xf>
    <xf numFmtId="0" fontId="8" fillId="2" borderId="14" xfId="1" applyFont="1" applyFill="1" applyBorder="1" applyAlignment="1" applyProtection="1">
      <alignment vertical="center" wrapText="1"/>
      <protection locked="0"/>
    </xf>
    <xf numFmtId="0" fontId="8" fillId="2" borderId="0" xfId="1" applyFont="1" applyFill="1" applyBorder="1" applyAlignment="1" applyProtection="1">
      <alignment vertical="center" wrapText="1"/>
      <protection locked="0"/>
    </xf>
    <xf numFmtId="0" fontId="8" fillId="0" borderId="14" xfId="1" applyFont="1" applyFill="1" applyBorder="1" applyAlignment="1" applyProtection="1">
      <alignment vertical="center"/>
      <protection locked="0"/>
    </xf>
    <xf numFmtId="0" fontId="8" fillId="0" borderId="0" xfId="1" applyFont="1" applyFill="1" applyBorder="1" applyAlignment="1" applyProtection="1">
      <alignment vertical="center"/>
      <protection locked="0"/>
    </xf>
    <xf numFmtId="2" fontId="8" fillId="0" borderId="0" xfId="1" applyNumberFormat="1" applyFont="1" applyFill="1" applyBorder="1" applyAlignment="1" applyProtection="1">
      <alignment vertical="center"/>
      <protection locked="0"/>
    </xf>
    <xf numFmtId="2" fontId="16" fillId="2" borderId="0" xfId="1" applyNumberFormat="1" applyFont="1" applyFill="1" applyBorder="1" applyAlignment="1" applyProtection="1">
      <alignment horizontal="center" vertical="center"/>
    </xf>
    <xf numFmtId="2" fontId="28" fillId="3" borderId="0" xfId="1" applyNumberFormat="1" applyFont="1" applyFill="1" applyBorder="1" applyAlignment="1" applyProtection="1">
      <alignment horizontal="center" vertical="center"/>
    </xf>
    <xf numFmtId="0" fontId="15" fillId="2" borderId="6" xfId="1" applyFont="1" applyFill="1" applyBorder="1" applyAlignment="1" applyProtection="1">
      <alignment vertical="center" wrapText="1"/>
    </xf>
    <xf numFmtId="0" fontId="20" fillId="0" borderId="6" xfId="1" applyFont="1" applyBorder="1" applyAlignment="1" applyProtection="1">
      <alignment vertical="center" wrapText="1"/>
    </xf>
    <xf numFmtId="0" fontId="20" fillId="0" borderId="0" xfId="1" applyFont="1" applyAlignment="1" applyProtection="1">
      <alignment vertical="center" wrapText="1"/>
    </xf>
    <xf numFmtId="0" fontId="12" fillId="2" borderId="6" xfId="1" applyFont="1" applyFill="1" applyBorder="1" applyAlignment="1" applyProtection="1">
      <alignment vertical="center"/>
    </xf>
    <xf numFmtId="0" fontId="11" fillId="2" borderId="6" xfId="1" applyFont="1" applyFill="1" applyBorder="1" applyAlignment="1" applyProtection="1">
      <alignment vertical="center"/>
      <protection locked="0"/>
    </xf>
    <xf numFmtId="0" fontId="8" fillId="2" borderId="6" xfId="1" applyFont="1" applyFill="1" applyBorder="1" applyAlignment="1" applyProtection="1">
      <alignment vertical="center" wrapText="1"/>
    </xf>
    <xf numFmtId="0" fontId="12" fillId="3" borderId="6" xfId="1" applyFont="1" applyFill="1" applyBorder="1" applyAlignment="1" applyProtection="1">
      <alignment vertical="center"/>
    </xf>
    <xf numFmtId="0" fontId="15" fillId="2" borderId="6" xfId="1" applyFont="1" applyFill="1" applyBorder="1" applyAlignment="1" applyProtection="1">
      <alignment horizontal="center" vertical="center"/>
    </xf>
    <xf numFmtId="0" fontId="15" fillId="2" borderId="7" xfId="1" applyFont="1" applyFill="1" applyBorder="1" applyAlignment="1" applyProtection="1">
      <alignment horizontal="center" vertical="center"/>
    </xf>
    <xf numFmtId="0" fontId="15" fillId="2" borderId="0" xfId="1" applyFont="1" applyFill="1" applyAlignment="1" applyProtection="1">
      <alignment horizontal="center" vertical="center"/>
    </xf>
    <xf numFmtId="0" fontId="15" fillId="2" borderId="10" xfId="1" applyFont="1" applyFill="1" applyBorder="1" applyAlignment="1" applyProtection="1">
      <alignment horizontal="center" vertical="center"/>
    </xf>
    <xf numFmtId="0" fontId="15" fillId="2" borderId="11" xfId="1" applyFont="1" applyFill="1" applyBorder="1" applyAlignment="1" applyProtection="1">
      <alignment horizontal="center" vertical="center"/>
    </xf>
    <xf numFmtId="0" fontId="8" fillId="2" borderId="165" xfId="1" applyFont="1" applyFill="1" applyBorder="1" applyAlignment="1" applyProtection="1">
      <alignment vertical="center" wrapText="1"/>
    </xf>
    <xf numFmtId="0" fontId="8" fillId="2" borderId="165" xfId="1" applyFont="1" applyFill="1" applyBorder="1" applyAlignment="1" applyProtection="1">
      <alignment horizontal="center" vertical="center"/>
    </xf>
    <xf numFmtId="0" fontId="8" fillId="2" borderId="34" xfId="1" applyFont="1" applyFill="1" applyBorder="1" applyAlignment="1" applyProtection="1">
      <alignment vertical="center"/>
      <protection locked="0"/>
    </xf>
    <xf numFmtId="0" fontId="8" fillId="0" borderId="0" xfId="3" applyFont="1" applyFill="1" applyBorder="1" applyAlignment="1" applyProtection="1">
      <alignment vertical="center" wrapText="1" shrinkToFit="1"/>
    </xf>
    <xf numFmtId="0" fontId="8" fillId="2" borderId="0" xfId="1" applyFont="1" applyFill="1" applyBorder="1" applyAlignment="1" applyProtection="1">
      <alignment horizontal="center" vertical="center" shrinkToFit="1"/>
    </xf>
    <xf numFmtId="2" fontId="9" fillId="2" borderId="0" xfId="1" applyNumberFormat="1" applyFont="1" applyFill="1" applyBorder="1" applyAlignment="1" applyProtection="1">
      <alignment horizontal="center" vertical="center"/>
    </xf>
    <xf numFmtId="0" fontId="9" fillId="2" borderId="0" xfId="1" applyFont="1" applyFill="1" applyBorder="1" applyAlignment="1" applyProtection="1">
      <alignment horizontal="center" vertical="center"/>
    </xf>
    <xf numFmtId="2" fontId="9" fillId="3" borderId="0" xfId="1" applyNumberFormat="1" applyFont="1" applyFill="1" applyBorder="1" applyAlignment="1" applyProtection="1">
      <alignment horizontal="center" vertical="center"/>
    </xf>
    <xf numFmtId="0" fontId="15" fillId="2" borderId="5" xfId="1" applyFont="1" applyFill="1" applyBorder="1" applyAlignment="1" applyProtection="1">
      <alignment vertical="center" shrinkToFit="1"/>
      <protection locked="0"/>
    </xf>
    <xf numFmtId="0" fontId="15" fillId="2" borderId="6" xfId="1" applyFont="1" applyFill="1" applyBorder="1" applyAlignment="1" applyProtection="1">
      <alignment vertical="center" shrinkToFit="1"/>
      <protection locked="0"/>
    </xf>
    <xf numFmtId="0" fontId="15" fillId="2" borderId="14" xfId="1" applyFont="1" applyFill="1" applyBorder="1" applyAlignment="1" applyProtection="1">
      <alignment vertical="center" shrinkToFit="1"/>
      <protection locked="0"/>
    </xf>
    <xf numFmtId="0" fontId="15" fillId="2" borderId="0" xfId="1" applyFont="1" applyFill="1" applyBorder="1" applyAlignment="1" applyProtection="1">
      <alignment vertical="center" shrinkToFit="1"/>
      <protection locked="0"/>
    </xf>
    <xf numFmtId="0" fontId="15" fillId="2" borderId="9" xfId="1" applyFont="1" applyFill="1" applyBorder="1" applyAlignment="1" applyProtection="1">
      <alignment vertical="center" shrinkToFit="1"/>
      <protection locked="0"/>
    </xf>
    <xf numFmtId="0" fontId="15" fillId="2" borderId="10" xfId="1" applyFont="1" applyFill="1" applyBorder="1" applyAlignment="1" applyProtection="1">
      <alignment vertical="center" shrinkToFit="1"/>
      <protection locked="0"/>
    </xf>
    <xf numFmtId="0" fontId="15" fillId="3" borderId="5" xfId="1" applyFont="1" applyFill="1" applyBorder="1" applyAlignment="1" applyProtection="1">
      <alignment vertical="center" shrinkToFit="1"/>
      <protection locked="0"/>
    </xf>
    <xf numFmtId="0" fontId="15" fillId="3" borderId="6" xfId="1" applyFont="1" applyFill="1" applyBorder="1" applyAlignment="1" applyProtection="1">
      <alignment vertical="center" shrinkToFit="1"/>
      <protection locked="0"/>
    </xf>
    <xf numFmtId="0" fontId="15" fillId="3" borderId="14" xfId="1" applyFont="1" applyFill="1" applyBorder="1" applyAlignment="1" applyProtection="1">
      <alignment vertical="center" shrinkToFit="1"/>
      <protection locked="0"/>
    </xf>
    <xf numFmtId="0" fontId="15" fillId="3" borderId="0" xfId="1" applyFont="1" applyFill="1" applyBorder="1" applyAlignment="1" applyProtection="1">
      <alignment vertical="center" shrinkToFit="1"/>
      <protection locked="0"/>
    </xf>
    <xf numFmtId="0" fontId="15" fillId="3" borderId="9" xfId="1" applyFont="1" applyFill="1" applyBorder="1" applyAlignment="1" applyProtection="1">
      <alignment vertical="center" shrinkToFit="1"/>
      <protection locked="0"/>
    </xf>
    <xf numFmtId="0" fontId="15" fillId="3" borderId="10" xfId="1" applyFont="1" applyFill="1" applyBorder="1" applyAlignment="1" applyProtection="1">
      <alignment vertical="center" shrinkToFit="1"/>
      <protection locked="0"/>
    </xf>
    <xf numFmtId="176" fontId="15" fillId="2" borderId="0" xfId="1" applyNumberFormat="1" applyFont="1" applyFill="1" applyBorder="1" applyAlignment="1" applyProtection="1">
      <alignment vertical="top"/>
    </xf>
    <xf numFmtId="0" fontId="15" fillId="2" borderId="0" xfId="1" applyFont="1" applyFill="1" applyBorder="1" applyAlignment="1" applyProtection="1">
      <alignment vertical="center" wrapText="1" shrinkToFit="1"/>
    </xf>
    <xf numFmtId="0" fontId="15" fillId="0" borderId="0" xfId="1" applyFont="1" applyFill="1" applyBorder="1" applyAlignment="1" applyProtection="1">
      <alignment horizontal="left" vertical="top" wrapText="1"/>
    </xf>
    <xf numFmtId="0" fontId="32" fillId="0" borderId="14" xfId="1" applyFont="1" applyFill="1" applyBorder="1" applyAlignment="1" applyProtection="1">
      <alignment vertical="center"/>
    </xf>
    <xf numFmtId="0" fontId="8" fillId="2" borderId="6" xfId="1" applyFont="1" applyFill="1" applyBorder="1" applyAlignment="1" applyProtection="1"/>
    <xf numFmtId="0" fontId="8" fillId="2" borderId="0" xfId="1" applyFont="1" applyFill="1" applyBorder="1" applyAlignment="1" applyProtection="1">
      <alignment horizontal="left" vertical="top" wrapText="1"/>
    </xf>
    <xf numFmtId="0" fontId="8" fillId="2" borderId="0" xfId="1" applyFont="1" applyFill="1" applyBorder="1" applyAlignment="1" applyProtection="1">
      <alignment vertical="top" wrapText="1"/>
    </xf>
    <xf numFmtId="0" fontId="8" fillId="0" borderId="0" xfId="3" applyFont="1" applyFill="1"/>
    <xf numFmtId="0" fontId="5" fillId="0" borderId="0" xfId="3" applyFont="1" applyFill="1"/>
    <xf numFmtId="0" fontId="8" fillId="0" borderId="0" xfId="3" applyFont="1" applyFill="1" applyBorder="1" applyAlignment="1" applyProtection="1">
      <alignment vertical="center" shrinkToFit="1"/>
    </xf>
    <xf numFmtId="0" fontId="8" fillId="0" borderId="13" xfId="3" applyFont="1" applyFill="1" applyBorder="1" applyAlignment="1" applyProtection="1">
      <alignment vertical="center" shrinkToFit="1"/>
    </xf>
    <xf numFmtId="0" fontId="5" fillId="0" borderId="0" xfId="3" applyFont="1" applyFill="1" applyBorder="1"/>
    <xf numFmtId="0" fontId="5" fillId="0" borderId="13" xfId="3" applyFont="1" applyFill="1" applyBorder="1"/>
    <xf numFmtId="0" fontId="8" fillId="0" borderId="0" xfId="3" applyFont="1" applyFill="1" applyAlignment="1" applyProtection="1">
      <alignment vertical="center"/>
    </xf>
    <xf numFmtId="0" fontId="8" fillId="0" borderId="0" xfId="3" applyFont="1" applyFill="1" applyBorder="1" applyAlignment="1" applyProtection="1">
      <alignment vertical="center"/>
    </xf>
    <xf numFmtId="0" fontId="8" fillId="0" borderId="6" xfId="3" applyFont="1" applyFill="1" applyBorder="1" applyAlignment="1" applyProtection="1">
      <alignment vertical="center"/>
    </xf>
    <xf numFmtId="0" fontId="32" fillId="0" borderId="0" xfId="1" applyFont="1" applyFill="1" applyBorder="1" applyAlignment="1" applyProtection="1">
      <alignment horizontal="center" vertical="center"/>
    </xf>
    <xf numFmtId="0" fontId="8" fillId="0" borderId="14" xfId="3" applyFont="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10" xfId="3" applyFont="1" applyFill="1" applyBorder="1" applyProtection="1"/>
    <xf numFmtId="0" fontId="5" fillId="0" borderId="0" xfId="3" applyFont="1" applyFill="1" applyBorder="1" applyAlignment="1" applyProtection="1">
      <alignment vertical="center" wrapText="1"/>
    </xf>
    <xf numFmtId="0" fontId="8" fillId="0" borderId="0" xfId="3" applyFont="1" applyFill="1" applyAlignment="1" applyProtection="1">
      <alignment horizontal="left" shrinkToFit="1"/>
    </xf>
    <xf numFmtId="0" fontId="14" fillId="2" borderId="0" xfId="1" applyFont="1" applyFill="1" applyBorder="1" applyAlignment="1" applyProtection="1">
      <alignment vertical="top" shrinkToFit="1"/>
    </xf>
    <xf numFmtId="0" fontId="14" fillId="2" borderId="0" xfId="1" applyFont="1" applyFill="1" applyBorder="1" applyAlignment="1" applyProtection="1">
      <alignment horizontal="left" vertical="top" shrinkToFit="1"/>
    </xf>
    <xf numFmtId="0" fontId="12" fillId="2" borderId="0" xfId="1" applyFont="1" applyFill="1" applyBorder="1" applyAlignment="1" applyProtection="1">
      <alignment vertical="top"/>
    </xf>
    <xf numFmtId="0" fontId="12" fillId="2" borderId="13" xfId="1" applyFont="1" applyFill="1" applyBorder="1" applyAlignment="1" applyProtection="1">
      <alignment vertical="top"/>
    </xf>
    <xf numFmtId="0" fontId="40" fillId="2" borderId="177" xfId="1" applyFont="1" applyFill="1" applyBorder="1" applyAlignment="1" applyProtection="1">
      <alignment vertical="center"/>
    </xf>
    <xf numFmtId="0" fontId="40" fillId="2" borderId="178" xfId="1" applyFont="1" applyFill="1" applyBorder="1" applyAlignment="1" applyProtection="1">
      <alignment vertical="center"/>
    </xf>
    <xf numFmtId="0" fontId="49" fillId="2" borderId="0" xfId="1" applyFont="1" applyFill="1" applyAlignment="1" applyProtection="1">
      <alignment vertical="center"/>
    </xf>
    <xf numFmtId="0" fontId="16" fillId="2" borderId="10" xfId="1" applyFont="1" applyFill="1" applyBorder="1" applyAlignment="1" applyProtection="1">
      <alignment vertical="center"/>
    </xf>
    <xf numFmtId="0" fontId="16" fillId="2" borderId="6" xfId="1" applyFont="1" applyFill="1" applyBorder="1" applyAlignment="1" applyProtection="1">
      <alignment vertical="center"/>
    </xf>
    <xf numFmtId="0" fontId="16" fillId="5" borderId="0" xfId="1" applyFont="1" applyFill="1" applyBorder="1" applyAlignment="1" applyProtection="1">
      <alignment vertical="center"/>
    </xf>
    <xf numFmtId="0" fontId="12" fillId="2" borderId="10" xfId="1" applyFont="1" applyFill="1" applyBorder="1" applyAlignment="1" applyProtection="1">
      <alignment vertical="center" wrapText="1"/>
    </xf>
    <xf numFmtId="0" fontId="12" fillId="2" borderId="11" xfId="1" applyFont="1" applyFill="1" applyBorder="1" applyAlignment="1" applyProtection="1">
      <alignment vertical="center" wrapText="1"/>
    </xf>
    <xf numFmtId="0" fontId="26" fillId="0" borderId="0" xfId="2" applyFont="1" applyProtection="1">
      <alignment vertical="center"/>
    </xf>
    <xf numFmtId="0" fontId="26" fillId="0" borderId="0" xfId="2" applyFont="1" applyAlignment="1" applyProtection="1">
      <alignment vertical="center"/>
    </xf>
    <xf numFmtId="1" fontId="26" fillId="0" borderId="0" xfId="2" applyNumberFormat="1" applyFont="1" applyAlignment="1" applyProtection="1">
      <alignment vertical="center"/>
    </xf>
    <xf numFmtId="178" fontId="26" fillId="0" borderId="0" xfId="2" applyNumberFormat="1" applyFont="1" applyAlignment="1" applyProtection="1">
      <alignment vertical="center"/>
    </xf>
    <xf numFmtId="0" fontId="19" fillId="2" borderId="0" xfId="1" applyFont="1" applyFill="1" applyAlignment="1" applyProtection="1">
      <alignment horizontal="center" vertical="center" shrinkToFit="1"/>
    </xf>
    <xf numFmtId="0" fontId="14" fillId="2" borderId="0" xfId="1" applyFont="1" applyFill="1" applyBorder="1" applyAlignment="1" applyProtection="1">
      <alignment horizontal="right" vertical="center" shrinkToFit="1"/>
    </xf>
    <xf numFmtId="0" fontId="12" fillId="2" borderId="0" xfId="1" applyFont="1" applyFill="1" applyBorder="1" applyAlignment="1" applyProtection="1">
      <alignment horizontal="distributed" vertical="center" wrapText="1"/>
    </xf>
    <xf numFmtId="0" fontId="19" fillId="2" borderId="62" xfId="1" applyFont="1" applyFill="1" applyBorder="1" applyAlignment="1" applyProtection="1">
      <alignment vertical="center"/>
    </xf>
    <xf numFmtId="2" fontId="16" fillId="3" borderId="0" xfId="1" applyNumberFormat="1" applyFont="1" applyFill="1" applyBorder="1" applyAlignment="1" applyProtection="1">
      <alignment horizontal="center" vertical="center"/>
    </xf>
    <xf numFmtId="0" fontId="11" fillId="3" borderId="0" xfId="1" applyFont="1" applyFill="1" applyBorder="1" applyAlignment="1" applyProtection="1">
      <alignment horizontal="center" vertical="center"/>
    </xf>
    <xf numFmtId="0" fontId="15" fillId="3" borderId="0" xfId="1" applyFont="1" applyFill="1" applyBorder="1" applyAlignment="1" applyProtection="1">
      <alignment horizontal="center"/>
    </xf>
    <xf numFmtId="0" fontId="15" fillId="2" borderId="0" xfId="1" applyFont="1" applyFill="1" applyBorder="1" applyAlignment="1" applyProtection="1">
      <alignment horizontal="center"/>
    </xf>
    <xf numFmtId="0" fontId="15" fillId="2" borderId="7" xfId="1" applyFont="1" applyFill="1" applyBorder="1" applyAlignment="1" applyProtection="1">
      <alignment vertical="center" shrinkToFit="1"/>
      <protection locked="0"/>
    </xf>
    <xf numFmtId="0" fontId="15" fillId="2" borderId="13" xfId="1" applyFont="1" applyFill="1" applyBorder="1" applyAlignment="1" applyProtection="1">
      <alignment vertical="center" shrinkToFit="1"/>
      <protection locked="0"/>
    </xf>
    <xf numFmtId="0" fontId="8" fillId="2" borderId="6" xfId="1" applyFont="1" applyFill="1" applyBorder="1" applyAlignment="1" applyProtection="1">
      <alignment vertical="top" wrapText="1"/>
    </xf>
    <xf numFmtId="0" fontId="8" fillId="3" borderId="0" xfId="1" applyFont="1" applyFill="1" applyBorder="1" applyAlignment="1" applyProtection="1">
      <alignment vertical="top" wrapText="1"/>
    </xf>
    <xf numFmtId="0" fontId="12" fillId="3" borderId="0" xfId="1" applyFont="1" applyFill="1" applyBorder="1" applyAlignment="1" applyProtection="1">
      <alignment horizontal="center" vertical="center"/>
    </xf>
    <xf numFmtId="0" fontId="10" fillId="3" borderId="0" xfId="1" applyFont="1" applyFill="1" applyBorder="1" applyAlignment="1" applyProtection="1">
      <alignment horizontal="center" vertical="center"/>
    </xf>
    <xf numFmtId="0" fontId="15" fillId="2" borderId="0" xfId="1" applyFont="1" applyFill="1" applyAlignment="1" applyProtection="1">
      <alignment vertical="top" wrapText="1"/>
    </xf>
    <xf numFmtId="0" fontId="8" fillId="2" borderId="14" xfId="1" applyFont="1" applyFill="1" applyBorder="1" applyAlignment="1" applyProtection="1">
      <alignment vertical="center"/>
      <protection locked="0"/>
    </xf>
    <xf numFmtId="2" fontId="8" fillId="3" borderId="0" xfId="1" applyNumberFormat="1" applyFont="1" applyFill="1" applyBorder="1" applyAlignment="1" applyProtection="1">
      <alignment vertical="center"/>
      <protection locked="0"/>
    </xf>
    <xf numFmtId="2" fontId="8" fillId="12" borderId="0" xfId="1" applyNumberFormat="1" applyFont="1" applyFill="1" applyBorder="1" applyAlignment="1" applyProtection="1">
      <alignment vertical="center"/>
    </xf>
    <xf numFmtId="0" fontId="8" fillId="2" borderId="7" xfId="1" applyFont="1" applyFill="1" applyBorder="1" applyAlignment="1" applyProtection="1">
      <alignment vertical="center" wrapText="1"/>
    </xf>
    <xf numFmtId="0" fontId="8" fillId="2" borderId="13" xfId="1" applyFont="1" applyFill="1" applyBorder="1" applyAlignment="1" applyProtection="1">
      <alignment vertical="center" wrapText="1"/>
    </xf>
    <xf numFmtId="0" fontId="8" fillId="2" borderId="0" xfId="1" applyFont="1" applyFill="1" applyBorder="1" applyAlignment="1" applyProtection="1">
      <alignment vertical="center" shrinkToFit="1"/>
    </xf>
    <xf numFmtId="0" fontId="9" fillId="2" borderId="0" xfId="1" applyFont="1" applyFill="1" applyBorder="1" applyAlignment="1" applyProtection="1">
      <alignment horizontal="center" vertical="center" shrinkToFit="1"/>
    </xf>
    <xf numFmtId="0" fontId="15" fillId="3" borderId="0" xfId="1" applyFont="1" applyFill="1" applyBorder="1" applyAlignment="1" applyProtection="1">
      <alignment horizontal="center" vertical="center" shrinkToFit="1"/>
      <protection locked="0"/>
    </xf>
    <xf numFmtId="0" fontId="15" fillId="2" borderId="0" xfId="1" applyFont="1" applyFill="1" applyBorder="1" applyAlignment="1" applyProtection="1">
      <alignment horizontal="left" vertical="top" wrapText="1"/>
    </xf>
    <xf numFmtId="0" fontId="16" fillId="3" borderId="0" xfId="1" applyFont="1" applyFill="1" applyBorder="1" applyAlignment="1" applyProtection="1">
      <alignment vertical="center"/>
      <protection locked="0"/>
    </xf>
    <xf numFmtId="0" fontId="12" fillId="2" borderId="0" xfId="1" applyFont="1" applyFill="1" applyBorder="1" applyAlignment="1" applyProtection="1">
      <alignment vertical="center"/>
      <protection locked="0"/>
    </xf>
    <xf numFmtId="0" fontId="11" fillId="2" borderId="0" xfId="1" applyFont="1" applyFill="1" applyBorder="1" applyAlignment="1" applyProtection="1">
      <alignment horizontal="center" vertical="center"/>
      <protection locked="0"/>
    </xf>
    <xf numFmtId="0" fontId="12" fillId="0" borderId="0" xfId="1" applyFont="1" applyFill="1" applyBorder="1" applyAlignment="1" applyProtection="1">
      <alignment horizontal="center" vertical="center"/>
    </xf>
    <xf numFmtId="0" fontId="8" fillId="0" borderId="0" xfId="3" applyFont="1" applyBorder="1" applyAlignment="1" applyProtection="1">
      <alignment horizontal="left" vertical="center" shrinkToFit="1"/>
    </xf>
    <xf numFmtId="0" fontId="8" fillId="0" borderId="0" xfId="3" applyFont="1" applyBorder="1" applyAlignment="1" applyProtection="1">
      <alignment vertical="center" shrinkToFit="1"/>
    </xf>
    <xf numFmtId="0" fontId="8" fillId="2" borderId="14" xfId="1" applyFont="1" applyFill="1" applyBorder="1" applyAlignment="1" applyProtection="1">
      <alignment vertical="center"/>
    </xf>
    <xf numFmtId="0" fontId="15" fillId="2" borderId="14" xfId="3" applyFont="1" applyFill="1" applyBorder="1" applyAlignment="1" applyProtection="1"/>
    <xf numFmtId="0" fontId="15" fillId="2" borderId="0" xfId="3" applyFont="1" applyFill="1" applyBorder="1" applyAlignment="1" applyProtection="1"/>
    <xf numFmtId="0" fontId="15" fillId="2" borderId="0" xfId="3" applyFont="1" applyFill="1" applyBorder="1" applyAlignment="1" applyProtection="1">
      <alignment horizontal="left" vertical="center" shrinkToFit="1"/>
    </xf>
    <xf numFmtId="1" fontId="11" fillId="2" borderId="0" xfId="3" applyNumberFormat="1" applyFont="1" applyFill="1" applyBorder="1" applyAlignment="1" applyProtection="1">
      <alignment horizontal="center" vertical="center" shrinkToFit="1"/>
    </xf>
    <xf numFmtId="2" fontId="16" fillId="3" borderId="0" xfId="3" applyNumberFormat="1" applyFont="1" applyFill="1" applyBorder="1" applyAlignment="1" applyProtection="1">
      <alignment horizontal="center" vertical="center" shrinkToFit="1"/>
    </xf>
    <xf numFmtId="0" fontId="15" fillId="3" borderId="0" xfId="3" applyFont="1" applyFill="1" applyBorder="1" applyAlignment="1" applyProtection="1"/>
    <xf numFmtId="0" fontId="8" fillId="0" borderId="0" xfId="3" applyFont="1" applyFill="1" applyAlignment="1" applyProtection="1">
      <alignment shrinkToFit="1"/>
    </xf>
    <xf numFmtId="0" fontId="12" fillId="0" borderId="0" xfId="1" applyFont="1" applyFill="1" applyBorder="1" applyAlignment="1" applyProtection="1">
      <alignment horizontal="left" vertical="center"/>
    </xf>
    <xf numFmtId="0" fontId="12" fillId="0" borderId="0" xfId="1" applyFont="1" applyFill="1" applyAlignment="1" applyProtection="1">
      <alignment vertical="center"/>
    </xf>
    <xf numFmtId="0" fontId="13" fillId="2" borderId="0" xfId="1" applyFont="1" applyFill="1" applyAlignment="1" applyProtection="1">
      <alignment horizontal="center" vertical="center"/>
    </xf>
    <xf numFmtId="0" fontId="13" fillId="2" borderId="0" xfId="1" applyFont="1" applyFill="1" applyBorder="1" applyAlignment="1" applyProtection="1">
      <alignment horizontal="center" vertical="center"/>
    </xf>
    <xf numFmtId="0" fontId="13" fillId="2" borderId="0" xfId="1" applyFont="1" applyFill="1" applyBorder="1" applyAlignment="1" applyProtection="1">
      <alignment horizontal="left" vertical="center"/>
    </xf>
    <xf numFmtId="0" fontId="8" fillId="2" borderId="0" xfId="1" applyFont="1" applyFill="1" applyAlignment="1" applyProtection="1">
      <alignment vertical="center" shrinkToFit="1"/>
      <protection locked="0"/>
    </xf>
    <xf numFmtId="0" fontId="14" fillId="2" borderId="30" xfId="1" applyFont="1" applyFill="1" applyBorder="1" applyAlignment="1" applyProtection="1">
      <alignment vertical="center" wrapText="1"/>
    </xf>
    <xf numFmtId="0" fontId="12" fillId="2" borderId="70" xfId="1" applyFont="1" applyFill="1" applyBorder="1" applyAlignment="1" applyProtection="1">
      <alignment vertical="center"/>
    </xf>
    <xf numFmtId="0" fontId="12" fillId="2" borderId="206" xfId="1" applyFont="1" applyFill="1" applyBorder="1" applyAlignment="1" applyProtection="1">
      <alignment vertical="center"/>
    </xf>
    <xf numFmtId="0" fontId="12" fillId="2" borderId="21" xfId="1" applyFont="1" applyFill="1" applyBorder="1" applyAlignment="1" applyProtection="1">
      <alignment vertical="center"/>
    </xf>
    <xf numFmtId="0" fontId="15" fillId="2" borderId="0" xfId="1" applyFont="1" applyFill="1" applyAlignment="1" applyProtection="1">
      <alignment vertical="center"/>
      <protection locked="0"/>
    </xf>
    <xf numFmtId="0" fontId="14" fillId="2" borderId="0" xfId="1" applyFont="1" applyFill="1" applyAlignment="1" applyProtection="1">
      <alignment vertical="center"/>
      <protection locked="0"/>
    </xf>
    <xf numFmtId="0" fontId="15" fillId="2" borderId="0" xfId="1" applyFont="1" applyFill="1" applyBorder="1" applyAlignment="1" applyProtection="1">
      <alignment vertical="top" wrapText="1"/>
    </xf>
    <xf numFmtId="0" fontId="8" fillId="0" borderId="5" xfId="1" applyFont="1" applyFill="1" applyBorder="1" applyAlignment="1" applyProtection="1">
      <alignment vertical="center"/>
    </xf>
    <xf numFmtId="0" fontId="8" fillId="0" borderId="6" xfId="1" applyFont="1" applyFill="1" applyBorder="1" applyAlignment="1" applyProtection="1">
      <alignment vertical="center"/>
    </xf>
    <xf numFmtId="0" fontId="15" fillId="2" borderId="14" xfId="1" applyFont="1" applyFill="1" applyBorder="1" applyAlignment="1" applyProtection="1">
      <alignment vertical="top" wrapText="1"/>
    </xf>
    <xf numFmtId="0" fontId="8" fillId="0" borderId="54" xfId="1" applyFont="1" applyFill="1" applyBorder="1" applyAlignment="1" applyProtection="1">
      <alignment vertical="center"/>
    </xf>
    <xf numFmtId="0" fontId="8" fillId="0" borderId="55" xfId="1" applyFont="1" applyFill="1" applyBorder="1" applyAlignment="1" applyProtection="1">
      <alignment vertical="center"/>
    </xf>
    <xf numFmtId="0" fontId="8" fillId="2" borderId="75" xfId="1" applyFont="1" applyFill="1" applyBorder="1" applyAlignment="1" applyProtection="1">
      <alignment vertical="center"/>
    </xf>
    <xf numFmtId="0" fontId="8" fillId="2" borderId="76" xfId="1" applyFont="1" applyFill="1" applyBorder="1" applyAlignment="1" applyProtection="1">
      <alignment vertical="center"/>
    </xf>
    <xf numFmtId="0" fontId="8" fillId="2" borderId="72" xfId="1" applyFont="1" applyFill="1" applyBorder="1" applyAlignment="1" applyProtection="1">
      <alignment vertical="center"/>
    </xf>
    <xf numFmtId="0" fontId="8" fillId="2" borderId="55" xfId="1" applyFont="1" applyFill="1" applyBorder="1" applyAlignment="1" applyProtection="1">
      <alignment vertical="center"/>
    </xf>
    <xf numFmtId="0" fontId="12" fillId="0" borderId="103" xfId="1" applyFont="1" applyFill="1" applyBorder="1" applyAlignment="1" applyProtection="1">
      <alignment horizontal="center" vertical="center"/>
    </xf>
    <xf numFmtId="0" fontId="8" fillId="0" borderId="103" xfId="1" applyFont="1" applyFill="1" applyBorder="1" applyAlignment="1" applyProtection="1">
      <alignment vertical="center"/>
    </xf>
    <xf numFmtId="0" fontId="15" fillId="0" borderId="103" xfId="1" applyFont="1" applyFill="1" applyBorder="1" applyAlignment="1" applyProtection="1">
      <alignment horizontal="center" vertical="center"/>
    </xf>
    <xf numFmtId="0" fontId="8" fillId="2" borderId="0" xfId="1" applyFont="1" applyFill="1" applyAlignment="1" applyProtection="1">
      <alignment vertical="top" wrapText="1"/>
      <protection locked="0"/>
    </xf>
    <xf numFmtId="0" fontId="12" fillId="2" borderId="0" xfId="1" applyFont="1" applyFill="1" applyBorder="1" applyAlignment="1" applyProtection="1">
      <alignment vertical="center" shrinkToFit="1"/>
    </xf>
    <xf numFmtId="0" fontId="8" fillId="0" borderId="13" xfId="1" applyFont="1" applyFill="1" applyBorder="1" applyAlignment="1" applyProtection="1">
      <alignment vertical="center"/>
    </xf>
    <xf numFmtId="0" fontId="8" fillId="0" borderId="0" xfId="1" applyFont="1" applyFill="1" applyBorder="1" applyAlignment="1" applyProtection="1">
      <alignment vertical="center" shrinkToFit="1"/>
    </xf>
    <xf numFmtId="0" fontId="12" fillId="0" borderId="0" xfId="1" applyFont="1" applyFill="1" applyBorder="1" applyAlignment="1" applyProtection="1">
      <alignment vertical="center" shrinkToFit="1"/>
    </xf>
    <xf numFmtId="0" fontId="15" fillId="0" borderId="0" xfId="1" applyFont="1" applyFill="1" applyBorder="1" applyAlignment="1" applyProtection="1">
      <alignment vertical="center"/>
    </xf>
    <xf numFmtId="0" fontId="15" fillId="0" borderId="0" xfId="1" applyFont="1" applyFill="1" applyBorder="1" applyAlignment="1" applyProtection="1">
      <alignment horizontal="center" vertical="center" shrinkToFit="1"/>
    </xf>
    <xf numFmtId="0" fontId="12" fillId="0" borderId="0" xfId="1" applyFont="1" applyFill="1" applyBorder="1" applyAlignment="1" applyProtection="1">
      <alignment horizontal="right" vertical="center"/>
    </xf>
    <xf numFmtId="0" fontId="15" fillId="0" borderId="0" xfId="1" applyFont="1" applyFill="1" applyBorder="1" applyAlignment="1" applyProtection="1">
      <alignment horizontal="left" vertical="center"/>
    </xf>
    <xf numFmtId="0" fontId="8" fillId="0" borderId="13" xfId="1" applyFont="1" applyFill="1" applyBorder="1" applyAlignment="1" applyProtection="1">
      <alignment vertical="center"/>
      <protection locked="0"/>
    </xf>
    <xf numFmtId="0" fontId="15" fillId="0" borderId="5" xfId="1" applyFont="1" applyFill="1" applyBorder="1" applyAlignment="1" applyProtection="1">
      <alignment vertical="center" shrinkToFit="1"/>
      <protection locked="0"/>
    </xf>
    <xf numFmtId="0" fontId="15" fillId="0" borderId="6" xfId="1" applyFont="1" applyFill="1" applyBorder="1" applyAlignment="1" applyProtection="1">
      <alignment vertical="center" shrinkToFit="1"/>
      <protection locked="0"/>
    </xf>
    <xf numFmtId="0" fontId="15" fillId="0" borderId="14" xfId="1" applyFont="1" applyFill="1" applyBorder="1" applyAlignment="1" applyProtection="1">
      <alignment vertical="center" shrinkToFit="1"/>
      <protection locked="0"/>
    </xf>
    <xf numFmtId="0" fontId="15" fillId="0" borderId="0" xfId="1" applyFont="1" applyFill="1" applyBorder="1" applyAlignment="1" applyProtection="1">
      <alignment vertical="center" shrinkToFit="1"/>
      <protection locked="0"/>
    </xf>
    <xf numFmtId="0" fontId="15" fillId="0" borderId="9" xfId="1" applyFont="1" applyFill="1" applyBorder="1" applyAlignment="1" applyProtection="1">
      <alignment vertical="center" shrinkToFit="1"/>
      <protection locked="0"/>
    </xf>
    <xf numFmtId="0" fontId="15" fillId="0" borderId="10" xfId="1" applyFont="1" applyFill="1" applyBorder="1" applyAlignment="1" applyProtection="1">
      <alignment vertical="center" shrinkToFit="1"/>
      <protection locked="0"/>
    </xf>
    <xf numFmtId="0" fontId="33" fillId="2" borderId="0" xfId="1" applyFont="1" applyFill="1" applyAlignment="1" applyProtection="1">
      <alignment vertical="center"/>
    </xf>
    <xf numFmtId="0" fontId="33" fillId="2" borderId="0" xfId="1" applyFont="1" applyFill="1" applyAlignment="1" applyProtection="1">
      <alignment vertical="center"/>
      <protection locked="0"/>
    </xf>
    <xf numFmtId="0" fontId="51" fillId="2" borderId="0" xfId="1" applyFont="1" applyFill="1" applyAlignment="1" applyProtection="1">
      <alignment vertical="top" wrapText="1"/>
    </xf>
    <xf numFmtId="0" fontId="15" fillId="2" borderId="219" xfId="1" applyFont="1" applyFill="1" applyBorder="1" applyAlignment="1" applyProtection="1">
      <alignment horizontal="center" vertical="center"/>
    </xf>
    <xf numFmtId="0" fontId="15" fillId="2" borderId="32" xfId="1" applyFont="1" applyFill="1" applyBorder="1" applyAlignment="1" applyProtection="1">
      <alignment vertical="center"/>
    </xf>
    <xf numFmtId="0" fontId="15" fillId="2" borderId="30" xfId="1" applyFont="1" applyFill="1" applyBorder="1" applyAlignment="1" applyProtection="1">
      <alignment vertical="center"/>
    </xf>
    <xf numFmtId="0" fontId="15" fillId="2" borderId="30" xfId="1" applyFont="1" applyFill="1" applyBorder="1" applyAlignment="1" applyProtection="1">
      <alignment horizontal="center" vertical="center"/>
    </xf>
    <xf numFmtId="0" fontId="15" fillId="2" borderId="33" xfId="1" applyFont="1" applyFill="1" applyBorder="1" applyAlignment="1" applyProtection="1">
      <alignment horizontal="center" vertical="center"/>
    </xf>
    <xf numFmtId="0" fontId="15" fillId="2" borderId="34" xfId="1" applyFont="1" applyFill="1" applyBorder="1" applyAlignment="1" applyProtection="1">
      <alignment vertical="center"/>
    </xf>
    <xf numFmtId="0" fontId="15" fillId="2" borderId="35" xfId="1" applyFont="1" applyFill="1" applyBorder="1" applyAlignment="1" applyProtection="1">
      <alignment horizontal="center" vertical="center"/>
    </xf>
    <xf numFmtId="0" fontId="12" fillId="2" borderId="10" xfId="1" applyFont="1" applyFill="1" applyBorder="1" applyAlignment="1" applyProtection="1">
      <alignment horizontal="center" vertical="center" shrinkToFit="1"/>
    </xf>
    <xf numFmtId="0" fontId="12" fillId="2" borderId="220" xfId="1" applyFont="1" applyFill="1" applyBorder="1" applyAlignment="1" applyProtection="1">
      <alignment horizontal="center" vertical="center" shrinkToFit="1"/>
    </xf>
    <xf numFmtId="0" fontId="15" fillId="2" borderId="82" xfId="1" applyFont="1" applyFill="1" applyBorder="1" applyAlignment="1" applyProtection="1">
      <alignment horizontal="center" vertical="center"/>
    </xf>
    <xf numFmtId="0" fontId="15" fillId="2" borderId="112" xfId="1" applyFont="1" applyFill="1" applyBorder="1" applyAlignment="1" applyProtection="1">
      <alignment horizontal="center" vertical="center"/>
    </xf>
    <xf numFmtId="0" fontId="8" fillId="2" borderId="30" xfId="1" applyFont="1" applyFill="1" applyBorder="1" applyAlignment="1" applyProtection="1">
      <alignment vertical="center" wrapText="1"/>
    </xf>
    <xf numFmtId="0" fontId="8" fillId="2" borderId="30" xfId="1" applyFont="1" applyFill="1" applyBorder="1" applyAlignment="1" applyProtection="1">
      <alignment horizontal="center" vertical="center"/>
    </xf>
    <xf numFmtId="0" fontId="53" fillId="0" borderId="0" xfId="1" applyFont="1" applyFill="1" applyBorder="1" applyAlignment="1" applyProtection="1">
      <alignment horizontal="center" vertical="center" shrinkToFit="1"/>
    </xf>
    <xf numFmtId="0" fontId="33" fillId="2" borderId="0" xfId="1" applyFont="1" applyFill="1" applyBorder="1" applyAlignment="1" applyProtection="1">
      <alignment horizontal="center" vertical="center"/>
    </xf>
    <xf numFmtId="0" fontId="33" fillId="0" borderId="0" xfId="3" applyFont="1" applyFill="1" applyBorder="1" applyAlignment="1" applyProtection="1">
      <alignment vertical="center" wrapText="1" shrinkToFit="1"/>
    </xf>
    <xf numFmtId="0" fontId="33" fillId="0" borderId="0" xfId="3" applyFont="1" applyProtection="1"/>
    <xf numFmtId="0" fontId="33" fillId="0" borderId="0" xfId="3" applyFont="1" applyFill="1" applyBorder="1" applyAlignment="1" applyProtection="1">
      <alignment vertical="center" wrapText="1"/>
    </xf>
    <xf numFmtId="0" fontId="54" fillId="0" borderId="0" xfId="1" applyFont="1" applyFill="1" applyBorder="1" applyAlignment="1" applyProtection="1">
      <alignment vertical="center"/>
    </xf>
    <xf numFmtId="0" fontId="33" fillId="0" borderId="0" xfId="1" applyFont="1" applyFill="1" applyBorder="1" applyAlignment="1" applyProtection="1">
      <alignment vertical="center"/>
    </xf>
    <xf numFmtId="0" fontId="55" fillId="0" borderId="0" xfId="3" applyFont="1" applyProtection="1"/>
    <xf numFmtId="0" fontId="55" fillId="0" borderId="0" xfId="3" applyFont="1" applyBorder="1" applyProtection="1"/>
    <xf numFmtId="0" fontId="56" fillId="0" borderId="0" xfId="3" applyFont="1" applyBorder="1" applyAlignment="1" applyProtection="1">
      <alignment vertical="center" wrapText="1"/>
      <protection locked="0"/>
    </xf>
    <xf numFmtId="0" fontId="57" fillId="0" borderId="0" xfId="3" applyFont="1" applyBorder="1" applyAlignment="1" applyProtection="1">
      <alignment vertical="center" wrapText="1"/>
      <protection locked="0"/>
    </xf>
    <xf numFmtId="0" fontId="19" fillId="2" borderId="0" xfId="1" applyFont="1" applyFill="1" applyAlignment="1" applyProtection="1">
      <alignment vertical="center"/>
      <protection locked="0"/>
    </xf>
    <xf numFmtId="0" fontId="15" fillId="2" borderId="0" xfId="1" applyFont="1" applyFill="1" applyBorder="1" applyAlignment="1" applyProtection="1">
      <alignment vertical="center"/>
    </xf>
    <xf numFmtId="0" fontId="8" fillId="2" borderId="0" xfId="1" applyFont="1" applyFill="1" applyBorder="1" applyAlignment="1" applyProtection="1">
      <alignment vertical="center" shrinkToFit="1"/>
      <protection locked="0"/>
    </xf>
    <xf numFmtId="3" fontId="12" fillId="2" borderId="0" xfId="1" applyNumberFormat="1" applyFont="1" applyFill="1" applyBorder="1" applyAlignment="1" applyProtection="1">
      <alignment vertical="center"/>
      <protection locked="0"/>
    </xf>
    <xf numFmtId="3" fontId="12" fillId="2" borderId="0" xfId="1" applyNumberFormat="1" applyFont="1" applyFill="1" applyBorder="1" applyAlignment="1" applyProtection="1">
      <alignment horizontal="center" vertical="center"/>
    </xf>
    <xf numFmtId="0" fontId="20" fillId="3" borderId="0" xfId="1" applyFont="1" applyFill="1" applyAlignment="1" applyProtection="1">
      <alignment vertical="center"/>
    </xf>
    <xf numFmtId="0" fontId="8" fillId="2" borderId="0" xfId="1" applyFont="1" applyFill="1" applyAlignment="1" applyProtection="1">
      <alignment horizontal="left" vertical="center" wrapText="1"/>
      <protection locked="0"/>
    </xf>
    <xf numFmtId="0" fontId="12" fillId="2" borderId="0" xfId="1" applyFont="1" applyFill="1" applyBorder="1" applyAlignment="1" applyProtection="1">
      <alignment horizontal="center" vertical="top"/>
      <protection locked="0"/>
    </xf>
    <xf numFmtId="0" fontId="40" fillId="2" borderId="227" xfId="1" applyFont="1" applyFill="1" applyBorder="1" applyAlignment="1" applyProtection="1">
      <alignment vertical="center"/>
    </xf>
    <xf numFmtId="0" fontId="8" fillId="2" borderId="117" xfId="1" applyFont="1" applyFill="1" applyBorder="1" applyAlignment="1" applyProtection="1">
      <alignment vertical="center"/>
    </xf>
    <xf numFmtId="0" fontId="8" fillId="2" borderId="5" xfId="1" applyFont="1" applyFill="1" applyBorder="1" applyAlignment="1" applyProtection="1">
      <alignment vertical="center"/>
    </xf>
    <xf numFmtId="0" fontId="8" fillId="2" borderId="9" xfId="1" applyFont="1" applyFill="1" applyBorder="1" applyAlignment="1" applyProtection="1">
      <alignment vertical="center"/>
    </xf>
    <xf numFmtId="0" fontId="8" fillId="2" borderId="54" xfId="1" applyFont="1" applyFill="1" applyBorder="1" applyAlignment="1" applyProtection="1">
      <alignment vertical="center"/>
    </xf>
    <xf numFmtId="0" fontId="8" fillId="2" borderId="78" xfId="1" applyFont="1" applyFill="1" applyBorder="1" applyAlignment="1" applyProtection="1">
      <alignment vertical="center"/>
    </xf>
    <xf numFmtId="0" fontId="16" fillId="2" borderId="0" xfId="1" applyFont="1" applyFill="1" applyAlignment="1" applyProtection="1">
      <alignment vertical="center"/>
    </xf>
    <xf numFmtId="0" fontId="12" fillId="2" borderId="103" xfId="1" applyFont="1" applyFill="1" applyBorder="1" applyAlignment="1" applyProtection="1">
      <alignment horizontal="center" vertical="center"/>
    </xf>
    <xf numFmtId="0" fontId="12" fillId="2" borderId="103" xfId="1" applyFont="1" applyFill="1" applyBorder="1" applyAlignment="1" applyProtection="1">
      <alignment horizontal="left" vertical="center"/>
    </xf>
    <xf numFmtId="0" fontId="8" fillId="2" borderId="103" xfId="1" applyFont="1" applyFill="1" applyBorder="1" applyAlignment="1" applyProtection="1">
      <alignment vertical="center"/>
    </xf>
    <xf numFmtId="0" fontId="15" fillId="2" borderId="103" xfId="1" applyFont="1" applyFill="1" applyBorder="1" applyAlignment="1" applyProtection="1">
      <alignment horizontal="center" vertical="center"/>
    </xf>
    <xf numFmtId="0" fontId="8" fillId="0" borderId="0" xfId="1" applyFont="1" applyFill="1" applyAlignment="1" applyProtection="1">
      <alignment horizontal="left" vertical="top" wrapText="1"/>
    </xf>
    <xf numFmtId="0" fontId="8" fillId="0" borderId="0" xfId="1" applyFont="1" applyFill="1" applyBorder="1" applyAlignment="1" applyProtection="1">
      <alignment horizontal="left" vertical="top" wrapText="1"/>
    </xf>
    <xf numFmtId="0" fontId="15"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shrinkToFit="1"/>
      <protection locked="0"/>
    </xf>
    <xf numFmtId="0" fontId="8" fillId="0" borderId="0" xfId="1" applyFont="1" applyFill="1" applyBorder="1" applyAlignment="1" applyProtection="1">
      <alignment horizontal="center" vertical="center" shrinkToFit="1"/>
    </xf>
    <xf numFmtId="0" fontId="33" fillId="0" borderId="0" xfId="1" applyFont="1" applyFill="1" applyAlignment="1" applyProtection="1">
      <alignment vertical="center"/>
    </xf>
    <xf numFmtId="0" fontId="8" fillId="3" borderId="14" xfId="1" applyFont="1" applyFill="1" applyBorder="1" applyAlignment="1" applyProtection="1">
      <alignment horizontal="center" vertical="center"/>
    </xf>
    <xf numFmtId="0" fontId="15" fillId="3" borderId="5" xfId="1" applyFont="1" applyFill="1" applyBorder="1" applyAlignment="1" applyProtection="1">
      <alignment horizontal="center" vertical="center" shrinkToFit="1"/>
      <protection locked="0"/>
    </xf>
    <xf numFmtId="0" fontId="15" fillId="3" borderId="6" xfId="1" applyFont="1" applyFill="1" applyBorder="1" applyAlignment="1" applyProtection="1">
      <alignment horizontal="center" vertical="center" shrinkToFit="1"/>
      <protection locked="0"/>
    </xf>
    <xf numFmtId="0" fontId="15" fillId="3" borderId="7" xfId="1" applyFont="1" applyFill="1" applyBorder="1" applyAlignment="1" applyProtection="1">
      <alignment horizontal="center" vertical="center" shrinkToFit="1"/>
      <protection locked="0"/>
    </xf>
    <xf numFmtId="0" fontId="16" fillId="3" borderId="0" xfId="1" applyFont="1" applyFill="1" applyBorder="1" applyAlignment="1" applyProtection="1">
      <alignment horizontal="center" vertical="center"/>
      <protection locked="0"/>
    </xf>
    <xf numFmtId="0" fontId="15" fillId="3" borderId="14" xfId="1" applyFont="1" applyFill="1" applyBorder="1" applyAlignment="1" applyProtection="1">
      <alignment horizontal="center" vertical="center" shrinkToFit="1"/>
      <protection locked="0"/>
    </xf>
    <xf numFmtId="0" fontId="15" fillId="3" borderId="13" xfId="1" applyFont="1" applyFill="1" applyBorder="1" applyAlignment="1" applyProtection="1">
      <alignment horizontal="center" vertical="center" shrinkToFit="1"/>
      <protection locked="0"/>
    </xf>
    <xf numFmtId="0" fontId="16" fillId="3" borderId="14" xfId="1" applyFont="1" applyFill="1" applyBorder="1" applyAlignment="1" applyProtection="1">
      <alignment horizontal="center" vertical="center"/>
      <protection locked="0"/>
    </xf>
    <xf numFmtId="0" fontId="15" fillId="3" borderId="9" xfId="1" applyFont="1" applyFill="1" applyBorder="1" applyAlignment="1" applyProtection="1">
      <alignment horizontal="center" vertical="center" shrinkToFit="1"/>
      <protection locked="0"/>
    </xf>
    <xf numFmtId="0" fontId="15" fillId="3" borderId="10" xfId="1" applyFont="1" applyFill="1" applyBorder="1" applyAlignment="1" applyProtection="1">
      <alignment horizontal="center" vertical="center" shrinkToFit="1"/>
      <protection locked="0"/>
    </xf>
    <xf numFmtId="0" fontId="15" fillId="3" borderId="11" xfId="1" applyFont="1" applyFill="1" applyBorder="1" applyAlignment="1" applyProtection="1">
      <alignment horizontal="center" vertical="center" shrinkToFit="1"/>
      <protection locked="0"/>
    </xf>
    <xf numFmtId="0" fontId="12" fillId="3" borderId="14" xfId="1" applyFont="1" applyFill="1" applyBorder="1" applyAlignment="1" applyProtection="1">
      <alignment horizontal="center" vertical="center"/>
      <protection locked="0"/>
    </xf>
    <xf numFmtId="0" fontId="12" fillId="3" borderId="0" xfId="1" applyFont="1" applyFill="1" applyBorder="1" applyAlignment="1" applyProtection="1">
      <alignment horizontal="center" vertical="center"/>
      <protection locked="0"/>
    </xf>
    <xf numFmtId="0" fontId="15" fillId="0" borderId="5" xfId="1" applyFont="1" applyFill="1" applyBorder="1" applyAlignment="1" applyProtection="1">
      <alignment horizontal="center" vertical="center" shrinkToFit="1"/>
      <protection locked="0"/>
    </xf>
    <xf numFmtId="0" fontId="15" fillId="0" borderId="6" xfId="1" applyFont="1" applyFill="1" applyBorder="1" applyAlignment="1" applyProtection="1">
      <alignment horizontal="center" vertical="center" shrinkToFit="1"/>
      <protection locked="0"/>
    </xf>
    <xf numFmtId="0" fontId="15" fillId="0" borderId="7" xfId="1" applyFont="1" applyFill="1" applyBorder="1" applyAlignment="1" applyProtection="1">
      <alignment horizontal="center" vertical="center" shrinkToFit="1"/>
      <protection locked="0"/>
    </xf>
    <xf numFmtId="0" fontId="16" fillId="0" borderId="0" xfId="1" applyFont="1" applyFill="1" applyBorder="1" applyAlignment="1" applyProtection="1">
      <alignment horizontal="center" vertical="center"/>
      <protection locked="0"/>
    </xf>
    <xf numFmtId="0" fontId="15" fillId="0" borderId="14" xfId="1" applyFont="1" applyFill="1" applyBorder="1" applyAlignment="1" applyProtection="1">
      <alignment horizontal="center" vertical="center" shrinkToFit="1"/>
      <protection locked="0"/>
    </xf>
    <xf numFmtId="0" fontId="15" fillId="0" borderId="0" xfId="1" applyFont="1" applyFill="1" applyBorder="1" applyAlignment="1" applyProtection="1">
      <alignment horizontal="center" vertical="center" shrinkToFit="1"/>
      <protection locked="0"/>
    </xf>
    <xf numFmtId="0" fontId="15" fillId="0" borderId="13" xfId="1" applyFont="1" applyFill="1" applyBorder="1" applyAlignment="1" applyProtection="1">
      <alignment horizontal="center" vertical="center" shrinkToFit="1"/>
      <protection locked="0"/>
    </xf>
    <xf numFmtId="0" fontId="16" fillId="0" borderId="14" xfId="1" applyFont="1" applyFill="1" applyBorder="1" applyAlignment="1" applyProtection="1">
      <alignment horizontal="center" vertical="center"/>
      <protection locked="0"/>
    </xf>
    <xf numFmtId="0" fontId="15" fillId="0" borderId="9" xfId="1" applyFont="1" applyFill="1" applyBorder="1" applyAlignment="1" applyProtection="1">
      <alignment horizontal="center" vertical="center" shrinkToFit="1"/>
      <protection locked="0"/>
    </xf>
    <xf numFmtId="0" fontId="15" fillId="0" borderId="10" xfId="1" applyFont="1" applyFill="1" applyBorder="1" applyAlignment="1" applyProtection="1">
      <alignment horizontal="center" vertical="center" shrinkToFit="1"/>
      <protection locked="0"/>
    </xf>
    <xf numFmtId="0" fontId="15" fillId="0" borderId="11" xfId="1" applyFont="1" applyFill="1" applyBorder="1" applyAlignment="1" applyProtection="1">
      <alignment horizontal="center" vertical="center" shrinkToFit="1"/>
      <protection locked="0"/>
    </xf>
    <xf numFmtId="0" fontId="12" fillId="0" borderId="0" xfId="1" applyFont="1" applyFill="1" applyBorder="1" applyAlignment="1" applyProtection="1">
      <alignment horizontal="center" vertical="center"/>
      <protection locked="0"/>
    </xf>
    <xf numFmtId="0" fontId="8" fillId="2" borderId="239" xfId="1" applyFont="1" applyFill="1" applyBorder="1" applyAlignment="1" applyProtection="1">
      <alignment vertical="center"/>
      <protection locked="0"/>
    </xf>
    <xf numFmtId="0" fontId="8" fillId="0" borderId="109" xfId="1" applyFont="1" applyFill="1" applyBorder="1" applyAlignment="1" applyProtection="1">
      <alignment vertical="center"/>
    </xf>
    <xf numFmtId="0" fontId="12" fillId="0" borderId="0" xfId="1" applyFont="1" applyFill="1" applyBorder="1" applyAlignment="1" applyProtection="1">
      <alignment vertical="center"/>
    </xf>
    <xf numFmtId="0" fontId="33" fillId="0" borderId="0" xfId="3" applyFont="1" applyBorder="1" applyAlignment="1" applyProtection="1">
      <alignment vertical="center" wrapText="1" shrinkToFit="1"/>
    </xf>
    <xf numFmtId="0" fontId="8" fillId="2" borderId="9" xfId="1" applyFont="1" applyFill="1" applyBorder="1" applyAlignment="1" applyProtection="1">
      <alignment horizontal="left" vertical="center"/>
    </xf>
    <xf numFmtId="0" fontId="14" fillId="2" borderId="0" xfId="1" applyFont="1" applyFill="1" applyBorder="1" applyAlignment="1" applyProtection="1">
      <alignment vertical="center" wrapText="1"/>
      <protection locked="0"/>
    </xf>
    <xf numFmtId="0" fontId="15" fillId="2" borderId="0" xfId="1" applyFont="1" applyFill="1" applyBorder="1" applyAlignment="1" applyProtection="1">
      <alignment vertical="center"/>
      <protection locked="0"/>
    </xf>
    <xf numFmtId="0" fontId="8" fillId="2" borderId="62" xfId="1" applyFont="1" applyFill="1" applyBorder="1" applyAlignment="1" applyProtection="1">
      <alignment vertical="center"/>
    </xf>
    <xf numFmtId="0" fontId="8" fillId="0" borderId="75" xfId="1" applyFont="1" applyFill="1" applyBorder="1" applyAlignment="1" applyProtection="1">
      <alignment vertical="center"/>
    </xf>
    <xf numFmtId="0" fontId="8" fillId="0" borderId="76" xfId="1" applyFont="1" applyFill="1" applyBorder="1" applyAlignment="1" applyProtection="1">
      <alignment vertical="center"/>
    </xf>
    <xf numFmtId="0" fontId="8" fillId="0" borderId="72" xfId="1" applyFont="1" applyFill="1" applyBorder="1" applyAlignment="1" applyProtection="1">
      <alignment vertical="center"/>
    </xf>
    <xf numFmtId="0" fontId="8" fillId="3" borderId="0" xfId="1" applyFont="1" applyFill="1" applyBorder="1" applyAlignment="1" applyProtection="1">
      <alignment horizontal="center" vertical="center" shrinkToFit="1"/>
    </xf>
    <xf numFmtId="0" fontId="12" fillId="3" borderId="0" xfId="1" applyFont="1" applyFill="1" applyBorder="1" applyAlignment="1" applyProtection="1">
      <alignment horizontal="center" vertical="center" shrinkToFit="1"/>
    </xf>
    <xf numFmtId="0" fontId="8" fillId="0" borderId="5" xfId="1" applyFont="1" applyFill="1" applyBorder="1" applyAlignment="1" applyProtection="1">
      <alignment vertical="center" shrinkToFit="1"/>
      <protection locked="0"/>
    </xf>
    <xf numFmtId="0" fontId="8" fillId="0" borderId="6" xfId="1" applyFont="1" applyFill="1" applyBorder="1" applyAlignment="1" applyProtection="1">
      <alignment vertical="center" shrinkToFit="1"/>
      <protection locked="0"/>
    </xf>
    <xf numFmtId="0" fontId="8" fillId="0" borderId="7" xfId="1" applyFont="1" applyFill="1" applyBorder="1" applyAlignment="1" applyProtection="1">
      <alignment vertical="center" shrinkToFit="1"/>
      <protection locked="0"/>
    </xf>
    <xf numFmtId="0" fontId="8" fillId="0" borderId="14" xfId="1" applyFont="1" applyFill="1" applyBorder="1" applyAlignment="1" applyProtection="1">
      <alignment vertical="center" shrinkToFit="1"/>
      <protection locked="0"/>
    </xf>
    <xf numFmtId="0" fontId="8" fillId="0" borderId="0" xfId="1" applyFont="1" applyFill="1" applyBorder="1" applyAlignment="1" applyProtection="1">
      <alignment vertical="center" shrinkToFit="1"/>
      <protection locked="0"/>
    </xf>
    <xf numFmtId="0" fontId="8" fillId="0" borderId="13" xfId="1" applyFont="1" applyFill="1" applyBorder="1" applyAlignment="1" applyProtection="1">
      <alignment vertical="center" shrinkToFit="1"/>
      <protection locked="0"/>
    </xf>
    <xf numFmtId="0" fontId="8" fillId="0" borderId="9" xfId="1" applyFont="1" applyFill="1" applyBorder="1" applyAlignment="1" applyProtection="1">
      <alignment vertical="center" shrinkToFit="1"/>
      <protection locked="0"/>
    </xf>
    <xf numFmtId="0" fontId="8" fillId="0" borderId="10" xfId="1" applyFont="1" applyFill="1" applyBorder="1" applyAlignment="1" applyProtection="1">
      <alignment vertical="center" shrinkToFit="1"/>
      <protection locked="0"/>
    </xf>
    <xf numFmtId="0" fontId="8" fillId="0" borderId="11" xfId="1" applyFont="1" applyFill="1" applyBorder="1" applyAlignment="1" applyProtection="1">
      <alignment vertical="center" shrinkToFit="1"/>
      <protection locked="0"/>
    </xf>
    <xf numFmtId="0" fontId="15" fillId="2" borderId="254" xfId="1" applyFont="1" applyFill="1" applyBorder="1" applyAlignment="1" applyProtection="1">
      <alignment vertical="center"/>
    </xf>
    <xf numFmtId="0" fontId="8" fillId="2" borderId="2"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8" fillId="2" borderId="96" xfId="1" applyFont="1" applyFill="1" applyBorder="1" applyAlignment="1" applyProtection="1">
      <alignment horizontal="center" vertical="center"/>
    </xf>
    <xf numFmtId="0" fontId="8" fillId="2" borderId="7" xfId="1" applyFont="1" applyFill="1" applyBorder="1" applyAlignment="1" applyProtection="1">
      <alignment horizontal="center" vertical="center"/>
    </xf>
    <xf numFmtId="0" fontId="8" fillId="2" borderId="98" xfId="1" applyFont="1" applyFill="1" applyBorder="1" applyAlignment="1" applyProtection="1">
      <alignment horizontal="center" vertical="center"/>
    </xf>
    <xf numFmtId="0" fontId="8" fillId="2" borderId="11" xfId="1" applyFont="1" applyFill="1" applyBorder="1" applyAlignment="1" applyProtection="1">
      <alignment horizontal="center" vertical="center"/>
    </xf>
    <xf numFmtId="0" fontId="8" fillId="0" borderId="6" xfId="3" applyFont="1" applyFill="1" applyBorder="1" applyAlignment="1" applyProtection="1">
      <alignment horizontal="left" vertical="center" shrinkToFit="1"/>
    </xf>
    <xf numFmtId="0" fontId="8" fillId="0" borderId="0" xfId="3" applyFont="1" applyFill="1" applyAlignment="1" applyProtection="1">
      <alignment horizontal="left" shrinkToFit="1"/>
    </xf>
    <xf numFmtId="0" fontId="11" fillId="0" borderId="5" xfId="3" applyFont="1" applyFill="1" applyBorder="1" applyAlignment="1" applyProtection="1">
      <alignment horizontal="center" vertical="center"/>
      <protection locked="0"/>
    </xf>
    <xf numFmtId="0" fontId="11" fillId="0" borderId="6" xfId="3" applyFont="1" applyFill="1" applyBorder="1" applyAlignment="1" applyProtection="1">
      <alignment horizontal="center" vertical="center"/>
      <protection locked="0"/>
    </xf>
    <xf numFmtId="0" fontId="11" fillId="0" borderId="9" xfId="3" applyFont="1" applyFill="1" applyBorder="1" applyAlignment="1" applyProtection="1">
      <alignment horizontal="center" vertical="center"/>
      <protection locked="0"/>
    </xf>
    <xf numFmtId="0" fontId="11" fillId="0" borderId="10" xfId="3" applyFont="1" applyFill="1" applyBorder="1" applyAlignment="1" applyProtection="1">
      <alignment horizontal="center" vertical="center"/>
      <protection locked="0"/>
    </xf>
    <xf numFmtId="0" fontId="16" fillId="0" borderId="5" xfId="3" applyFont="1" applyFill="1" applyBorder="1" applyAlignment="1" applyProtection="1">
      <alignment horizontal="center" vertical="center" wrapText="1"/>
      <protection locked="0"/>
    </xf>
    <xf numFmtId="0" fontId="16" fillId="0" borderId="6" xfId="3" applyFont="1" applyFill="1" applyBorder="1" applyAlignment="1" applyProtection="1">
      <alignment horizontal="center" vertical="center" wrapText="1"/>
      <protection locked="0"/>
    </xf>
    <xf numFmtId="0" fontId="16" fillId="0" borderId="99" xfId="3" applyFont="1" applyFill="1" applyBorder="1" applyAlignment="1" applyProtection="1">
      <alignment horizontal="center" vertical="center" wrapText="1"/>
      <protection locked="0"/>
    </xf>
    <xf numFmtId="0" fontId="16" fillId="0" borderId="9" xfId="3" applyFont="1" applyFill="1" applyBorder="1" applyAlignment="1" applyProtection="1">
      <alignment horizontal="center" vertical="center" wrapText="1"/>
      <protection locked="0"/>
    </xf>
    <xf numFmtId="0" fontId="16" fillId="0" borderId="10" xfId="3" applyFont="1" applyFill="1" applyBorder="1" applyAlignment="1" applyProtection="1">
      <alignment horizontal="center" vertical="center" wrapText="1"/>
      <protection locked="0"/>
    </xf>
    <xf numFmtId="0" fontId="16" fillId="0" borderId="100" xfId="3" applyFont="1" applyFill="1" applyBorder="1" applyAlignment="1" applyProtection="1">
      <alignment horizontal="center" vertical="center" wrapText="1"/>
      <protection locked="0"/>
    </xf>
    <xf numFmtId="0" fontId="8" fillId="2" borderId="96" xfId="1" applyFont="1" applyFill="1" applyBorder="1" applyAlignment="1" applyProtection="1">
      <alignment horizontal="center" vertical="center"/>
      <protection locked="0"/>
    </xf>
    <xf numFmtId="0" fontId="8" fillId="2" borderId="7" xfId="1" applyFont="1" applyFill="1" applyBorder="1" applyAlignment="1" applyProtection="1">
      <alignment horizontal="center" vertical="center"/>
      <protection locked="0"/>
    </xf>
    <xf numFmtId="0" fontId="8" fillId="2" borderId="98"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9" fillId="3" borderId="5" xfId="1" applyNumberFormat="1" applyFont="1" applyFill="1" applyBorder="1" applyAlignment="1" applyProtection="1">
      <alignment horizontal="center" vertical="center" shrinkToFit="1"/>
      <protection locked="0"/>
    </xf>
    <xf numFmtId="0" fontId="9" fillId="3" borderId="6" xfId="1" applyNumberFormat="1" applyFont="1" applyFill="1" applyBorder="1" applyAlignment="1" applyProtection="1">
      <alignment horizontal="center" vertical="center" shrinkToFit="1"/>
      <protection locked="0"/>
    </xf>
    <xf numFmtId="0" fontId="9" fillId="3" borderId="7" xfId="1" applyNumberFormat="1" applyFont="1" applyFill="1" applyBorder="1" applyAlignment="1" applyProtection="1">
      <alignment horizontal="center" vertical="center" shrinkToFit="1"/>
      <protection locked="0"/>
    </xf>
    <xf numFmtId="0" fontId="9" fillId="3" borderId="9" xfId="1" applyNumberFormat="1" applyFont="1" applyFill="1" applyBorder="1" applyAlignment="1" applyProtection="1">
      <alignment horizontal="center" vertical="center" shrinkToFit="1"/>
      <protection locked="0"/>
    </xf>
    <xf numFmtId="0" fontId="9" fillId="3" borderId="10" xfId="1" applyNumberFormat="1" applyFont="1" applyFill="1" applyBorder="1" applyAlignment="1" applyProtection="1">
      <alignment horizontal="center" vertical="center" shrinkToFit="1"/>
      <protection locked="0"/>
    </xf>
    <xf numFmtId="0" fontId="9" fillId="3" borderId="11" xfId="1" applyNumberFormat="1" applyFont="1" applyFill="1" applyBorder="1" applyAlignment="1" applyProtection="1">
      <alignment horizontal="center" vertical="center" shrinkToFit="1"/>
      <protection locked="0"/>
    </xf>
    <xf numFmtId="0" fontId="8" fillId="2" borderId="5"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9" xfId="1" applyFont="1" applyFill="1" applyBorder="1" applyAlignment="1" applyProtection="1">
      <alignment horizontal="center" vertical="center"/>
      <protection locked="0"/>
    </xf>
    <xf numFmtId="0" fontId="8" fillId="2" borderId="10" xfId="1" applyFont="1" applyFill="1" applyBorder="1" applyAlignment="1" applyProtection="1">
      <alignment horizontal="center" vertical="center"/>
      <protection locked="0"/>
    </xf>
    <xf numFmtId="0" fontId="11" fillId="12" borderId="5" xfId="1" applyFont="1" applyFill="1" applyBorder="1" applyAlignment="1" applyProtection="1">
      <alignment horizontal="center" vertical="center"/>
      <protection locked="0"/>
    </xf>
    <xf numFmtId="0" fontId="11" fillId="12" borderId="6" xfId="1" applyFont="1" applyFill="1" applyBorder="1" applyAlignment="1" applyProtection="1">
      <alignment horizontal="center" vertical="center"/>
      <protection locked="0"/>
    </xf>
    <xf numFmtId="0" fontId="11" fillId="12" borderId="99" xfId="1" applyFont="1" applyFill="1" applyBorder="1" applyAlignment="1" applyProtection="1">
      <alignment horizontal="center" vertical="center"/>
      <protection locked="0"/>
    </xf>
    <xf numFmtId="0" fontId="11" fillId="12" borderId="9" xfId="1" applyFont="1" applyFill="1" applyBorder="1" applyAlignment="1" applyProtection="1">
      <alignment horizontal="center" vertical="center"/>
      <protection locked="0"/>
    </xf>
    <xf numFmtId="0" fontId="11" fillId="12" borderId="10" xfId="1" applyFont="1" applyFill="1" applyBorder="1" applyAlignment="1" applyProtection="1">
      <alignment horizontal="center" vertical="center"/>
      <protection locked="0"/>
    </xf>
    <xf numFmtId="0" fontId="11" fillId="12" borderId="100" xfId="1" applyFont="1" applyFill="1" applyBorder="1" applyAlignment="1" applyProtection="1">
      <alignment horizontal="center" vertical="center"/>
      <protection locked="0"/>
    </xf>
    <xf numFmtId="0" fontId="8" fillId="0" borderId="7" xfId="3" applyFont="1" applyFill="1" applyBorder="1" applyAlignment="1" applyProtection="1">
      <alignment horizontal="left" vertical="center" shrinkToFit="1"/>
    </xf>
    <xf numFmtId="0" fontId="8" fillId="2" borderId="4" xfId="1" applyFont="1" applyFill="1" applyBorder="1" applyAlignment="1" applyProtection="1">
      <alignment horizontal="center" vertical="center"/>
    </xf>
    <xf numFmtId="0" fontId="8" fillId="0" borderId="0" xfId="3" applyFont="1" applyFill="1" applyAlignment="1" applyProtection="1">
      <alignment horizontal="left" vertical="center" shrinkToFit="1"/>
    </xf>
    <xf numFmtId="0" fontId="8" fillId="0" borderId="13" xfId="3" applyFont="1" applyFill="1" applyBorder="1" applyAlignment="1" applyProtection="1">
      <alignment horizontal="left" vertical="center" shrinkToFit="1"/>
    </xf>
    <xf numFmtId="0" fontId="32" fillId="12" borderId="5" xfId="1" applyFont="1" applyFill="1" applyBorder="1" applyAlignment="1" applyProtection="1">
      <alignment horizontal="center" vertical="center"/>
      <protection locked="0"/>
    </xf>
    <xf numFmtId="0" fontId="32" fillId="12" borderId="6" xfId="1" applyFont="1" applyFill="1" applyBorder="1" applyAlignment="1" applyProtection="1">
      <alignment horizontal="center" vertical="center"/>
      <protection locked="0"/>
    </xf>
    <xf numFmtId="0" fontId="32" fillId="12" borderId="99" xfId="1" applyFont="1" applyFill="1" applyBorder="1" applyAlignment="1" applyProtection="1">
      <alignment horizontal="center" vertical="center"/>
      <protection locked="0"/>
    </xf>
    <xf numFmtId="0" fontId="32" fillId="12" borderId="9" xfId="1" applyFont="1" applyFill="1" applyBorder="1" applyAlignment="1" applyProtection="1">
      <alignment horizontal="center" vertical="center"/>
      <protection locked="0"/>
    </xf>
    <xf numFmtId="0" fontId="32" fillId="12" borderId="10" xfId="1" applyFont="1" applyFill="1" applyBorder="1" applyAlignment="1" applyProtection="1">
      <alignment horizontal="center" vertical="center"/>
      <protection locked="0"/>
    </xf>
    <xf numFmtId="0" fontId="32" fillId="12" borderId="100"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xf>
    <xf numFmtId="0" fontId="8" fillId="2" borderId="10" xfId="1" applyFont="1" applyFill="1" applyBorder="1" applyAlignment="1" applyProtection="1">
      <alignment horizontal="center" vertical="center"/>
    </xf>
    <xf numFmtId="0" fontId="8" fillId="0" borderId="5" xfId="3" applyFont="1" applyBorder="1" applyAlignment="1" applyProtection="1">
      <alignment horizontal="center" vertical="center" wrapText="1"/>
    </xf>
    <xf numFmtId="0" fontId="8" fillId="0" borderId="6" xfId="3" applyFont="1" applyBorder="1" applyAlignment="1" applyProtection="1">
      <alignment horizontal="center" vertical="center" wrapText="1"/>
    </xf>
    <xf numFmtId="0" fontId="8" fillId="0" borderId="7" xfId="3" applyFont="1" applyBorder="1" applyAlignment="1" applyProtection="1">
      <alignment horizontal="center" vertical="center" wrapText="1"/>
    </xf>
    <xf numFmtId="0" fontId="8" fillId="0" borderId="14" xfId="3" applyFont="1" applyBorder="1" applyAlignment="1" applyProtection="1">
      <alignment horizontal="center" vertical="center" wrapText="1"/>
    </xf>
    <xf numFmtId="0" fontId="8" fillId="0" borderId="0" xfId="3" applyFont="1" applyBorder="1" applyAlignment="1" applyProtection="1">
      <alignment horizontal="center" vertical="center" wrapText="1"/>
    </xf>
    <xf numFmtId="0" fontId="8" fillId="0" borderId="13"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11" xfId="3" applyFont="1" applyBorder="1" applyAlignment="1" applyProtection="1">
      <alignment horizontal="center" vertical="center" wrapText="1"/>
    </xf>
    <xf numFmtId="0" fontId="11" fillId="0" borderId="4" xfId="3" applyFont="1" applyBorder="1" applyAlignment="1" applyProtection="1">
      <alignment horizontal="center" vertical="center"/>
      <protection locked="0"/>
    </xf>
    <xf numFmtId="0" fontId="9" fillId="0" borderId="4" xfId="3" applyFont="1" applyBorder="1" applyAlignment="1" applyProtection="1">
      <alignment horizontal="center" vertical="center" wrapText="1"/>
      <protection locked="0"/>
    </xf>
    <xf numFmtId="0" fontId="9" fillId="0" borderId="1" xfId="3" applyFont="1" applyBorder="1" applyAlignment="1" applyProtection="1">
      <alignment horizontal="center" vertical="center" wrapText="1"/>
      <protection locked="0"/>
    </xf>
    <xf numFmtId="2" fontId="11" fillId="3" borderId="4" xfId="1" applyNumberFormat="1" applyFont="1" applyFill="1" applyBorder="1" applyAlignment="1" applyProtection="1">
      <alignment horizontal="center" vertical="center" wrapText="1" shrinkToFit="1"/>
      <protection locked="0"/>
    </xf>
    <xf numFmtId="2" fontId="11" fillId="2" borderId="4" xfId="1" applyNumberFormat="1" applyFont="1" applyFill="1" applyBorder="1" applyAlignment="1" applyProtection="1">
      <alignment horizontal="center" vertical="center" wrapText="1" shrinkToFit="1"/>
      <protection locked="0"/>
    </xf>
    <xf numFmtId="2" fontId="11" fillId="2" borderId="92" xfId="1" applyNumberFormat="1" applyFont="1" applyFill="1" applyBorder="1" applyAlignment="1" applyProtection="1">
      <alignment horizontal="center" vertical="center" wrapText="1" shrinkToFit="1"/>
      <protection locked="0"/>
    </xf>
    <xf numFmtId="2" fontId="11" fillId="4" borderId="6" xfId="1" applyNumberFormat="1" applyFont="1" applyFill="1" applyBorder="1" applyAlignment="1" applyProtection="1">
      <alignment horizontal="center" vertical="center" wrapText="1" shrinkToFit="1"/>
      <protection locked="0"/>
    </xf>
    <xf numFmtId="2" fontId="11" fillId="4" borderId="7" xfId="1" applyNumberFormat="1" applyFont="1" applyFill="1" applyBorder="1" applyAlignment="1" applyProtection="1">
      <alignment horizontal="center" vertical="center" wrapText="1" shrinkToFit="1"/>
      <protection locked="0"/>
    </xf>
    <xf numFmtId="2" fontId="11" fillId="4" borderId="0" xfId="1" applyNumberFormat="1" applyFont="1" applyFill="1" applyBorder="1" applyAlignment="1" applyProtection="1">
      <alignment horizontal="center" vertical="center" wrapText="1" shrinkToFit="1"/>
      <protection locked="0"/>
    </xf>
    <xf numFmtId="2" fontId="11" fillId="4" borderId="13" xfId="1" applyNumberFormat="1" applyFont="1" applyFill="1" applyBorder="1" applyAlignment="1" applyProtection="1">
      <alignment horizontal="center" vertical="center" wrapText="1" shrinkToFit="1"/>
      <protection locked="0"/>
    </xf>
    <xf numFmtId="0" fontId="5" fillId="0" borderId="4" xfId="3" applyFont="1" applyBorder="1" applyProtection="1">
      <protection locked="0"/>
    </xf>
    <xf numFmtId="0" fontId="8" fillId="0" borderId="0" xfId="3" applyFont="1" applyAlignment="1" applyProtection="1">
      <alignment horizontal="left" shrinkToFit="1"/>
    </xf>
    <xf numFmtId="0" fontId="8" fillId="0" borderId="4" xfId="3" applyFont="1" applyBorder="1" applyAlignment="1" applyProtection="1">
      <alignment horizontal="center" vertical="center" wrapText="1"/>
    </xf>
    <xf numFmtId="0" fontId="15" fillId="2" borderId="14" xfId="1" applyFont="1" applyFill="1" applyBorder="1" applyAlignment="1" applyProtection="1">
      <alignment horizontal="center"/>
    </xf>
    <xf numFmtId="0" fontId="15" fillId="3" borderId="0" xfId="1" applyFont="1" applyFill="1" applyBorder="1" applyAlignment="1" applyProtection="1">
      <alignment horizontal="center"/>
    </xf>
    <xf numFmtId="0" fontId="16" fillId="2" borderId="5" xfId="1" applyFont="1" applyFill="1" applyBorder="1" applyAlignment="1" applyProtection="1">
      <alignment horizontal="center" vertical="center"/>
      <protection locked="0"/>
    </xf>
    <xf numFmtId="0" fontId="16" fillId="2" borderId="6" xfId="1" applyFont="1" applyFill="1" applyBorder="1" applyAlignment="1" applyProtection="1">
      <alignment horizontal="center" vertical="center"/>
      <protection locked="0"/>
    </xf>
    <xf numFmtId="0" fontId="16" fillId="2" borderId="7" xfId="1" applyFont="1" applyFill="1" applyBorder="1" applyAlignment="1" applyProtection="1">
      <alignment horizontal="center" vertical="center"/>
      <protection locked="0"/>
    </xf>
    <xf numFmtId="0" fontId="16" fillId="2" borderId="9" xfId="1" applyFont="1" applyFill="1" applyBorder="1" applyAlignment="1" applyProtection="1">
      <alignment horizontal="center" vertical="center"/>
      <protection locked="0"/>
    </xf>
    <xf numFmtId="0" fontId="16" fillId="2" borderId="10" xfId="1" applyFont="1" applyFill="1" applyBorder="1" applyAlignment="1" applyProtection="1">
      <alignment horizontal="center" vertical="center"/>
      <protection locked="0"/>
    </xf>
    <xf numFmtId="0" fontId="16" fillId="2" borderId="11" xfId="1" applyFont="1" applyFill="1" applyBorder="1" applyAlignment="1" applyProtection="1">
      <alignment horizontal="center" vertical="center"/>
      <protection locked="0"/>
    </xf>
    <xf numFmtId="0" fontId="9" fillId="2" borderId="5" xfId="1" applyFont="1" applyFill="1" applyBorder="1" applyAlignment="1" applyProtection="1">
      <alignment horizontal="center" vertical="center" wrapText="1" shrinkToFit="1"/>
      <protection locked="0"/>
    </xf>
    <xf numFmtId="0" fontId="9" fillId="2" borderId="6" xfId="1" applyFont="1" applyFill="1" applyBorder="1" applyAlignment="1" applyProtection="1">
      <alignment horizontal="center" vertical="center" shrinkToFit="1"/>
      <protection locked="0"/>
    </xf>
    <xf numFmtId="0" fontId="9" fillId="2" borderId="7" xfId="1" applyFont="1" applyFill="1" applyBorder="1" applyAlignment="1" applyProtection="1">
      <alignment horizontal="center" vertical="center" shrinkToFit="1"/>
      <protection locked="0"/>
    </xf>
    <xf numFmtId="0" fontId="9" fillId="2" borderId="9" xfId="1" applyFont="1" applyFill="1" applyBorder="1" applyAlignment="1" applyProtection="1">
      <alignment horizontal="center" vertical="center" shrinkToFit="1"/>
      <protection locked="0"/>
    </xf>
    <xf numFmtId="0" fontId="9" fillId="2" borderId="10" xfId="1" applyFont="1" applyFill="1" applyBorder="1" applyAlignment="1" applyProtection="1">
      <alignment horizontal="center" vertical="center" shrinkToFit="1"/>
      <protection locked="0"/>
    </xf>
    <xf numFmtId="0" fontId="9" fillId="2" borderId="11" xfId="1" applyFont="1" applyFill="1" applyBorder="1" applyAlignment="1" applyProtection="1">
      <alignment horizontal="center" vertical="center" shrinkToFit="1"/>
      <protection locked="0"/>
    </xf>
    <xf numFmtId="2" fontId="11" fillId="3" borderId="5" xfId="1" applyNumberFormat="1" applyFont="1" applyFill="1" applyBorder="1" applyAlignment="1" applyProtection="1">
      <alignment horizontal="center" vertical="center" shrinkToFit="1"/>
      <protection locked="0"/>
    </xf>
    <xf numFmtId="2" fontId="11" fillId="3" borderId="6" xfId="1" applyNumberFormat="1" applyFont="1" applyFill="1" applyBorder="1" applyAlignment="1" applyProtection="1">
      <alignment horizontal="center" vertical="center" shrinkToFit="1"/>
      <protection locked="0"/>
    </xf>
    <xf numFmtId="2" fontId="11" fillId="3" borderId="7" xfId="1" applyNumberFormat="1" applyFont="1" applyFill="1" applyBorder="1" applyAlignment="1" applyProtection="1">
      <alignment horizontal="center" vertical="center" shrinkToFit="1"/>
      <protection locked="0"/>
    </xf>
    <xf numFmtId="2" fontId="11" fillId="3" borderId="9" xfId="1" applyNumberFormat="1" applyFont="1" applyFill="1" applyBorder="1" applyAlignment="1" applyProtection="1">
      <alignment horizontal="center" vertical="center" shrinkToFit="1"/>
      <protection locked="0"/>
    </xf>
    <xf numFmtId="2" fontId="11" fillId="3" borderId="10" xfId="1" applyNumberFormat="1" applyFont="1" applyFill="1" applyBorder="1" applyAlignment="1" applyProtection="1">
      <alignment horizontal="center" vertical="center" shrinkToFit="1"/>
      <protection locked="0"/>
    </xf>
    <xf numFmtId="2" fontId="11" fillId="3" borderId="11" xfId="1" applyNumberFormat="1" applyFont="1" applyFill="1" applyBorder="1" applyAlignment="1" applyProtection="1">
      <alignment horizontal="center" vertical="center" shrinkToFit="1"/>
      <protection locked="0"/>
    </xf>
    <xf numFmtId="0" fontId="11" fillId="2" borderId="5" xfId="1" applyFont="1" applyFill="1" applyBorder="1" applyAlignment="1" applyProtection="1">
      <alignment horizontal="center" vertical="center" shrinkToFit="1"/>
      <protection locked="0"/>
    </xf>
    <xf numFmtId="0" fontId="11" fillId="2" borderId="6" xfId="1" applyFont="1" applyFill="1" applyBorder="1" applyAlignment="1" applyProtection="1">
      <alignment horizontal="center" vertical="center" shrinkToFit="1"/>
      <protection locked="0"/>
    </xf>
    <xf numFmtId="0" fontId="11" fillId="2" borderId="7" xfId="1" applyFont="1" applyFill="1" applyBorder="1" applyAlignment="1" applyProtection="1">
      <alignment horizontal="center" vertical="center" shrinkToFit="1"/>
      <protection locked="0"/>
    </xf>
    <xf numFmtId="0" fontId="11" fillId="2" borderId="9" xfId="1" applyFont="1" applyFill="1" applyBorder="1" applyAlignment="1" applyProtection="1">
      <alignment horizontal="center" vertical="center" shrinkToFit="1"/>
      <protection locked="0"/>
    </xf>
    <xf numFmtId="0" fontId="11" fillId="2" borderId="10" xfId="1" applyFont="1" applyFill="1" applyBorder="1" applyAlignment="1" applyProtection="1">
      <alignment horizontal="center" vertical="center" shrinkToFit="1"/>
      <protection locked="0"/>
    </xf>
    <xf numFmtId="0" fontId="11" fillId="2" borderId="11" xfId="1" applyFont="1" applyFill="1" applyBorder="1" applyAlignment="1" applyProtection="1">
      <alignment horizontal="center" vertical="center" shrinkToFit="1"/>
      <protection locked="0"/>
    </xf>
    <xf numFmtId="2" fontId="11" fillId="5" borderId="5" xfId="1" applyNumberFormat="1" applyFont="1" applyFill="1" applyBorder="1" applyAlignment="1" applyProtection="1">
      <alignment horizontal="center" vertical="center" shrinkToFit="1"/>
      <protection locked="0"/>
    </xf>
    <xf numFmtId="2" fontId="11" fillId="5" borderId="6" xfId="1" applyNumberFormat="1" applyFont="1" applyFill="1" applyBorder="1" applyAlignment="1" applyProtection="1">
      <alignment horizontal="center" vertical="center" shrinkToFit="1"/>
      <protection locked="0"/>
    </xf>
    <xf numFmtId="2" fontId="11" fillId="5" borderId="7" xfId="1" applyNumberFormat="1" applyFont="1" applyFill="1" applyBorder="1" applyAlignment="1" applyProtection="1">
      <alignment horizontal="center" vertical="center" shrinkToFit="1"/>
      <protection locked="0"/>
    </xf>
    <xf numFmtId="2" fontId="11" fillId="5" borderId="9" xfId="1" applyNumberFormat="1" applyFont="1" applyFill="1" applyBorder="1" applyAlignment="1" applyProtection="1">
      <alignment horizontal="center" vertical="center" shrinkToFit="1"/>
      <protection locked="0"/>
    </xf>
    <xf numFmtId="2" fontId="11" fillId="5" borderId="10" xfId="1" applyNumberFormat="1" applyFont="1" applyFill="1" applyBorder="1" applyAlignment="1" applyProtection="1">
      <alignment horizontal="center" vertical="center" shrinkToFit="1"/>
      <protection locked="0"/>
    </xf>
    <xf numFmtId="2" fontId="11" fillId="5" borderId="11" xfId="1" applyNumberFormat="1" applyFont="1" applyFill="1" applyBorder="1" applyAlignment="1" applyProtection="1">
      <alignment horizontal="center" vertical="center" shrinkToFit="1"/>
      <protection locked="0"/>
    </xf>
    <xf numFmtId="0" fontId="8" fillId="3" borderId="5" xfId="1" applyFont="1" applyFill="1" applyBorder="1" applyAlignment="1" applyProtection="1">
      <alignment horizontal="center" vertical="center"/>
    </xf>
    <xf numFmtId="0" fontId="8" fillId="3" borderId="6" xfId="1" applyFont="1" applyFill="1" applyBorder="1" applyAlignment="1" applyProtection="1">
      <alignment horizontal="center" vertical="center"/>
    </xf>
    <xf numFmtId="0" fontId="8" fillId="3" borderId="7" xfId="1" applyFont="1" applyFill="1" applyBorder="1" applyAlignment="1" applyProtection="1">
      <alignment horizontal="center" vertical="center"/>
    </xf>
    <xf numFmtId="0" fontId="8" fillId="3" borderId="14" xfId="1" applyFont="1" applyFill="1" applyBorder="1" applyAlignment="1" applyProtection="1">
      <alignment horizontal="center" vertical="center"/>
    </xf>
    <xf numFmtId="0" fontId="8" fillId="3" borderId="0" xfId="1" applyFont="1" applyFill="1" applyBorder="1" applyAlignment="1" applyProtection="1">
      <alignment horizontal="center" vertical="center"/>
    </xf>
    <xf numFmtId="0" fontId="8" fillId="3" borderId="13" xfId="1" applyFont="1" applyFill="1" applyBorder="1" applyAlignment="1" applyProtection="1">
      <alignment horizontal="center" vertical="center"/>
    </xf>
    <xf numFmtId="0" fontId="8" fillId="3" borderId="9" xfId="1" applyFont="1" applyFill="1" applyBorder="1" applyAlignment="1" applyProtection="1">
      <alignment horizontal="center" vertical="center"/>
    </xf>
    <xf numFmtId="0" fontId="8" fillId="3" borderId="10" xfId="1" applyFont="1" applyFill="1" applyBorder="1" applyAlignment="1" applyProtection="1">
      <alignment horizontal="center" vertical="center"/>
    </xf>
    <xf numFmtId="0" fontId="8" fillId="3" borderId="11" xfId="1" applyFont="1" applyFill="1" applyBorder="1" applyAlignment="1" applyProtection="1">
      <alignment horizontal="center" vertical="center"/>
    </xf>
    <xf numFmtId="0" fontId="8" fillId="0" borderId="5" xfId="1" applyFont="1" applyBorder="1" applyAlignment="1" applyProtection="1">
      <alignment horizontal="center" vertical="center" wrapText="1" shrinkToFit="1"/>
    </xf>
    <xf numFmtId="0" fontId="8" fillId="0" borderId="6" xfId="1" applyFont="1" applyBorder="1" applyAlignment="1" applyProtection="1">
      <alignment horizontal="center" vertical="center" shrinkToFit="1"/>
    </xf>
    <xf numFmtId="0" fontId="8" fillId="0" borderId="7" xfId="1" applyFont="1" applyBorder="1" applyAlignment="1" applyProtection="1">
      <alignment horizontal="center" vertical="center" shrinkToFit="1"/>
    </xf>
    <xf numFmtId="0" fontId="8" fillId="0" borderId="14" xfId="1" applyFont="1" applyBorder="1" applyAlignment="1" applyProtection="1">
      <alignment horizontal="center" vertical="center" shrinkToFit="1"/>
    </xf>
    <xf numFmtId="0" fontId="8" fillId="0" borderId="0" xfId="1" applyFont="1" applyBorder="1" applyAlignment="1" applyProtection="1">
      <alignment horizontal="center" vertical="center" shrinkToFit="1"/>
    </xf>
    <xf numFmtId="0" fontId="8" fillId="0" borderId="13" xfId="1" applyFont="1" applyBorder="1" applyAlignment="1" applyProtection="1">
      <alignment horizontal="center" vertical="center" shrinkToFit="1"/>
    </xf>
    <xf numFmtId="0" fontId="8" fillId="0" borderId="9" xfId="1" applyFont="1" applyBorder="1" applyAlignment="1" applyProtection="1">
      <alignment horizontal="center" vertical="center" shrinkToFit="1"/>
    </xf>
    <xf numFmtId="0" fontId="8" fillId="0" borderId="10" xfId="1" applyFont="1" applyBorder="1" applyAlignment="1" applyProtection="1">
      <alignment horizontal="center" vertical="center" shrinkToFit="1"/>
    </xf>
    <xf numFmtId="0" fontId="8" fillId="0" borderId="11" xfId="1" applyFont="1" applyBorder="1" applyAlignment="1" applyProtection="1">
      <alignment horizontal="center" vertical="center" shrinkToFit="1"/>
    </xf>
    <xf numFmtId="0" fontId="8" fillId="2" borderId="5" xfId="1" applyFont="1" applyFill="1" applyBorder="1" applyAlignment="1" applyProtection="1">
      <alignment horizontal="center" vertical="center" wrapText="1"/>
    </xf>
    <xf numFmtId="0" fontId="14" fillId="2" borderId="4" xfId="1" applyFont="1" applyFill="1" applyBorder="1" applyAlignment="1" applyProtection="1">
      <alignment horizontal="left" vertical="center" wrapText="1"/>
    </xf>
    <xf numFmtId="0" fontId="14" fillId="3" borderId="4" xfId="1" applyFont="1" applyFill="1" applyBorder="1" applyAlignment="1" applyProtection="1">
      <alignment horizontal="center" vertical="center" wrapText="1"/>
    </xf>
    <xf numFmtId="0" fontId="8" fillId="2" borderId="0" xfId="1" applyFont="1" applyFill="1" applyAlignment="1" applyProtection="1">
      <alignment horizontal="left" vertical="center" shrinkToFit="1"/>
    </xf>
    <xf numFmtId="0" fontId="8" fillId="3" borderId="0" xfId="1" applyFont="1" applyFill="1" applyAlignment="1" applyProtection="1">
      <alignment horizontal="left" vertical="center" wrapText="1"/>
    </xf>
    <xf numFmtId="0" fontId="15" fillId="2" borderId="14" xfId="3" applyFont="1" applyFill="1" applyBorder="1" applyAlignment="1" applyProtection="1">
      <alignment horizontal="center"/>
    </xf>
    <xf numFmtId="0" fontId="15" fillId="3" borderId="0" xfId="3" applyFont="1" applyFill="1" applyBorder="1" applyAlignment="1" applyProtection="1">
      <alignment horizontal="center"/>
    </xf>
    <xf numFmtId="0" fontId="15" fillId="3" borderId="5" xfId="1" applyFont="1" applyFill="1" applyBorder="1" applyAlignment="1" applyProtection="1">
      <alignment horizontal="center" vertical="center" shrinkToFit="1"/>
      <protection locked="0"/>
    </xf>
    <xf numFmtId="0" fontId="15" fillId="3" borderId="6" xfId="1" applyFont="1" applyFill="1" applyBorder="1" applyAlignment="1" applyProtection="1">
      <alignment horizontal="center" vertical="center" shrinkToFit="1"/>
      <protection locked="0"/>
    </xf>
    <xf numFmtId="0" fontId="15" fillId="3" borderId="7" xfId="1" applyFont="1" applyFill="1" applyBorder="1" applyAlignment="1" applyProtection="1">
      <alignment horizontal="center" vertical="center" shrinkToFit="1"/>
      <protection locked="0"/>
    </xf>
    <xf numFmtId="0" fontId="15" fillId="3" borderId="14" xfId="1" applyFont="1" applyFill="1" applyBorder="1" applyAlignment="1" applyProtection="1">
      <alignment horizontal="center" vertical="center" shrinkToFit="1"/>
      <protection locked="0"/>
    </xf>
    <xf numFmtId="0" fontId="15" fillId="3" borderId="0" xfId="1" applyFont="1" applyFill="1" applyBorder="1" applyAlignment="1" applyProtection="1">
      <alignment horizontal="center" vertical="center" shrinkToFit="1"/>
      <protection locked="0"/>
    </xf>
    <xf numFmtId="0" fontId="15" fillId="3" borderId="13" xfId="1" applyFont="1" applyFill="1" applyBorder="1" applyAlignment="1" applyProtection="1">
      <alignment horizontal="center" vertical="center" shrinkToFit="1"/>
      <protection locked="0"/>
    </xf>
    <xf numFmtId="0" fontId="15" fillId="3" borderId="9" xfId="1" applyFont="1" applyFill="1" applyBorder="1" applyAlignment="1" applyProtection="1">
      <alignment horizontal="center" vertical="center" shrinkToFit="1"/>
      <protection locked="0"/>
    </xf>
    <xf numFmtId="0" fontId="15" fillId="3" borderId="10" xfId="1" applyFont="1" applyFill="1" applyBorder="1" applyAlignment="1" applyProtection="1">
      <alignment horizontal="center" vertical="center" shrinkToFit="1"/>
      <protection locked="0"/>
    </xf>
    <xf numFmtId="0" fontId="15" fillId="3" borderId="11" xfId="1" applyFont="1" applyFill="1" applyBorder="1" applyAlignment="1" applyProtection="1">
      <alignment horizontal="center" vertical="center" shrinkToFit="1"/>
      <protection locked="0"/>
    </xf>
    <xf numFmtId="0" fontId="16" fillId="2" borderId="5" xfId="3" applyFont="1" applyFill="1" applyBorder="1" applyAlignment="1" applyProtection="1">
      <alignment horizontal="center" vertical="center"/>
      <protection locked="0"/>
    </xf>
    <xf numFmtId="0" fontId="16" fillId="2" borderId="6" xfId="3" applyFont="1" applyFill="1" applyBorder="1" applyAlignment="1" applyProtection="1">
      <alignment horizontal="center" vertical="center"/>
      <protection locked="0"/>
    </xf>
    <xf numFmtId="0" fontId="16" fillId="2" borderId="7" xfId="3" applyFont="1" applyFill="1" applyBorder="1" applyAlignment="1" applyProtection="1">
      <alignment horizontal="center" vertical="center"/>
      <protection locked="0"/>
    </xf>
    <xf numFmtId="0" fontId="16" fillId="2" borderId="83" xfId="3" applyFont="1" applyFill="1" applyBorder="1" applyAlignment="1" applyProtection="1">
      <alignment horizontal="center" vertical="center"/>
      <protection locked="0"/>
    </xf>
    <xf numFmtId="0" fontId="16" fillId="2" borderId="84" xfId="3" applyFont="1" applyFill="1" applyBorder="1" applyAlignment="1" applyProtection="1">
      <alignment horizontal="center" vertical="center"/>
      <protection locked="0"/>
    </xf>
    <xf numFmtId="0" fontId="16" fillId="2" borderId="85" xfId="3" applyFont="1" applyFill="1" applyBorder="1" applyAlignment="1" applyProtection="1">
      <alignment horizontal="center" vertical="center"/>
      <protection locked="0"/>
    </xf>
    <xf numFmtId="0" fontId="9" fillId="2" borderId="5" xfId="3" applyFont="1" applyFill="1" applyBorder="1" applyAlignment="1" applyProtection="1">
      <alignment horizontal="center" vertical="center" wrapText="1" shrinkToFit="1"/>
      <protection locked="0"/>
    </xf>
    <xf numFmtId="0" fontId="9" fillId="2" borderId="6" xfId="3" applyFont="1" applyFill="1" applyBorder="1" applyAlignment="1" applyProtection="1">
      <alignment horizontal="center" vertical="center" wrapText="1" shrinkToFit="1"/>
      <protection locked="0"/>
    </xf>
    <xf numFmtId="0" fontId="9" fillId="2" borderId="7" xfId="3" applyFont="1" applyFill="1" applyBorder="1" applyAlignment="1" applyProtection="1">
      <alignment horizontal="center" vertical="center" wrapText="1" shrinkToFit="1"/>
      <protection locked="0"/>
    </xf>
    <xf numFmtId="0" fontId="9" fillId="2" borderId="14" xfId="3" applyFont="1" applyFill="1" applyBorder="1" applyAlignment="1" applyProtection="1">
      <alignment horizontal="center" vertical="center" wrapText="1" shrinkToFit="1"/>
      <protection locked="0"/>
    </xf>
    <xf numFmtId="0" fontId="9" fillId="2" borderId="0" xfId="3" applyFont="1" applyFill="1" applyBorder="1" applyAlignment="1" applyProtection="1">
      <alignment horizontal="center" vertical="center" wrapText="1" shrinkToFit="1"/>
      <protection locked="0"/>
    </xf>
    <xf numFmtId="0" fontId="9" fillId="2" borderId="13" xfId="3" applyFont="1" applyFill="1" applyBorder="1" applyAlignment="1" applyProtection="1">
      <alignment horizontal="center" vertical="center" wrapText="1" shrinkToFit="1"/>
      <protection locked="0"/>
    </xf>
    <xf numFmtId="0" fontId="9" fillId="2" borderId="9" xfId="3" applyFont="1" applyFill="1" applyBorder="1" applyAlignment="1" applyProtection="1">
      <alignment horizontal="center" vertical="center" wrapText="1" shrinkToFit="1"/>
      <protection locked="0"/>
    </xf>
    <xf numFmtId="0" fontId="9" fillId="2" borderId="10" xfId="3" applyFont="1" applyFill="1" applyBorder="1" applyAlignment="1" applyProtection="1">
      <alignment horizontal="center" vertical="center" wrapText="1" shrinkToFit="1"/>
      <protection locked="0"/>
    </xf>
    <xf numFmtId="0" fontId="9" fillId="2" borderId="11" xfId="3" applyFont="1" applyFill="1" applyBorder="1" applyAlignment="1" applyProtection="1">
      <alignment horizontal="center" vertical="center" wrapText="1" shrinkToFit="1"/>
      <protection locked="0"/>
    </xf>
    <xf numFmtId="2" fontId="11" fillId="2" borderId="5" xfId="3" applyNumberFormat="1" applyFont="1" applyFill="1" applyBorder="1" applyAlignment="1" applyProtection="1">
      <alignment horizontal="center" vertical="center" shrinkToFit="1"/>
      <protection locked="0"/>
    </xf>
    <xf numFmtId="2" fontId="11" fillId="2" borderId="6" xfId="3" applyNumberFormat="1" applyFont="1" applyFill="1" applyBorder="1" applyAlignment="1" applyProtection="1">
      <alignment horizontal="center" vertical="center" shrinkToFit="1"/>
      <protection locked="0"/>
    </xf>
    <xf numFmtId="2" fontId="11" fillId="2" borderId="7" xfId="3" applyNumberFormat="1" applyFont="1" applyFill="1" applyBorder="1" applyAlignment="1" applyProtection="1">
      <alignment horizontal="center" vertical="center" shrinkToFit="1"/>
      <protection locked="0"/>
    </xf>
    <xf numFmtId="2" fontId="11" fillId="2" borderId="14" xfId="3" applyNumberFormat="1" applyFont="1" applyFill="1" applyBorder="1" applyAlignment="1" applyProtection="1">
      <alignment horizontal="center" vertical="center" shrinkToFit="1"/>
      <protection locked="0"/>
    </xf>
    <xf numFmtId="2" fontId="11" fillId="3" borderId="0" xfId="3" applyNumberFormat="1" applyFont="1" applyFill="1" applyBorder="1" applyAlignment="1" applyProtection="1">
      <alignment horizontal="center" vertical="center" shrinkToFit="1"/>
      <protection locked="0"/>
    </xf>
    <xf numFmtId="2" fontId="11" fillId="2" borderId="13" xfId="3" applyNumberFormat="1" applyFont="1" applyFill="1" applyBorder="1" applyAlignment="1" applyProtection="1">
      <alignment horizontal="center" vertical="center" shrinkToFit="1"/>
      <protection locked="0"/>
    </xf>
    <xf numFmtId="2" fontId="11" fillId="2" borderId="9" xfId="3" applyNumberFormat="1" applyFont="1" applyFill="1" applyBorder="1" applyAlignment="1" applyProtection="1">
      <alignment horizontal="center" vertical="center" shrinkToFit="1"/>
      <protection locked="0"/>
    </xf>
    <xf numFmtId="2" fontId="11" fillId="2" borderId="10" xfId="3" applyNumberFormat="1" applyFont="1" applyFill="1" applyBorder="1" applyAlignment="1" applyProtection="1">
      <alignment horizontal="center" vertical="center" shrinkToFit="1"/>
      <protection locked="0"/>
    </xf>
    <xf numFmtId="2" fontId="11" fillId="2" borderId="11" xfId="3" applyNumberFormat="1" applyFont="1" applyFill="1" applyBorder="1" applyAlignment="1" applyProtection="1">
      <alignment horizontal="center" vertical="center" shrinkToFit="1"/>
      <protection locked="0"/>
    </xf>
    <xf numFmtId="0" fontId="11" fillId="2" borderId="5" xfId="3" applyFont="1" applyFill="1" applyBorder="1" applyAlignment="1" applyProtection="1">
      <alignment horizontal="center" vertical="center" shrinkToFit="1"/>
      <protection locked="0"/>
    </xf>
    <xf numFmtId="0" fontId="11" fillId="2" borderId="6" xfId="3" applyFont="1" applyFill="1" applyBorder="1" applyAlignment="1" applyProtection="1">
      <alignment horizontal="center" vertical="center" shrinkToFit="1"/>
      <protection locked="0"/>
    </xf>
    <xf numFmtId="0" fontId="11" fillId="2" borderId="7" xfId="3" applyFont="1" applyFill="1" applyBorder="1" applyAlignment="1" applyProtection="1">
      <alignment horizontal="center" vertical="center" shrinkToFit="1"/>
      <protection locked="0"/>
    </xf>
    <xf numFmtId="0" fontId="11" fillId="2" borderId="14" xfId="3" applyFont="1" applyFill="1" applyBorder="1" applyAlignment="1" applyProtection="1">
      <alignment horizontal="center" vertical="center" shrinkToFit="1"/>
      <protection locked="0"/>
    </xf>
    <xf numFmtId="0" fontId="11" fillId="3" borderId="0" xfId="3" applyFont="1" applyFill="1" applyBorder="1" applyAlignment="1" applyProtection="1">
      <alignment horizontal="center" vertical="center" shrinkToFit="1"/>
      <protection locked="0"/>
    </xf>
    <xf numFmtId="0" fontId="11" fillId="2" borderId="13" xfId="3" applyFont="1" applyFill="1" applyBorder="1" applyAlignment="1" applyProtection="1">
      <alignment horizontal="center" vertical="center" shrinkToFit="1"/>
      <protection locked="0"/>
    </xf>
    <xf numFmtId="0" fontId="11" fillId="2" borderId="9" xfId="3" applyFont="1" applyFill="1" applyBorder="1" applyAlignment="1" applyProtection="1">
      <alignment horizontal="center" vertical="center" shrinkToFit="1"/>
      <protection locked="0"/>
    </xf>
    <xf numFmtId="0" fontId="11" fillId="2" borderId="10" xfId="3" applyFont="1" applyFill="1" applyBorder="1" applyAlignment="1" applyProtection="1">
      <alignment horizontal="center" vertical="center" shrinkToFit="1"/>
      <protection locked="0"/>
    </xf>
    <xf numFmtId="0" fontId="11" fillId="2" borderId="11" xfId="3" applyFont="1" applyFill="1" applyBorder="1" applyAlignment="1" applyProtection="1">
      <alignment horizontal="center" vertical="center" shrinkToFit="1"/>
      <protection locked="0"/>
    </xf>
    <xf numFmtId="2" fontId="11" fillId="5" borderId="14" xfId="1" applyNumberFormat="1" applyFont="1" applyFill="1" applyBorder="1" applyAlignment="1" applyProtection="1">
      <alignment horizontal="center" vertical="center" shrinkToFit="1"/>
      <protection locked="0"/>
    </xf>
    <xf numFmtId="2" fontId="11" fillId="5" borderId="0" xfId="1" applyNumberFormat="1" applyFont="1" applyFill="1" applyBorder="1" applyAlignment="1" applyProtection="1">
      <alignment horizontal="center" vertical="center" shrinkToFit="1"/>
      <protection locked="0"/>
    </xf>
    <xf numFmtId="2" fontId="11" fillId="5" borderId="13" xfId="1" applyNumberFormat="1" applyFont="1" applyFill="1" applyBorder="1" applyAlignment="1" applyProtection="1">
      <alignment horizontal="center" vertical="center" shrinkToFit="1"/>
      <protection locked="0"/>
    </xf>
    <xf numFmtId="0" fontId="12" fillId="2" borderId="86" xfId="3" applyFont="1" applyFill="1" applyBorder="1" applyAlignment="1" applyProtection="1">
      <alignment horizontal="center" vertical="center" shrinkToFit="1"/>
      <protection locked="0"/>
    </xf>
    <xf numFmtId="0" fontId="12" fillId="2" borderId="87" xfId="3" applyFont="1" applyFill="1" applyBorder="1" applyAlignment="1" applyProtection="1">
      <alignment horizontal="center" vertical="center" shrinkToFit="1"/>
      <protection locked="0"/>
    </xf>
    <xf numFmtId="0" fontId="12" fillId="2" borderId="88" xfId="3" applyFont="1" applyFill="1" applyBorder="1" applyAlignment="1" applyProtection="1">
      <alignment horizontal="center" vertical="center" shrinkToFit="1"/>
      <protection locked="0"/>
    </xf>
    <xf numFmtId="0" fontId="8" fillId="2" borderId="5" xfId="3" applyFont="1" applyFill="1" applyBorder="1" applyAlignment="1" applyProtection="1">
      <alignment horizontal="center" vertical="center" wrapText="1"/>
    </xf>
    <xf numFmtId="0" fontId="8" fillId="2" borderId="6" xfId="3" applyFont="1" applyFill="1" applyBorder="1" applyAlignment="1" applyProtection="1">
      <alignment horizontal="center" vertical="center"/>
    </xf>
    <xf numFmtId="0" fontId="8" fillId="2" borderId="7" xfId="3" applyFont="1" applyFill="1" applyBorder="1" applyAlignment="1" applyProtection="1">
      <alignment horizontal="center" vertical="center"/>
    </xf>
    <xf numFmtId="0" fontId="8" fillId="2" borderId="14" xfId="3" applyFont="1" applyFill="1" applyBorder="1" applyAlignment="1" applyProtection="1">
      <alignment horizontal="center" vertical="center"/>
    </xf>
    <xf numFmtId="0" fontId="8" fillId="2" borderId="0" xfId="3" applyFont="1" applyFill="1" applyBorder="1" applyAlignment="1" applyProtection="1">
      <alignment horizontal="center" vertical="center"/>
    </xf>
    <xf numFmtId="0" fontId="8" fillId="2" borderId="13" xfId="3" applyFont="1" applyFill="1" applyBorder="1" applyAlignment="1" applyProtection="1">
      <alignment horizontal="center" vertical="center"/>
    </xf>
    <xf numFmtId="0" fontId="8" fillId="2" borderId="9" xfId="3" applyFont="1" applyFill="1" applyBorder="1" applyAlignment="1" applyProtection="1">
      <alignment horizontal="center" vertical="center"/>
    </xf>
    <xf numFmtId="0" fontId="8" fillId="2" borderId="10" xfId="3" applyFont="1" applyFill="1" applyBorder="1" applyAlignment="1" applyProtection="1">
      <alignment horizontal="center" vertical="center"/>
    </xf>
    <xf numFmtId="0" fontId="8" fillId="2" borderId="11" xfId="3" applyFont="1" applyFill="1" applyBorder="1" applyAlignment="1" applyProtection="1">
      <alignment horizontal="center" vertical="center"/>
    </xf>
    <xf numFmtId="0" fontId="8" fillId="2" borderId="5" xfId="3" applyFont="1" applyFill="1" applyBorder="1" applyAlignment="1" applyProtection="1">
      <alignment horizontal="center" vertical="center"/>
    </xf>
    <xf numFmtId="0" fontId="8" fillId="0" borderId="5" xfId="3" applyFont="1" applyBorder="1" applyAlignment="1" applyProtection="1">
      <alignment horizontal="center" vertical="center" wrapText="1" shrinkToFit="1"/>
    </xf>
    <xf numFmtId="0" fontId="8" fillId="0" borderId="6" xfId="3" applyFont="1" applyBorder="1" applyAlignment="1" applyProtection="1">
      <alignment horizontal="center" vertical="center" shrinkToFit="1"/>
    </xf>
    <xf numFmtId="0" fontId="8" fillId="0" borderId="7" xfId="3" applyFont="1" applyBorder="1" applyAlignment="1" applyProtection="1">
      <alignment horizontal="center" vertical="center" shrinkToFit="1"/>
    </xf>
    <xf numFmtId="0" fontId="8" fillId="0" borderId="14" xfId="3" applyFont="1" applyBorder="1" applyAlignment="1" applyProtection="1">
      <alignment horizontal="center" vertical="center" shrinkToFit="1"/>
    </xf>
    <xf numFmtId="0" fontId="8" fillId="0" borderId="0" xfId="3" applyFont="1" applyBorder="1" applyAlignment="1" applyProtection="1">
      <alignment horizontal="center" vertical="center" shrinkToFit="1"/>
    </xf>
    <xf numFmtId="0" fontId="8" fillId="0" borderId="13" xfId="3" applyFont="1" applyBorder="1" applyAlignment="1" applyProtection="1">
      <alignment horizontal="center" vertical="center" shrinkToFit="1"/>
    </xf>
    <xf numFmtId="0" fontId="8" fillId="0" borderId="9" xfId="3" applyFont="1" applyBorder="1" applyAlignment="1" applyProtection="1">
      <alignment horizontal="center" vertical="center" shrinkToFit="1"/>
    </xf>
    <xf numFmtId="0" fontId="8" fillId="0" borderId="10" xfId="3" applyFont="1" applyBorder="1" applyAlignment="1" applyProtection="1">
      <alignment horizontal="center" vertical="center" shrinkToFit="1"/>
    </xf>
    <xf numFmtId="0" fontId="8" fillId="0" borderId="11" xfId="3" applyFont="1" applyBorder="1" applyAlignment="1" applyProtection="1">
      <alignment horizontal="center" vertical="center" shrinkToFit="1"/>
    </xf>
    <xf numFmtId="0" fontId="12" fillId="2" borderId="5" xfId="3" applyFont="1" applyFill="1" applyBorder="1" applyAlignment="1" applyProtection="1">
      <alignment horizontal="center" vertical="center" wrapText="1"/>
    </xf>
    <xf numFmtId="0" fontId="12" fillId="2" borderId="6" xfId="3" applyFont="1" applyFill="1" applyBorder="1" applyAlignment="1" applyProtection="1">
      <alignment horizontal="center" vertical="center"/>
    </xf>
    <xf numFmtId="0" fontId="12" fillId="2" borderId="7" xfId="3" applyFont="1" applyFill="1" applyBorder="1" applyAlignment="1" applyProtection="1">
      <alignment horizontal="center" vertical="center"/>
    </xf>
    <xf numFmtId="0" fontId="12" fillId="2" borderId="14" xfId="3" applyFont="1" applyFill="1" applyBorder="1" applyAlignment="1" applyProtection="1">
      <alignment horizontal="center" vertical="center"/>
    </xf>
    <xf numFmtId="0" fontId="12" fillId="2" borderId="0" xfId="3" applyFont="1" applyFill="1" applyBorder="1" applyAlignment="1" applyProtection="1">
      <alignment horizontal="center" vertical="center"/>
    </xf>
    <xf numFmtId="0" fontId="12" fillId="2" borderId="13" xfId="3" applyFont="1" applyFill="1" applyBorder="1" applyAlignment="1" applyProtection="1">
      <alignment horizontal="center" vertical="center"/>
    </xf>
    <xf numFmtId="0" fontId="12" fillId="2" borderId="9" xfId="3" applyFont="1" applyFill="1" applyBorder="1" applyAlignment="1" applyProtection="1">
      <alignment horizontal="center" vertical="center"/>
    </xf>
    <xf numFmtId="0" fontId="12" fillId="2" borderId="10" xfId="3" applyFont="1" applyFill="1" applyBorder="1" applyAlignment="1" applyProtection="1">
      <alignment horizontal="center" vertical="center"/>
    </xf>
    <xf numFmtId="0" fontId="12" fillId="2" borderId="11" xfId="3" applyFont="1" applyFill="1" applyBorder="1" applyAlignment="1" applyProtection="1">
      <alignment horizontal="center" vertical="center"/>
    </xf>
    <xf numFmtId="0" fontId="15" fillId="2" borderId="4" xfId="3" applyFont="1" applyFill="1" applyBorder="1" applyAlignment="1" applyProtection="1">
      <alignment horizontal="left" vertical="center" wrapText="1"/>
    </xf>
    <xf numFmtId="0" fontId="14" fillId="2" borderId="4" xfId="3" applyFont="1" applyFill="1" applyBorder="1" applyAlignment="1" applyProtection="1">
      <alignment horizontal="center" vertical="center" wrapText="1"/>
    </xf>
    <xf numFmtId="0" fontId="8" fillId="2" borderId="0" xfId="3" applyFont="1" applyFill="1" applyAlignment="1" applyProtection="1">
      <alignment horizontal="left" vertical="center" wrapText="1"/>
    </xf>
    <xf numFmtId="0" fontId="8" fillId="3" borderId="108" xfId="1" applyFont="1" applyFill="1" applyBorder="1" applyAlignment="1" applyProtection="1">
      <alignment horizontal="center" vertical="center"/>
    </xf>
    <xf numFmtId="0" fontId="8" fillId="3" borderId="109" xfId="1" applyFont="1" applyFill="1" applyBorder="1" applyAlignment="1" applyProtection="1">
      <alignment horizontal="center" vertical="center"/>
    </xf>
    <xf numFmtId="0" fontId="8" fillId="3" borderId="110" xfId="1" applyFont="1" applyFill="1" applyBorder="1" applyAlignment="1" applyProtection="1">
      <alignment horizontal="center" vertical="center"/>
    </xf>
    <xf numFmtId="2" fontId="11" fillId="11" borderId="5" xfId="1" applyNumberFormat="1" applyFont="1" applyFill="1" applyBorder="1" applyAlignment="1" applyProtection="1">
      <alignment horizontal="center" vertical="center" shrinkToFit="1"/>
    </xf>
    <xf numFmtId="2" fontId="11" fillId="11" borderId="6" xfId="1" applyNumberFormat="1" applyFont="1" applyFill="1" applyBorder="1" applyAlignment="1" applyProtection="1">
      <alignment horizontal="center" vertical="center" shrinkToFit="1"/>
    </xf>
    <xf numFmtId="2" fontId="11" fillId="11" borderId="7" xfId="1" applyNumberFormat="1" applyFont="1" applyFill="1" applyBorder="1" applyAlignment="1" applyProtection="1">
      <alignment horizontal="center" vertical="center" shrinkToFit="1"/>
    </xf>
    <xf numFmtId="2" fontId="11" fillId="11" borderId="14" xfId="1" applyNumberFormat="1" applyFont="1" applyFill="1" applyBorder="1" applyAlignment="1" applyProtection="1">
      <alignment horizontal="center" vertical="center" shrinkToFit="1"/>
    </xf>
    <xf numFmtId="2" fontId="11" fillId="11" borderId="0" xfId="1" applyNumberFormat="1" applyFont="1" applyFill="1" applyBorder="1" applyAlignment="1" applyProtection="1">
      <alignment horizontal="center" vertical="center" shrinkToFit="1"/>
    </xf>
    <xf numFmtId="2" fontId="11" fillId="11" borderId="13" xfId="1" applyNumberFormat="1" applyFont="1" applyFill="1" applyBorder="1" applyAlignment="1" applyProtection="1">
      <alignment horizontal="center" vertical="center" shrinkToFit="1"/>
    </xf>
    <xf numFmtId="2" fontId="11" fillId="11" borderId="9" xfId="1" applyNumberFormat="1" applyFont="1" applyFill="1" applyBorder="1" applyAlignment="1" applyProtection="1">
      <alignment horizontal="center" vertical="center" shrinkToFit="1"/>
    </xf>
    <xf numFmtId="2" fontId="11" fillId="11" borderId="10" xfId="1" applyNumberFormat="1" applyFont="1" applyFill="1" applyBorder="1" applyAlignment="1" applyProtection="1">
      <alignment horizontal="center" vertical="center" shrinkToFit="1"/>
    </xf>
    <xf numFmtId="2" fontId="11" fillId="11" borderId="11" xfId="1" applyNumberFormat="1" applyFont="1" applyFill="1" applyBorder="1" applyAlignment="1" applyProtection="1">
      <alignment horizontal="center" vertical="center" shrinkToFit="1"/>
    </xf>
    <xf numFmtId="0" fontId="15" fillId="3" borderId="0" xfId="1" applyFont="1" applyFill="1" applyBorder="1" applyAlignment="1" applyProtection="1">
      <alignment horizontal="left" vertical="center" wrapText="1" shrinkToFit="1"/>
      <protection locked="0"/>
    </xf>
    <xf numFmtId="0" fontId="15" fillId="3" borderId="6" xfId="1" applyFont="1" applyFill="1" applyBorder="1" applyAlignment="1" applyProtection="1">
      <alignment horizontal="left" vertical="center" wrapText="1" shrinkToFit="1"/>
      <protection locked="0"/>
    </xf>
    <xf numFmtId="0" fontId="12" fillId="3" borderId="5" xfId="1" applyFont="1" applyFill="1" applyBorder="1" applyAlignment="1" applyProtection="1">
      <alignment horizontal="center" vertical="center" wrapText="1"/>
    </xf>
    <xf numFmtId="0" fontId="12" fillId="3" borderId="6" xfId="1" applyFont="1" applyFill="1" applyBorder="1" applyAlignment="1" applyProtection="1">
      <alignment horizontal="center" vertical="center"/>
    </xf>
    <xf numFmtId="0" fontId="12" fillId="3" borderId="7" xfId="1" applyFont="1" applyFill="1" applyBorder="1" applyAlignment="1" applyProtection="1">
      <alignment horizontal="center" vertical="center"/>
    </xf>
    <xf numFmtId="0" fontId="12" fillId="3" borderId="14" xfId="1" applyFont="1" applyFill="1" applyBorder="1" applyAlignment="1" applyProtection="1">
      <alignment horizontal="center" vertical="center"/>
    </xf>
    <xf numFmtId="0" fontId="12" fillId="3" borderId="0" xfId="1" applyFont="1" applyFill="1" applyBorder="1" applyAlignment="1" applyProtection="1">
      <alignment horizontal="center" vertical="center"/>
    </xf>
    <xf numFmtId="0" fontId="12" fillId="3" borderId="13" xfId="1" applyFont="1" applyFill="1" applyBorder="1" applyAlignment="1" applyProtection="1">
      <alignment horizontal="center" vertical="center"/>
    </xf>
    <xf numFmtId="0" fontId="12" fillId="3" borderId="9" xfId="1" applyFont="1" applyFill="1" applyBorder="1" applyAlignment="1" applyProtection="1">
      <alignment horizontal="center" vertical="center"/>
    </xf>
    <xf numFmtId="0" fontId="12" fillId="3" borderId="10" xfId="1" applyFont="1" applyFill="1" applyBorder="1" applyAlignment="1" applyProtection="1">
      <alignment horizontal="center" vertical="center"/>
    </xf>
    <xf numFmtId="0" fontId="12" fillId="3" borderId="11" xfId="1" applyFont="1" applyFill="1" applyBorder="1" applyAlignment="1" applyProtection="1">
      <alignment horizontal="center" vertical="center"/>
    </xf>
    <xf numFmtId="0" fontId="15" fillId="3" borderId="4" xfId="1" applyFont="1" applyFill="1" applyBorder="1" applyAlignment="1" applyProtection="1">
      <alignment horizontal="left" vertical="center" wrapText="1"/>
    </xf>
    <xf numFmtId="0" fontId="16" fillId="2" borderId="83" xfId="1" applyFont="1" applyFill="1" applyBorder="1" applyAlignment="1" applyProtection="1">
      <alignment horizontal="center" vertical="center"/>
      <protection locked="0"/>
    </xf>
    <xf numFmtId="0" fontId="16" fillId="2" borderId="84" xfId="1" applyFont="1" applyFill="1" applyBorder="1" applyAlignment="1" applyProtection="1">
      <alignment horizontal="center" vertical="center"/>
      <protection locked="0"/>
    </xf>
    <xf numFmtId="0" fontId="16" fillId="2" borderId="85" xfId="1" applyFont="1" applyFill="1" applyBorder="1" applyAlignment="1" applyProtection="1">
      <alignment horizontal="center" vertical="center"/>
      <protection locked="0"/>
    </xf>
    <xf numFmtId="14" fontId="9" fillId="2" borderId="5" xfId="1" applyNumberFormat="1" applyFont="1" applyFill="1" applyBorder="1" applyAlignment="1" applyProtection="1">
      <alignment horizontal="center" vertical="center" shrinkToFit="1"/>
      <protection locked="0"/>
    </xf>
    <xf numFmtId="0" fontId="9" fillId="2" borderId="14" xfId="1" applyFont="1" applyFill="1" applyBorder="1" applyAlignment="1" applyProtection="1">
      <alignment horizontal="center" vertical="center" shrinkToFit="1"/>
      <protection locked="0"/>
    </xf>
    <xf numFmtId="0" fontId="9" fillId="2" borderId="0" xfId="1" applyFont="1" applyFill="1" applyBorder="1" applyAlignment="1" applyProtection="1">
      <alignment horizontal="center" vertical="center" shrinkToFit="1"/>
      <protection locked="0"/>
    </xf>
    <xf numFmtId="0" fontId="9" fillId="2" borderId="13" xfId="1" applyFont="1" applyFill="1" applyBorder="1" applyAlignment="1" applyProtection="1">
      <alignment horizontal="center" vertical="center" shrinkToFit="1"/>
      <protection locked="0"/>
    </xf>
    <xf numFmtId="2" fontId="11" fillId="3" borderId="5" xfId="1" applyNumberFormat="1" applyFont="1" applyFill="1" applyBorder="1" applyAlignment="1" applyProtection="1">
      <alignment horizontal="center" vertical="center" wrapText="1" shrinkToFit="1"/>
      <protection locked="0"/>
    </xf>
    <xf numFmtId="2" fontId="11" fillId="3" borderId="14" xfId="1" applyNumberFormat="1" applyFont="1" applyFill="1" applyBorder="1" applyAlignment="1" applyProtection="1">
      <alignment horizontal="center" vertical="center" shrinkToFit="1"/>
      <protection locked="0"/>
    </xf>
    <xf numFmtId="2" fontId="11" fillId="3" borderId="0" xfId="1" applyNumberFormat="1" applyFont="1" applyFill="1" applyBorder="1" applyAlignment="1" applyProtection="1">
      <alignment horizontal="center" vertical="center" shrinkToFit="1"/>
      <protection locked="0"/>
    </xf>
    <xf numFmtId="2" fontId="11" fillId="3" borderId="13" xfId="1" applyNumberFormat="1" applyFont="1" applyFill="1" applyBorder="1" applyAlignment="1" applyProtection="1">
      <alignment horizontal="center" vertical="center" shrinkToFit="1"/>
      <protection locked="0"/>
    </xf>
    <xf numFmtId="0" fontId="11" fillId="2" borderId="14" xfId="1" applyFont="1" applyFill="1" applyBorder="1" applyAlignment="1" applyProtection="1">
      <alignment horizontal="center" vertical="center" shrinkToFit="1"/>
      <protection locked="0"/>
    </xf>
    <xf numFmtId="0" fontId="11" fillId="2" borderId="0" xfId="1" applyFont="1" applyFill="1" applyBorder="1" applyAlignment="1" applyProtection="1">
      <alignment horizontal="center" vertical="center" shrinkToFit="1"/>
      <protection locked="0"/>
    </xf>
    <xf numFmtId="0" fontId="11" fillId="2" borderId="13" xfId="1" applyFont="1" applyFill="1" applyBorder="1" applyAlignment="1" applyProtection="1">
      <alignment horizontal="center" vertical="center" shrinkToFit="1"/>
      <protection locked="0"/>
    </xf>
    <xf numFmtId="0" fontId="12" fillId="3" borderId="86" xfId="1" applyFont="1" applyFill="1" applyBorder="1" applyAlignment="1" applyProtection="1">
      <alignment horizontal="center" vertical="center" shrinkToFit="1"/>
      <protection locked="0"/>
    </xf>
    <xf numFmtId="0" fontId="12" fillId="3" borderId="87" xfId="1" applyFont="1" applyFill="1" applyBorder="1" applyAlignment="1" applyProtection="1">
      <alignment horizontal="center" vertical="center" shrinkToFit="1"/>
      <protection locked="0"/>
    </xf>
    <xf numFmtId="0" fontId="12" fillId="3" borderId="88" xfId="1" applyFont="1" applyFill="1" applyBorder="1" applyAlignment="1" applyProtection="1">
      <alignment horizontal="center" vertical="center" shrinkToFit="1"/>
      <protection locked="0"/>
    </xf>
    <xf numFmtId="0" fontId="8" fillId="3" borderId="4"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xf>
    <xf numFmtId="0" fontId="16" fillId="3" borderId="5" xfId="1" applyFont="1" applyFill="1" applyBorder="1" applyAlignment="1" applyProtection="1">
      <alignment horizontal="center" vertical="center"/>
      <protection locked="0"/>
    </xf>
    <xf numFmtId="0" fontId="16" fillId="3" borderId="6" xfId="1" applyFont="1" applyFill="1" applyBorder="1" applyAlignment="1" applyProtection="1">
      <alignment horizontal="center" vertical="center"/>
      <protection locked="0"/>
    </xf>
    <xf numFmtId="0" fontId="16" fillId="3" borderId="7" xfId="1" applyFont="1" applyFill="1" applyBorder="1" applyAlignment="1" applyProtection="1">
      <alignment horizontal="center" vertical="center"/>
      <protection locked="0"/>
    </xf>
    <xf numFmtId="0" fontId="16" fillId="3" borderId="83" xfId="1" applyFont="1" applyFill="1" applyBorder="1" applyAlignment="1" applyProtection="1">
      <alignment horizontal="center" vertical="center"/>
      <protection locked="0"/>
    </xf>
    <xf numFmtId="0" fontId="16" fillId="3" borderId="84" xfId="1" applyFont="1" applyFill="1" applyBorder="1" applyAlignment="1" applyProtection="1">
      <alignment horizontal="center" vertical="center"/>
      <protection locked="0"/>
    </xf>
    <xf numFmtId="0" fontId="16" fillId="3" borderId="85" xfId="1" applyFont="1" applyFill="1" applyBorder="1" applyAlignment="1" applyProtection="1">
      <alignment horizontal="center" vertical="center"/>
      <protection locked="0"/>
    </xf>
    <xf numFmtId="14" fontId="9" fillId="3" borderId="5" xfId="1" applyNumberFormat="1" applyFont="1" applyFill="1" applyBorder="1" applyAlignment="1" applyProtection="1">
      <alignment horizontal="center" vertical="center" wrapText="1" shrinkToFit="1"/>
      <protection locked="0"/>
    </xf>
    <xf numFmtId="0" fontId="9" fillId="3" borderId="6" xfId="1" applyFont="1" applyFill="1" applyBorder="1" applyAlignment="1" applyProtection="1">
      <alignment horizontal="center" vertical="center" shrinkToFit="1"/>
      <protection locked="0"/>
    </xf>
    <xf numFmtId="0" fontId="9" fillId="3" borderId="7" xfId="1" applyFont="1" applyFill="1" applyBorder="1" applyAlignment="1" applyProtection="1">
      <alignment horizontal="center" vertical="center" shrinkToFit="1"/>
      <protection locked="0"/>
    </xf>
    <xf numFmtId="0" fontId="9" fillId="3" borderId="14" xfId="1" applyFont="1" applyFill="1" applyBorder="1" applyAlignment="1" applyProtection="1">
      <alignment horizontal="center" vertical="center" shrinkToFit="1"/>
      <protection locked="0"/>
    </xf>
    <xf numFmtId="0" fontId="9" fillId="3" borderId="0" xfId="1" applyFont="1" applyFill="1" applyBorder="1" applyAlignment="1" applyProtection="1">
      <alignment horizontal="center" vertical="center" shrinkToFit="1"/>
      <protection locked="0"/>
    </xf>
    <xf numFmtId="0" fontId="9" fillId="3" borderId="13" xfId="1" applyFont="1" applyFill="1" applyBorder="1" applyAlignment="1" applyProtection="1">
      <alignment horizontal="center" vertical="center" shrinkToFit="1"/>
      <protection locked="0"/>
    </xf>
    <xf numFmtId="0" fontId="9" fillId="3" borderId="9" xfId="1" applyFont="1" applyFill="1" applyBorder="1" applyAlignment="1" applyProtection="1">
      <alignment horizontal="center" vertical="center" shrinkToFit="1"/>
      <protection locked="0"/>
    </xf>
    <xf numFmtId="0" fontId="9" fillId="3" borderId="10" xfId="1" applyFont="1" applyFill="1" applyBorder="1" applyAlignment="1" applyProtection="1">
      <alignment horizontal="center" vertical="center" shrinkToFit="1"/>
      <protection locked="0"/>
    </xf>
    <xf numFmtId="0" fontId="9" fillId="3" borderId="11" xfId="1" applyFont="1" applyFill="1" applyBorder="1" applyAlignment="1" applyProtection="1">
      <alignment horizontal="center" vertical="center" shrinkToFit="1"/>
      <protection locked="0"/>
    </xf>
    <xf numFmtId="1" fontId="11" fillId="3" borderId="4" xfId="1" applyNumberFormat="1" applyFont="1" applyFill="1" applyBorder="1" applyAlignment="1" applyProtection="1">
      <alignment horizontal="center" vertical="center" shrinkToFit="1"/>
      <protection locked="0"/>
    </xf>
    <xf numFmtId="0" fontId="8" fillId="2" borderId="0" xfId="1" applyFont="1" applyFill="1" applyAlignment="1" applyProtection="1">
      <alignment horizontal="left" shrinkToFit="1"/>
    </xf>
    <xf numFmtId="0" fontId="8" fillId="3" borderId="5" xfId="1" applyFont="1" applyFill="1" applyBorder="1" applyAlignment="1" applyProtection="1">
      <alignment horizontal="center" vertical="center" wrapText="1" shrinkToFit="1"/>
    </xf>
    <xf numFmtId="0" fontId="8" fillId="3" borderId="6" xfId="1" applyFont="1" applyFill="1" applyBorder="1" applyAlignment="1" applyProtection="1">
      <alignment horizontal="center" vertical="center" shrinkToFit="1"/>
    </xf>
    <xf numFmtId="0" fontId="8" fillId="3" borderId="7" xfId="1" applyFont="1" applyFill="1" applyBorder="1" applyAlignment="1" applyProtection="1">
      <alignment horizontal="center" vertical="center" shrinkToFit="1"/>
    </xf>
    <xf numFmtId="0" fontId="8" fillId="3" borderId="14" xfId="1" applyFont="1" applyFill="1" applyBorder="1" applyAlignment="1" applyProtection="1">
      <alignment horizontal="center" vertical="center" shrinkToFit="1"/>
    </xf>
    <xf numFmtId="0" fontId="8" fillId="3" borderId="0" xfId="1" applyFont="1" applyFill="1" applyBorder="1" applyAlignment="1" applyProtection="1">
      <alignment horizontal="center" vertical="center" shrinkToFit="1"/>
    </xf>
    <xf numFmtId="0" fontId="8" fillId="3" borderId="13" xfId="1" applyFont="1" applyFill="1" applyBorder="1" applyAlignment="1" applyProtection="1">
      <alignment horizontal="center" vertical="center" shrinkToFit="1"/>
    </xf>
    <xf numFmtId="0" fontId="8" fillId="3" borderId="9" xfId="1" applyFont="1" applyFill="1" applyBorder="1" applyAlignment="1" applyProtection="1">
      <alignment horizontal="center" vertical="center" shrinkToFit="1"/>
    </xf>
    <xf numFmtId="0" fontId="8" fillId="3" borderId="10" xfId="1" applyFont="1" applyFill="1" applyBorder="1" applyAlignment="1" applyProtection="1">
      <alignment horizontal="center" vertical="center" shrinkToFit="1"/>
    </xf>
    <xf numFmtId="0" fontId="8" fillId="3" borderId="11" xfId="1" applyFont="1" applyFill="1" applyBorder="1" applyAlignment="1" applyProtection="1">
      <alignment horizontal="center" vertical="center" shrinkToFit="1"/>
    </xf>
    <xf numFmtId="0" fontId="15" fillId="0" borderId="14" xfId="1" applyFont="1" applyFill="1" applyBorder="1" applyAlignment="1" applyProtection="1">
      <alignment horizontal="center"/>
    </xf>
    <xf numFmtId="0" fontId="15" fillId="0" borderId="0" xfId="1" applyFont="1" applyFill="1" applyBorder="1" applyAlignment="1" applyProtection="1">
      <alignment horizontal="center"/>
    </xf>
    <xf numFmtId="0" fontId="15" fillId="2" borderId="5" xfId="1" applyFont="1" applyFill="1" applyBorder="1" applyAlignment="1" applyProtection="1">
      <alignment horizontal="left" vertical="center" shrinkToFit="1"/>
      <protection locked="0"/>
    </xf>
    <xf numFmtId="0" fontId="15" fillId="2" borderId="6" xfId="1" applyFont="1" applyFill="1" applyBorder="1" applyAlignment="1" applyProtection="1">
      <alignment horizontal="left" vertical="center" shrinkToFit="1"/>
      <protection locked="0"/>
    </xf>
    <xf numFmtId="0" fontId="15" fillId="2" borderId="7" xfId="1" applyFont="1" applyFill="1" applyBorder="1" applyAlignment="1" applyProtection="1">
      <alignment horizontal="left" vertical="center" shrinkToFit="1"/>
      <protection locked="0"/>
    </xf>
    <xf numFmtId="0" fontId="16" fillId="2" borderId="14" xfId="1" applyFont="1" applyFill="1" applyBorder="1" applyAlignment="1" applyProtection="1">
      <alignment horizontal="center" vertical="center"/>
      <protection locked="0"/>
    </xf>
    <xf numFmtId="0" fontId="16" fillId="3" borderId="0" xfId="1" applyFont="1" applyFill="1" applyBorder="1" applyAlignment="1" applyProtection="1">
      <alignment horizontal="center" vertical="center"/>
      <protection locked="0"/>
    </xf>
    <xf numFmtId="0" fontId="16" fillId="2" borderId="13" xfId="1" applyFont="1" applyFill="1" applyBorder="1" applyAlignment="1" applyProtection="1">
      <alignment horizontal="center" vertical="center"/>
      <protection locked="0"/>
    </xf>
    <xf numFmtId="0" fontId="9" fillId="3" borderId="5" xfId="1" applyFont="1" applyFill="1" applyBorder="1" applyAlignment="1" applyProtection="1">
      <alignment horizontal="center" vertical="center" wrapText="1" shrinkToFit="1"/>
      <protection locked="0"/>
    </xf>
    <xf numFmtId="0" fontId="9" fillId="2" borderId="14" xfId="1" applyFont="1" applyFill="1" applyBorder="1" applyAlignment="1" applyProtection="1">
      <alignment horizontal="center" vertical="center" wrapText="1" shrinkToFit="1"/>
      <protection locked="0"/>
    </xf>
    <xf numFmtId="0" fontId="15" fillId="2" borderId="14" xfId="1" applyFont="1" applyFill="1" applyBorder="1" applyAlignment="1" applyProtection="1">
      <alignment horizontal="left" vertical="center" shrinkToFit="1"/>
      <protection locked="0"/>
    </xf>
    <xf numFmtId="0" fontId="15" fillId="2" borderId="0" xfId="1" applyFont="1" applyFill="1" applyBorder="1" applyAlignment="1" applyProtection="1">
      <alignment horizontal="left" vertical="center" shrinkToFit="1"/>
      <protection locked="0"/>
    </xf>
    <xf numFmtId="0" fontId="15" fillId="2" borderId="13" xfId="1" applyFont="1" applyFill="1" applyBorder="1" applyAlignment="1" applyProtection="1">
      <alignment horizontal="left" vertical="center" shrinkToFit="1"/>
      <protection locked="0"/>
    </xf>
    <xf numFmtId="0" fontId="15" fillId="2" borderId="9" xfId="1" applyFont="1" applyFill="1" applyBorder="1" applyAlignment="1" applyProtection="1">
      <alignment horizontal="left" vertical="center" shrinkToFit="1"/>
      <protection locked="0"/>
    </xf>
    <xf numFmtId="0" fontId="15" fillId="2" borderId="10" xfId="1" applyFont="1" applyFill="1" applyBorder="1" applyAlignment="1" applyProtection="1">
      <alignment horizontal="left" vertical="center" shrinkToFit="1"/>
      <protection locked="0"/>
    </xf>
    <xf numFmtId="0" fontId="15" fillId="2" borderId="11" xfId="1" applyFont="1" applyFill="1" applyBorder="1" applyAlignment="1" applyProtection="1">
      <alignment horizontal="left" vertical="center" shrinkToFit="1"/>
      <protection locked="0"/>
    </xf>
    <xf numFmtId="0" fontId="8" fillId="2" borderId="6" xfId="1" applyFont="1" applyFill="1" applyBorder="1" applyAlignment="1" applyProtection="1">
      <alignment horizontal="center" vertical="center" wrapText="1"/>
    </xf>
    <xf numFmtId="0" fontId="8" fillId="2" borderId="7" xfId="1" applyFont="1" applyFill="1" applyBorder="1" applyAlignment="1" applyProtection="1">
      <alignment horizontal="center" vertical="center" wrapText="1"/>
    </xf>
    <xf numFmtId="0" fontId="11" fillId="10" borderId="1" xfId="1" applyFont="1" applyFill="1" applyBorder="1" applyAlignment="1" applyProtection="1">
      <alignment horizontal="center" vertical="center"/>
      <protection locked="0"/>
    </xf>
    <xf numFmtId="0" fontId="11" fillId="10" borderId="2" xfId="1" applyFont="1" applyFill="1" applyBorder="1" applyAlignment="1" applyProtection="1">
      <alignment horizontal="center" vertical="center"/>
      <protection locked="0"/>
    </xf>
    <xf numFmtId="0" fontId="11" fillId="10" borderId="107" xfId="1" applyFont="1" applyFill="1" applyBorder="1" applyAlignment="1" applyProtection="1">
      <alignment horizontal="center" vertical="center"/>
      <protection locked="0"/>
    </xf>
    <xf numFmtId="0" fontId="12" fillId="2" borderId="101" xfId="1" applyFont="1" applyFill="1" applyBorder="1" applyAlignment="1" applyProtection="1">
      <alignment horizontal="center" vertical="center"/>
    </xf>
    <xf numFmtId="0" fontId="12" fillId="2" borderId="3" xfId="1" applyFont="1" applyFill="1" applyBorder="1" applyAlignment="1" applyProtection="1">
      <alignment horizontal="center" vertical="center"/>
    </xf>
    <xf numFmtId="0" fontId="8" fillId="2" borderId="0" xfId="1" applyFont="1" applyFill="1" applyBorder="1" applyAlignment="1" applyProtection="1">
      <alignment horizontal="left" vertical="center" wrapText="1" shrinkToFit="1"/>
      <protection locked="0"/>
    </xf>
    <xf numFmtId="0" fontId="8" fillId="2" borderId="6" xfId="1" applyFont="1" applyFill="1" applyBorder="1" applyAlignment="1" applyProtection="1">
      <alignment horizontal="left" vertical="center" wrapText="1" shrinkToFit="1"/>
      <protection locked="0"/>
    </xf>
    <xf numFmtId="0" fontId="8" fillId="2" borderId="0" xfId="1" applyFont="1" applyFill="1" applyBorder="1" applyAlignment="1" applyProtection="1">
      <alignment horizontal="left" vertical="center" shrinkToFit="1"/>
      <protection locked="0"/>
    </xf>
    <xf numFmtId="0" fontId="11" fillId="3" borderId="5" xfId="1" applyFont="1" applyFill="1" applyBorder="1" applyAlignment="1" applyProtection="1">
      <alignment horizontal="center" vertical="center"/>
      <protection locked="0"/>
    </xf>
    <xf numFmtId="0" fontId="11" fillId="3" borderId="6" xfId="1" applyFont="1" applyFill="1" applyBorder="1" applyAlignment="1" applyProtection="1">
      <alignment horizontal="center" vertical="center"/>
      <protection locked="0"/>
    </xf>
    <xf numFmtId="0" fontId="11" fillId="3" borderId="7" xfId="1" applyFont="1" applyFill="1" applyBorder="1" applyAlignment="1" applyProtection="1">
      <alignment horizontal="center" vertical="center"/>
      <protection locked="0"/>
    </xf>
    <xf numFmtId="0" fontId="11" fillId="3" borderId="83" xfId="1" applyFont="1" applyFill="1" applyBorder="1" applyAlignment="1" applyProtection="1">
      <alignment horizontal="center" vertical="center"/>
      <protection locked="0"/>
    </xf>
    <xf numFmtId="0" fontId="11" fillId="3" borderId="84" xfId="1" applyFont="1" applyFill="1" applyBorder="1" applyAlignment="1" applyProtection="1">
      <alignment horizontal="center" vertical="center"/>
      <protection locked="0"/>
    </xf>
    <xf numFmtId="0" fontId="11" fillId="3" borderId="85" xfId="1" applyFont="1" applyFill="1" applyBorder="1" applyAlignment="1" applyProtection="1">
      <alignment horizontal="center" vertical="center"/>
      <protection locked="0"/>
    </xf>
    <xf numFmtId="14" fontId="31" fillId="3" borderId="5" xfId="1" applyNumberFormat="1" applyFont="1" applyFill="1" applyBorder="1" applyAlignment="1" applyProtection="1">
      <alignment horizontal="center" vertical="center" shrinkToFit="1"/>
      <protection locked="0"/>
    </xf>
    <xf numFmtId="14" fontId="31" fillId="3" borderId="6" xfId="1" applyNumberFormat="1" applyFont="1" applyFill="1" applyBorder="1" applyAlignment="1" applyProtection="1">
      <alignment horizontal="center" vertical="center" shrinkToFit="1"/>
      <protection locked="0"/>
    </xf>
    <xf numFmtId="14" fontId="31" fillId="3" borderId="7" xfId="1" applyNumberFormat="1" applyFont="1" applyFill="1" applyBorder="1" applyAlignment="1" applyProtection="1">
      <alignment horizontal="center" vertical="center" shrinkToFit="1"/>
      <protection locked="0"/>
    </xf>
    <xf numFmtId="14" fontId="31" fillId="3" borderId="14" xfId="1" applyNumberFormat="1" applyFont="1" applyFill="1" applyBorder="1" applyAlignment="1" applyProtection="1">
      <alignment horizontal="center" vertical="center" shrinkToFit="1"/>
      <protection locked="0"/>
    </xf>
    <xf numFmtId="14" fontId="31" fillId="3" borderId="0" xfId="1" applyNumberFormat="1" applyFont="1" applyFill="1" applyBorder="1" applyAlignment="1" applyProtection="1">
      <alignment horizontal="center" vertical="center" shrinkToFit="1"/>
      <protection locked="0"/>
    </xf>
    <xf numFmtId="14" fontId="31" fillId="3" borderId="13" xfId="1" applyNumberFormat="1" applyFont="1" applyFill="1" applyBorder="1" applyAlignment="1" applyProtection="1">
      <alignment horizontal="center" vertical="center" shrinkToFit="1"/>
      <protection locked="0"/>
    </xf>
    <xf numFmtId="14" fontId="31" fillId="3" borderId="9" xfId="1" applyNumberFormat="1" applyFont="1" applyFill="1" applyBorder="1" applyAlignment="1" applyProtection="1">
      <alignment horizontal="center" vertical="center" shrinkToFit="1"/>
      <protection locked="0"/>
    </xf>
    <xf numFmtId="14" fontId="31" fillId="3" borderId="10" xfId="1" applyNumberFormat="1" applyFont="1" applyFill="1" applyBorder="1" applyAlignment="1" applyProtection="1">
      <alignment horizontal="center" vertical="center" shrinkToFit="1"/>
      <protection locked="0"/>
    </xf>
    <xf numFmtId="14" fontId="31" fillId="3" borderId="11" xfId="1" applyNumberFormat="1" applyFont="1" applyFill="1" applyBorder="1" applyAlignment="1" applyProtection="1">
      <alignment horizontal="center" vertical="center" shrinkToFit="1"/>
      <protection locked="0"/>
    </xf>
    <xf numFmtId="2" fontId="11" fillId="4" borderId="5" xfId="1" applyNumberFormat="1" applyFont="1" applyFill="1" applyBorder="1" applyAlignment="1" applyProtection="1">
      <alignment horizontal="center" vertical="center" shrinkToFit="1"/>
      <protection locked="0"/>
    </xf>
    <xf numFmtId="2" fontId="11" fillId="4" borderId="6" xfId="1" applyNumberFormat="1" applyFont="1" applyFill="1" applyBorder="1" applyAlignment="1" applyProtection="1">
      <alignment horizontal="center" vertical="center" shrinkToFit="1"/>
      <protection locked="0"/>
    </xf>
    <xf numFmtId="2" fontId="11" fillId="4" borderId="7" xfId="1" applyNumberFormat="1" applyFont="1" applyFill="1" applyBorder="1" applyAlignment="1" applyProtection="1">
      <alignment horizontal="center" vertical="center" shrinkToFit="1"/>
      <protection locked="0"/>
    </xf>
    <xf numFmtId="2" fontId="11" fillId="4" borderId="14" xfId="1" applyNumberFormat="1" applyFont="1" applyFill="1" applyBorder="1" applyAlignment="1" applyProtection="1">
      <alignment horizontal="center" vertical="center" shrinkToFit="1"/>
      <protection locked="0"/>
    </xf>
    <xf numFmtId="2" fontId="11" fillId="4" borderId="0" xfId="1" applyNumberFormat="1" applyFont="1" applyFill="1" applyBorder="1" applyAlignment="1" applyProtection="1">
      <alignment horizontal="center" vertical="center" shrinkToFit="1"/>
      <protection locked="0"/>
    </xf>
    <xf numFmtId="2" fontId="11" fillId="4" borderId="13" xfId="1" applyNumberFormat="1" applyFont="1" applyFill="1" applyBorder="1" applyAlignment="1" applyProtection="1">
      <alignment horizontal="center" vertical="center" shrinkToFit="1"/>
      <protection locked="0"/>
    </xf>
    <xf numFmtId="2" fontId="11" fillId="4" borderId="9" xfId="1" applyNumberFormat="1" applyFont="1" applyFill="1" applyBorder="1" applyAlignment="1" applyProtection="1">
      <alignment horizontal="center" vertical="center" shrinkToFit="1"/>
      <protection locked="0"/>
    </xf>
    <xf numFmtId="2" fontId="11" fillId="4" borderId="10" xfId="1" applyNumberFormat="1" applyFont="1" applyFill="1" applyBorder="1" applyAlignment="1" applyProtection="1">
      <alignment horizontal="center" vertical="center" shrinkToFit="1"/>
      <protection locked="0"/>
    </xf>
    <xf numFmtId="2" fontId="11" fillId="4" borderId="11" xfId="1" applyNumberFormat="1" applyFont="1" applyFill="1" applyBorder="1" applyAlignment="1" applyProtection="1">
      <alignment horizontal="center" vertical="center" shrinkToFit="1"/>
      <protection locked="0"/>
    </xf>
    <xf numFmtId="0" fontId="12" fillId="3" borderId="9" xfId="1" applyFont="1" applyFill="1" applyBorder="1" applyAlignment="1" applyProtection="1">
      <alignment horizontal="center" vertical="center"/>
      <protection locked="0"/>
    </xf>
    <xf numFmtId="0" fontId="12" fillId="3" borderId="10" xfId="1" applyFont="1" applyFill="1" applyBorder="1" applyAlignment="1" applyProtection="1">
      <alignment horizontal="center" vertical="center"/>
      <protection locked="0"/>
    </xf>
    <xf numFmtId="0" fontId="12" fillId="3" borderId="11" xfId="1" applyFont="1" applyFill="1" applyBorder="1" applyAlignment="1" applyProtection="1">
      <alignment horizontal="center" vertical="center"/>
      <protection locked="0"/>
    </xf>
    <xf numFmtId="0" fontId="8" fillId="2" borderId="14"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8" fillId="2" borderId="13" xfId="1" applyFont="1" applyFill="1" applyBorder="1" applyAlignment="1" applyProtection="1">
      <alignment horizontal="center" vertical="center" wrapText="1"/>
    </xf>
    <xf numFmtId="0" fontId="8" fillId="2" borderId="9" xfId="1" applyFont="1" applyFill="1" applyBorder="1" applyAlignment="1" applyProtection="1">
      <alignment horizontal="center" vertical="center" wrapText="1"/>
    </xf>
    <xf numFmtId="0" fontId="8" fillId="2" borderId="10" xfId="1" applyFont="1" applyFill="1" applyBorder="1" applyAlignment="1" applyProtection="1">
      <alignment horizontal="center" vertical="center" wrapText="1"/>
    </xf>
    <xf numFmtId="0" fontId="8" fillId="2" borderId="11" xfId="1" applyFont="1" applyFill="1" applyBorder="1" applyAlignment="1" applyProtection="1">
      <alignment horizontal="center" vertical="center" wrapText="1"/>
    </xf>
    <xf numFmtId="0" fontId="15" fillId="2" borderId="5" xfId="1" applyFont="1" applyFill="1" applyBorder="1" applyAlignment="1" applyProtection="1">
      <alignment horizontal="center" vertical="center" wrapText="1"/>
    </xf>
    <xf numFmtId="0" fontId="15" fillId="3" borderId="6" xfId="1" applyFont="1" applyFill="1" applyBorder="1" applyProtection="1"/>
    <xf numFmtId="0" fontId="15" fillId="3" borderId="7" xfId="1" applyFont="1" applyFill="1" applyBorder="1" applyProtection="1"/>
    <xf numFmtId="0" fontId="15" fillId="3" borderId="14" xfId="1" applyFont="1" applyFill="1" applyBorder="1" applyProtection="1"/>
    <xf numFmtId="0" fontId="15" fillId="3" borderId="0" xfId="1" applyFont="1" applyFill="1" applyProtection="1"/>
    <xf numFmtId="0" fontId="15" fillId="3" borderId="13" xfId="1" applyFont="1" applyFill="1" applyBorder="1" applyProtection="1"/>
    <xf numFmtId="0" fontId="15" fillId="3" borderId="9" xfId="1" applyFont="1" applyFill="1" applyBorder="1" applyProtection="1"/>
    <xf numFmtId="0" fontId="15" fillId="3" borderId="10" xfId="1" applyFont="1" applyFill="1" applyBorder="1" applyProtection="1"/>
    <xf numFmtId="0" fontId="15" fillId="3" borderId="11" xfId="1" applyFont="1" applyFill="1" applyBorder="1" applyProtection="1"/>
    <xf numFmtId="0" fontId="14" fillId="3" borderId="5" xfId="1" applyFont="1" applyFill="1" applyBorder="1" applyAlignment="1" applyProtection="1">
      <alignment horizontal="center" vertical="center" wrapText="1"/>
    </xf>
    <xf numFmtId="0" fontId="14" fillId="3" borderId="6" xfId="1" applyFont="1" applyFill="1" applyBorder="1" applyProtection="1"/>
    <xf numFmtId="0" fontId="14" fillId="3" borderId="7" xfId="1" applyFont="1" applyFill="1" applyBorder="1" applyProtection="1"/>
    <xf numFmtId="0" fontId="14" fillId="3" borderId="14" xfId="1" applyFont="1" applyFill="1" applyBorder="1" applyProtection="1"/>
    <xf numFmtId="0" fontId="14" fillId="3" borderId="0" xfId="1" applyFont="1" applyFill="1" applyProtection="1"/>
    <xf numFmtId="0" fontId="14" fillId="3" borderId="13" xfId="1" applyFont="1" applyFill="1" applyBorder="1" applyProtection="1"/>
    <xf numFmtId="0" fontId="14" fillId="3" borderId="9" xfId="1" applyFont="1" applyFill="1" applyBorder="1" applyProtection="1"/>
    <xf numFmtId="0" fontId="14" fillId="3" borderId="10" xfId="1" applyFont="1" applyFill="1" applyBorder="1" applyProtection="1"/>
    <xf numFmtId="0" fontId="14" fillId="3" borderId="11" xfId="1" applyFont="1" applyFill="1" applyBorder="1" applyProtection="1"/>
    <xf numFmtId="0" fontId="5" fillId="0" borderId="4" xfId="3" applyFont="1" applyBorder="1" applyAlignment="1" applyProtection="1">
      <alignment horizontal="center" vertical="center" wrapText="1"/>
      <protection locked="0"/>
    </xf>
    <xf numFmtId="0" fontId="11" fillId="0" borderId="4" xfId="3" applyFont="1" applyBorder="1" applyAlignment="1" applyProtection="1">
      <alignment horizontal="center" vertical="center" wrapText="1"/>
      <protection locked="0"/>
    </xf>
    <xf numFmtId="0" fontId="11" fillId="0" borderId="8" xfId="3" applyFont="1" applyBorder="1" applyAlignment="1" applyProtection="1">
      <alignment horizontal="center" vertical="center" wrapText="1"/>
      <protection locked="0"/>
    </xf>
    <xf numFmtId="14" fontId="31" fillId="0" borderId="4" xfId="3" applyNumberFormat="1" applyFont="1" applyBorder="1" applyAlignment="1" applyProtection="1">
      <alignment horizontal="center" vertical="center" shrinkToFit="1"/>
      <protection locked="0"/>
    </xf>
    <xf numFmtId="0" fontId="31" fillId="0" borderId="4" xfId="3" applyFont="1" applyBorder="1" applyAlignment="1" applyProtection="1">
      <alignment horizontal="center" vertical="center" shrinkToFit="1"/>
      <protection locked="0"/>
    </xf>
    <xf numFmtId="2" fontId="11" fillId="0" borderId="4" xfId="3" applyNumberFormat="1" applyFont="1" applyBorder="1" applyAlignment="1" applyProtection="1">
      <alignment horizontal="center" vertical="center" wrapText="1"/>
      <protection locked="0"/>
    </xf>
    <xf numFmtId="2" fontId="11" fillId="0" borderId="4" xfId="3" applyNumberFormat="1" applyFont="1" applyBorder="1" applyAlignment="1" applyProtection="1">
      <alignment horizontal="center" vertical="center" shrinkToFit="1"/>
      <protection locked="0"/>
    </xf>
    <xf numFmtId="2" fontId="27" fillId="5" borderId="4" xfId="3" applyNumberFormat="1" applyFont="1" applyFill="1" applyBorder="1" applyAlignment="1" applyProtection="1">
      <alignment horizontal="center" vertical="center" shrinkToFit="1"/>
      <protection locked="0"/>
    </xf>
    <xf numFmtId="0" fontId="8" fillId="0" borderId="12" xfId="3" applyFont="1" applyBorder="1" applyAlignment="1" applyProtection="1">
      <alignment horizontal="center" vertical="center" wrapText="1"/>
      <protection locked="0"/>
    </xf>
    <xf numFmtId="0" fontId="8" fillId="0" borderId="6" xfId="3" applyFont="1" applyBorder="1" applyAlignment="1" applyProtection="1">
      <alignment horizontal="left" vertical="center" wrapText="1"/>
      <protection locked="0"/>
    </xf>
    <xf numFmtId="0" fontId="8" fillId="0" borderId="0" xfId="3" applyFont="1" applyFill="1" applyBorder="1" applyAlignment="1" applyProtection="1">
      <alignment horizontal="left" vertical="center" wrapText="1" shrinkToFit="1"/>
    </xf>
    <xf numFmtId="0" fontId="15" fillId="0" borderId="4" xfId="3" applyFont="1" applyBorder="1" applyAlignment="1" applyProtection="1">
      <alignment horizontal="center" vertical="center" wrapText="1"/>
    </xf>
    <xf numFmtId="0" fontId="8" fillId="0" borderId="0" xfId="3" applyFont="1" applyBorder="1" applyAlignment="1" applyProtection="1">
      <alignment horizontal="left" vertical="center" wrapText="1"/>
      <protection locked="0"/>
    </xf>
    <xf numFmtId="0" fontId="8" fillId="0" borderId="0" xfId="3" applyFont="1" applyBorder="1" applyAlignment="1" applyProtection="1">
      <alignment horizontal="left" vertical="center" wrapText="1" shrinkToFit="1"/>
    </xf>
    <xf numFmtId="0" fontId="12" fillId="2" borderId="1"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0" fontId="12" fillId="2" borderId="107" xfId="1" applyFont="1" applyFill="1" applyBorder="1" applyAlignment="1" applyProtection="1">
      <alignment horizontal="center" vertical="center"/>
    </xf>
    <xf numFmtId="0" fontId="11" fillId="6" borderId="1" xfId="1" applyFont="1" applyFill="1" applyBorder="1" applyAlignment="1" applyProtection="1">
      <alignment horizontal="center" vertical="center"/>
      <protection locked="0"/>
    </xf>
    <xf numFmtId="0" fontId="11" fillId="6" borderId="2" xfId="1" applyFont="1" applyFill="1" applyBorder="1" applyAlignment="1" applyProtection="1">
      <alignment horizontal="center" vertical="center"/>
      <protection locked="0"/>
    </xf>
    <xf numFmtId="0" fontId="11" fillId="6" borderId="3"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shrinkToFit="1"/>
    </xf>
    <xf numFmtId="0" fontId="8" fillId="0" borderId="0" xfId="1" applyFont="1" applyFill="1" applyBorder="1" applyAlignment="1" applyProtection="1">
      <alignment horizontal="center" vertical="center"/>
    </xf>
    <xf numFmtId="0" fontId="15" fillId="0" borderId="5" xfId="3" applyFont="1" applyBorder="1" applyAlignment="1" applyProtection="1">
      <alignment horizontal="center" vertical="center" wrapText="1"/>
    </xf>
    <xf numFmtId="0" fontId="15" fillId="0" borderId="6" xfId="3" applyFont="1" applyBorder="1" applyAlignment="1" applyProtection="1">
      <alignment horizontal="center" vertical="center" wrapText="1"/>
    </xf>
    <xf numFmtId="0" fontId="15" fillId="0" borderId="7" xfId="3" applyFont="1" applyBorder="1" applyAlignment="1" applyProtection="1">
      <alignment horizontal="center" vertical="center" wrapText="1"/>
    </xf>
    <xf numFmtId="0" fontId="15" fillId="0" borderId="14" xfId="3" applyFont="1" applyBorder="1" applyAlignment="1" applyProtection="1">
      <alignment horizontal="center" vertical="center" wrapText="1"/>
    </xf>
    <xf numFmtId="0" fontId="15" fillId="0" borderId="0" xfId="3" applyFont="1" applyBorder="1" applyAlignment="1" applyProtection="1">
      <alignment horizontal="center" vertical="center" wrapText="1"/>
    </xf>
    <xf numFmtId="0" fontId="15" fillId="0" borderId="13" xfId="3" applyFont="1" applyBorder="1" applyAlignment="1" applyProtection="1">
      <alignment horizontal="center" vertical="center" wrapText="1"/>
    </xf>
    <xf numFmtId="0" fontId="15" fillId="0" borderId="9" xfId="3" applyFont="1" applyBorder="1" applyAlignment="1" applyProtection="1">
      <alignment horizontal="center" vertical="center" wrapText="1"/>
    </xf>
    <xf numFmtId="0" fontId="15" fillId="0" borderId="10" xfId="3" applyFont="1" applyBorder="1" applyAlignment="1" applyProtection="1">
      <alignment horizontal="center" vertical="center" wrapText="1"/>
    </xf>
    <xf numFmtId="0" fontId="15" fillId="0" borderId="11" xfId="3" applyFont="1" applyBorder="1" applyAlignment="1" applyProtection="1">
      <alignment horizontal="center" vertical="center" wrapText="1"/>
    </xf>
    <xf numFmtId="14" fontId="9" fillId="3" borderId="5" xfId="1" applyNumberFormat="1" applyFont="1" applyFill="1" applyBorder="1" applyAlignment="1" applyProtection="1">
      <alignment horizontal="center" vertical="center" shrinkToFit="1"/>
      <protection locked="0"/>
    </xf>
    <xf numFmtId="2" fontId="11" fillId="2" borderId="4" xfId="1" applyNumberFormat="1" applyFont="1" applyFill="1" applyBorder="1" applyAlignment="1" applyProtection="1">
      <alignment horizontal="center" vertical="center" shrinkToFit="1"/>
      <protection locked="0"/>
    </xf>
    <xf numFmtId="0" fontId="11" fillId="2" borderId="4" xfId="1" applyFont="1" applyFill="1" applyBorder="1" applyAlignment="1" applyProtection="1">
      <alignment horizontal="center" vertical="center" shrinkToFit="1"/>
      <protection locked="0"/>
    </xf>
    <xf numFmtId="0" fontId="12" fillId="2" borderId="86" xfId="1" applyFont="1" applyFill="1" applyBorder="1" applyAlignment="1" applyProtection="1">
      <alignment horizontal="center" vertical="center"/>
      <protection locked="0"/>
    </xf>
    <xf numFmtId="0" fontId="12" fillId="2" borderId="87" xfId="1" applyFont="1" applyFill="1" applyBorder="1" applyAlignment="1" applyProtection="1">
      <alignment horizontal="center" vertical="center"/>
      <protection locked="0"/>
    </xf>
    <xf numFmtId="0" fontId="12" fillId="2" borderId="105" xfId="1" applyFont="1" applyFill="1" applyBorder="1" applyAlignment="1" applyProtection="1">
      <alignment horizontal="center" vertical="center"/>
      <protection locked="0"/>
    </xf>
    <xf numFmtId="0" fontId="12" fillId="2" borderId="106" xfId="1" applyFont="1" applyFill="1" applyBorder="1" applyAlignment="1" applyProtection="1">
      <alignment horizontal="center" vertical="center"/>
      <protection locked="0"/>
    </xf>
    <xf numFmtId="0" fontId="12" fillId="2" borderId="88" xfId="1" applyFont="1" applyFill="1" applyBorder="1" applyAlignment="1" applyProtection="1">
      <alignment horizontal="center" vertical="center"/>
      <protection locked="0"/>
    </xf>
    <xf numFmtId="0" fontId="16" fillId="2" borderId="102" xfId="1" applyFont="1" applyFill="1" applyBorder="1" applyAlignment="1" applyProtection="1">
      <alignment horizontal="center" vertical="center" shrinkToFit="1"/>
      <protection locked="0"/>
    </xf>
    <xf numFmtId="0" fontId="16" fillId="2" borderId="103" xfId="1" applyFont="1" applyFill="1" applyBorder="1" applyAlignment="1" applyProtection="1">
      <alignment horizontal="center" vertical="center" shrinkToFit="1"/>
      <protection locked="0"/>
    </xf>
    <xf numFmtId="0" fontId="16" fillId="2" borderId="104" xfId="1" applyFont="1" applyFill="1" applyBorder="1" applyAlignment="1" applyProtection="1">
      <alignment horizontal="center" vertical="center" shrinkToFit="1"/>
      <protection locked="0"/>
    </xf>
    <xf numFmtId="0" fontId="8" fillId="2" borderId="92" xfId="1" applyFont="1" applyFill="1" applyBorder="1" applyAlignment="1" applyProtection="1">
      <alignment horizontal="center" vertical="center" wrapText="1"/>
    </xf>
    <xf numFmtId="0" fontId="8" fillId="2" borderId="92" xfId="1" applyFont="1" applyFill="1" applyBorder="1" applyAlignment="1" applyProtection="1">
      <alignment horizontal="center" vertical="center"/>
    </xf>
    <xf numFmtId="0" fontId="8" fillId="2" borderId="93" xfId="1" applyFont="1" applyFill="1" applyBorder="1" applyAlignment="1" applyProtection="1">
      <alignment horizontal="center" vertical="center"/>
    </xf>
    <xf numFmtId="0" fontId="8" fillId="2" borderId="12" xfId="1" applyFont="1" applyFill="1" applyBorder="1" applyAlignment="1" applyProtection="1">
      <alignment horizontal="center" vertical="center"/>
    </xf>
    <xf numFmtId="0" fontId="15" fillId="2" borderId="6" xfId="1" applyFont="1" applyFill="1" applyBorder="1" applyAlignment="1" applyProtection="1">
      <alignment horizontal="center" vertical="center" wrapText="1"/>
    </xf>
    <xf numFmtId="0" fontId="15" fillId="2" borderId="7" xfId="1" applyFont="1" applyFill="1" applyBorder="1" applyAlignment="1" applyProtection="1">
      <alignment horizontal="center" vertical="center" wrapText="1"/>
    </xf>
    <xf numFmtId="0" fontId="15" fillId="2" borderId="14" xfId="1" applyFont="1" applyFill="1" applyBorder="1" applyAlignment="1" applyProtection="1">
      <alignment horizontal="center" vertical="center" wrapText="1"/>
    </xf>
    <xf numFmtId="0" fontId="15" fillId="2" borderId="0" xfId="1" applyFont="1" applyFill="1" applyBorder="1" applyAlignment="1" applyProtection="1">
      <alignment horizontal="center" vertical="center" wrapText="1"/>
    </xf>
    <xf numFmtId="0" fontId="15" fillId="2" borderId="13" xfId="1" applyFont="1" applyFill="1" applyBorder="1" applyAlignment="1" applyProtection="1">
      <alignment horizontal="center" vertical="center" wrapText="1"/>
    </xf>
    <xf numFmtId="0" fontId="15" fillId="2" borderId="9" xfId="1" applyFont="1" applyFill="1" applyBorder="1" applyAlignment="1" applyProtection="1">
      <alignment horizontal="center" vertical="center" wrapText="1"/>
    </xf>
    <xf numFmtId="0" fontId="15" fillId="2" borderId="10" xfId="1" applyFont="1" applyFill="1" applyBorder="1" applyAlignment="1" applyProtection="1">
      <alignment horizontal="center" vertical="center" wrapText="1"/>
    </xf>
    <xf numFmtId="0" fontId="15" fillId="2" borderId="11" xfId="1" applyFont="1" applyFill="1" applyBorder="1" applyAlignment="1" applyProtection="1">
      <alignment horizontal="center" vertical="center" wrapText="1"/>
    </xf>
    <xf numFmtId="0" fontId="9" fillId="2" borderId="6" xfId="1" applyFont="1" applyFill="1" applyBorder="1" applyAlignment="1" applyProtection="1">
      <alignment horizontal="center" vertical="center" wrapText="1" shrinkToFit="1"/>
      <protection locked="0"/>
    </xf>
    <xf numFmtId="0" fontId="9" fillId="2" borderId="7" xfId="1" applyFont="1" applyFill="1" applyBorder="1" applyAlignment="1" applyProtection="1">
      <alignment horizontal="center" vertical="center" wrapText="1" shrinkToFit="1"/>
      <protection locked="0"/>
    </xf>
    <xf numFmtId="0" fontId="9" fillId="2" borderId="0" xfId="1" applyFont="1" applyFill="1" applyBorder="1" applyAlignment="1" applyProtection="1">
      <alignment horizontal="center" vertical="center" wrapText="1" shrinkToFit="1"/>
      <protection locked="0"/>
    </xf>
    <xf numFmtId="0" fontId="9" fillId="2" borderId="13" xfId="1" applyFont="1" applyFill="1" applyBorder="1" applyAlignment="1" applyProtection="1">
      <alignment horizontal="center" vertical="center" wrapText="1" shrinkToFit="1"/>
      <protection locked="0"/>
    </xf>
    <xf numFmtId="0" fontId="9" fillId="2" borderId="9" xfId="1" applyFont="1" applyFill="1" applyBorder="1" applyAlignment="1" applyProtection="1">
      <alignment horizontal="center" vertical="center" wrapText="1" shrinkToFit="1"/>
      <protection locked="0"/>
    </xf>
    <xf numFmtId="0" fontId="9" fillId="2" borderId="10" xfId="1" applyFont="1" applyFill="1" applyBorder="1" applyAlignment="1" applyProtection="1">
      <alignment horizontal="center" vertical="center" wrapText="1" shrinkToFit="1"/>
      <protection locked="0"/>
    </xf>
    <xf numFmtId="0" fontId="9" fillId="2" borderId="11" xfId="1" applyFont="1" applyFill="1" applyBorder="1" applyAlignment="1" applyProtection="1">
      <alignment horizontal="center" vertical="center" wrapText="1" shrinkToFit="1"/>
      <protection locked="0"/>
    </xf>
    <xf numFmtId="0" fontId="12" fillId="2" borderId="86" xfId="1" applyFont="1" applyFill="1" applyBorder="1" applyAlignment="1" applyProtection="1">
      <alignment horizontal="center" vertical="center" shrinkToFit="1"/>
      <protection locked="0"/>
    </xf>
    <xf numFmtId="0" fontId="12" fillId="2" borderId="87" xfId="1" applyFont="1" applyFill="1" applyBorder="1" applyAlignment="1" applyProtection="1">
      <alignment horizontal="center" vertical="center" shrinkToFit="1"/>
      <protection locked="0"/>
    </xf>
    <xf numFmtId="0" fontId="12" fillId="2" borderId="88" xfId="1" applyFont="1" applyFill="1" applyBorder="1" applyAlignment="1" applyProtection="1">
      <alignment horizontal="center" vertical="center" shrinkToFit="1"/>
      <protection locked="0"/>
    </xf>
    <xf numFmtId="0" fontId="8" fillId="2" borderId="0" xfId="1" applyFont="1" applyFill="1" applyAlignment="1" applyProtection="1">
      <alignment horizontal="left" vertical="top" wrapText="1"/>
    </xf>
    <xf numFmtId="0" fontId="15" fillId="3" borderId="5" xfId="1" applyFont="1" applyFill="1" applyBorder="1" applyAlignment="1" applyProtection="1">
      <alignment horizontal="center" vertical="center" shrinkToFit="1"/>
    </xf>
    <xf numFmtId="0" fontId="15" fillId="3" borderId="6" xfId="1" applyFont="1" applyFill="1" applyBorder="1" applyAlignment="1" applyProtection="1">
      <alignment horizontal="center" vertical="center" shrinkToFit="1"/>
    </xf>
    <xf numFmtId="0" fontId="15" fillId="3" borderId="14" xfId="1" applyFont="1" applyFill="1" applyBorder="1" applyAlignment="1" applyProtection="1">
      <alignment horizontal="center" vertical="center" shrinkToFit="1"/>
    </xf>
    <xf numFmtId="0" fontId="15" fillId="3" borderId="0" xfId="1" applyFont="1" applyFill="1" applyBorder="1" applyAlignment="1" applyProtection="1">
      <alignment horizontal="center" vertical="center" shrinkToFit="1"/>
    </xf>
    <xf numFmtId="0" fontId="15" fillId="3" borderId="9" xfId="1" applyFont="1" applyFill="1" applyBorder="1" applyAlignment="1" applyProtection="1">
      <alignment horizontal="center" vertical="center" shrinkToFit="1"/>
    </xf>
    <xf numFmtId="0" fontId="15" fillId="3" borderId="10" xfId="1" applyFont="1" applyFill="1" applyBorder="1" applyAlignment="1" applyProtection="1">
      <alignment horizontal="center" vertical="center" shrinkToFit="1"/>
    </xf>
    <xf numFmtId="0" fontId="15" fillId="2" borderId="6" xfId="1" applyFont="1" applyFill="1" applyBorder="1" applyAlignment="1" applyProtection="1">
      <alignment horizontal="right" vertical="center"/>
    </xf>
    <xf numFmtId="0" fontId="15" fillId="2" borderId="7" xfId="1" applyFont="1" applyFill="1" applyBorder="1" applyAlignment="1" applyProtection="1">
      <alignment horizontal="right" vertical="center"/>
    </xf>
    <xf numFmtId="0" fontId="16" fillId="4" borderId="1" xfId="1" applyFont="1" applyFill="1" applyBorder="1" applyAlignment="1" applyProtection="1">
      <alignment horizontal="center" vertical="center" shrinkToFit="1"/>
    </xf>
    <xf numFmtId="0" fontId="16" fillId="4" borderId="2" xfId="1" applyFont="1" applyFill="1" applyBorder="1" applyAlignment="1" applyProtection="1">
      <alignment horizontal="center" vertical="center" shrinkToFit="1"/>
    </xf>
    <xf numFmtId="0" fontId="15" fillId="2" borderId="101" xfId="1" applyFont="1" applyFill="1" applyBorder="1" applyAlignment="1" applyProtection="1">
      <alignment horizontal="center" vertical="center"/>
    </xf>
    <xf numFmtId="0" fontId="15" fillId="2" borderId="2" xfId="1" applyFont="1" applyFill="1" applyBorder="1" applyAlignment="1" applyProtection="1">
      <alignment horizontal="center" vertical="center"/>
    </xf>
    <xf numFmtId="0" fontId="15" fillId="2" borderId="3" xfId="1" applyFont="1" applyFill="1" applyBorder="1" applyAlignment="1" applyProtection="1">
      <alignment horizontal="center" vertical="center"/>
    </xf>
    <xf numFmtId="0" fontId="15" fillId="3" borderId="0" xfId="1" applyFont="1" applyFill="1" applyBorder="1" applyAlignment="1" applyProtection="1">
      <alignment horizontal="center" vertical="center"/>
    </xf>
    <xf numFmtId="0" fontId="10" fillId="3" borderId="0" xfId="1" applyFont="1" applyFill="1" applyBorder="1" applyAlignment="1" applyProtection="1">
      <alignment horizontal="center" vertical="center"/>
    </xf>
    <xf numFmtId="0" fontId="15" fillId="2" borderId="7" xfId="1" applyFont="1" applyFill="1" applyBorder="1" applyAlignment="1" applyProtection="1">
      <alignment horizontal="center" vertical="center" textRotation="255"/>
    </xf>
    <xf numFmtId="0" fontId="15" fillId="2" borderId="13" xfId="1" applyFont="1" applyFill="1" applyBorder="1" applyAlignment="1" applyProtection="1">
      <alignment horizontal="center" vertical="center" textRotation="255"/>
    </xf>
    <xf numFmtId="0" fontId="11" fillId="6" borderId="5" xfId="1" applyFont="1" applyFill="1" applyBorder="1" applyAlignment="1" applyProtection="1">
      <alignment horizontal="center" vertical="center"/>
      <protection locked="0"/>
    </xf>
    <xf numFmtId="0" fontId="11" fillId="6" borderId="6" xfId="1" applyFont="1" applyFill="1" applyBorder="1" applyAlignment="1" applyProtection="1">
      <alignment horizontal="center" vertical="center"/>
      <protection locked="0"/>
    </xf>
    <xf numFmtId="0" fontId="11" fillId="6" borderId="99" xfId="1" applyFont="1" applyFill="1" applyBorder="1" applyAlignment="1" applyProtection="1">
      <alignment horizontal="center" vertical="center"/>
      <protection locked="0"/>
    </xf>
    <xf numFmtId="0" fontId="11" fillId="6" borderId="9" xfId="1" applyFont="1" applyFill="1" applyBorder="1" applyAlignment="1" applyProtection="1">
      <alignment horizontal="center" vertical="center"/>
      <protection locked="0"/>
    </xf>
    <xf numFmtId="0" fontId="11" fillId="6" borderId="10" xfId="1" applyFont="1" applyFill="1" applyBorder="1" applyAlignment="1" applyProtection="1">
      <alignment horizontal="center" vertical="center"/>
      <protection locked="0"/>
    </xf>
    <xf numFmtId="0" fontId="11" fillId="6" borderId="100" xfId="1" applyFont="1" applyFill="1" applyBorder="1" applyAlignment="1" applyProtection="1">
      <alignment horizontal="center" vertical="center"/>
      <protection locked="0"/>
    </xf>
    <xf numFmtId="0" fontId="15" fillId="2" borderId="6" xfId="1" applyFont="1" applyFill="1" applyBorder="1" applyAlignment="1" applyProtection="1">
      <alignment horizontal="center" vertical="center"/>
    </xf>
    <xf numFmtId="0" fontId="15" fillId="2" borderId="7" xfId="1" applyFont="1" applyFill="1" applyBorder="1" applyAlignment="1" applyProtection="1">
      <alignment horizontal="center" vertical="center"/>
    </xf>
    <xf numFmtId="0" fontId="15" fillId="2" borderId="14" xfId="1" applyFont="1" applyFill="1" applyBorder="1" applyAlignment="1" applyProtection="1">
      <alignment horizontal="center" vertical="center"/>
    </xf>
    <xf numFmtId="0" fontId="15" fillId="2" borderId="13" xfId="1" applyFont="1" applyFill="1" applyBorder="1" applyAlignment="1" applyProtection="1">
      <alignment horizontal="center" vertical="center"/>
    </xf>
    <xf numFmtId="0" fontId="15" fillId="2" borderId="9" xfId="1" applyFont="1" applyFill="1" applyBorder="1" applyAlignment="1" applyProtection="1">
      <alignment horizontal="center" vertical="center"/>
    </xf>
    <xf numFmtId="0" fontId="15" fillId="2" borderId="10" xfId="1" applyFont="1" applyFill="1" applyBorder="1" applyAlignment="1" applyProtection="1">
      <alignment horizontal="center" vertical="center"/>
    </xf>
    <xf numFmtId="0" fontId="15" fillId="2" borderId="11" xfId="1" applyFont="1" applyFill="1" applyBorder="1" applyAlignment="1" applyProtection="1">
      <alignment horizontal="center" vertical="center"/>
    </xf>
    <xf numFmtId="0" fontId="16" fillId="2" borderId="5" xfId="1" applyFont="1" applyFill="1" applyBorder="1" applyAlignment="1" applyProtection="1">
      <alignment horizontal="center" vertical="center" shrinkToFit="1"/>
      <protection locked="0"/>
    </xf>
    <xf numFmtId="0" fontId="16" fillId="2" borderId="6" xfId="1" applyFont="1" applyFill="1" applyBorder="1" applyAlignment="1" applyProtection="1">
      <alignment horizontal="center" vertical="center" shrinkToFit="1"/>
      <protection locked="0"/>
    </xf>
    <xf numFmtId="0" fontId="16" fillId="2" borderId="7" xfId="1" applyFont="1" applyFill="1" applyBorder="1" applyAlignment="1" applyProtection="1">
      <alignment horizontal="center" vertical="center" shrinkToFit="1"/>
      <protection locked="0"/>
    </xf>
    <xf numFmtId="0" fontId="16" fillId="2" borderId="83" xfId="1" applyFont="1" applyFill="1" applyBorder="1" applyAlignment="1" applyProtection="1">
      <alignment horizontal="center" vertical="center" shrinkToFit="1"/>
      <protection locked="0"/>
    </xf>
    <xf numFmtId="0" fontId="16" fillId="2" borderId="84" xfId="1" applyFont="1" applyFill="1" applyBorder="1" applyAlignment="1" applyProtection="1">
      <alignment horizontal="center" vertical="center" shrinkToFit="1"/>
      <protection locked="0"/>
    </xf>
    <xf numFmtId="0" fontId="16" fillId="2" borderId="85" xfId="1" applyFont="1" applyFill="1" applyBorder="1" applyAlignment="1" applyProtection="1">
      <alignment horizontal="center" vertical="center" shrinkToFit="1"/>
      <protection locked="0"/>
    </xf>
    <xf numFmtId="0" fontId="9" fillId="2" borderId="5" xfId="1" applyFont="1" applyFill="1" applyBorder="1" applyAlignment="1" applyProtection="1">
      <alignment horizontal="center" vertical="center" wrapText="1"/>
      <protection locked="0"/>
    </xf>
    <xf numFmtId="0" fontId="9" fillId="2" borderId="6" xfId="1" applyFont="1" applyFill="1" applyBorder="1" applyAlignment="1" applyProtection="1">
      <alignment horizontal="center" vertical="center" wrapText="1"/>
      <protection locked="0"/>
    </xf>
    <xf numFmtId="0" fontId="9" fillId="2" borderId="7" xfId="1" applyFont="1" applyFill="1" applyBorder="1" applyAlignment="1" applyProtection="1">
      <alignment horizontal="center" vertical="center" wrapText="1"/>
      <protection locked="0"/>
    </xf>
    <xf numFmtId="0" fontId="9" fillId="2" borderId="14" xfId="1" applyFont="1" applyFill="1" applyBorder="1" applyAlignment="1" applyProtection="1">
      <alignment horizontal="center" vertical="center" wrapText="1"/>
      <protection locked="0"/>
    </xf>
    <xf numFmtId="0" fontId="9" fillId="2" borderId="0" xfId="1" applyFont="1" applyFill="1" applyBorder="1" applyAlignment="1" applyProtection="1">
      <alignment horizontal="center" vertical="center" wrapText="1"/>
      <protection locked="0"/>
    </xf>
    <xf numFmtId="0" fontId="9" fillId="2" borderId="13" xfId="1" applyFont="1" applyFill="1" applyBorder="1" applyAlignment="1" applyProtection="1">
      <alignment horizontal="center" vertical="center" wrapText="1"/>
      <protection locked="0"/>
    </xf>
    <xf numFmtId="0" fontId="9" fillId="2" borderId="9" xfId="1" applyFont="1" applyFill="1" applyBorder="1" applyAlignment="1" applyProtection="1">
      <alignment horizontal="center" vertical="center" wrapText="1"/>
      <protection locked="0"/>
    </xf>
    <xf numFmtId="0" fontId="9" fillId="2" borderId="10" xfId="1" applyFont="1" applyFill="1" applyBorder="1" applyAlignment="1" applyProtection="1">
      <alignment horizontal="center" vertical="center" wrapText="1"/>
      <protection locked="0"/>
    </xf>
    <xf numFmtId="0" fontId="9" fillId="2" borderId="11" xfId="1" applyFont="1" applyFill="1" applyBorder="1" applyAlignment="1" applyProtection="1">
      <alignment horizontal="center" vertical="center" wrapText="1"/>
      <protection locked="0"/>
    </xf>
    <xf numFmtId="0" fontId="15" fillId="2" borderId="4" xfId="1" applyFont="1" applyFill="1" applyBorder="1" applyAlignment="1" applyProtection="1">
      <alignment horizontal="left" vertical="center" shrinkToFit="1"/>
      <protection locked="0"/>
    </xf>
    <xf numFmtId="0" fontId="29" fillId="2" borderId="5" xfId="1" applyFont="1" applyFill="1" applyBorder="1" applyAlignment="1" applyProtection="1">
      <alignment horizontal="center" vertical="center" wrapText="1"/>
      <protection locked="0"/>
    </xf>
    <xf numFmtId="0" fontId="29" fillId="2" borderId="6" xfId="1" applyFont="1" applyFill="1" applyBorder="1" applyAlignment="1" applyProtection="1">
      <alignment horizontal="center" vertical="center" wrapText="1"/>
      <protection locked="0"/>
    </xf>
    <xf numFmtId="0" fontId="29" fillId="2" borderId="7" xfId="1" applyFont="1" applyFill="1" applyBorder="1" applyAlignment="1" applyProtection="1">
      <alignment horizontal="center" vertical="center" wrapText="1"/>
      <protection locked="0"/>
    </xf>
    <xf numFmtId="0" fontId="29" fillId="2" borderId="14" xfId="1" applyFont="1" applyFill="1" applyBorder="1" applyAlignment="1" applyProtection="1">
      <alignment horizontal="center" vertical="center" wrapText="1"/>
      <protection locked="0"/>
    </xf>
    <xf numFmtId="0" fontId="29" fillId="2" borderId="0" xfId="1" applyFont="1" applyFill="1" applyBorder="1" applyAlignment="1" applyProtection="1">
      <alignment horizontal="center" vertical="center" wrapText="1"/>
      <protection locked="0"/>
    </xf>
    <xf numFmtId="0" fontId="29" fillId="2" borderId="13" xfId="1" applyFont="1" applyFill="1" applyBorder="1" applyAlignment="1" applyProtection="1">
      <alignment horizontal="center" vertical="center" wrapText="1"/>
      <protection locked="0"/>
    </xf>
    <xf numFmtId="0" fontId="29" fillId="2" borderId="9" xfId="1" applyFont="1" applyFill="1" applyBorder="1" applyAlignment="1" applyProtection="1">
      <alignment horizontal="center" vertical="center" wrapText="1"/>
      <protection locked="0"/>
    </xf>
    <xf numFmtId="0" fontId="29" fillId="2" borderId="10" xfId="1" applyFont="1" applyFill="1" applyBorder="1" applyAlignment="1" applyProtection="1">
      <alignment horizontal="center" vertical="center" wrapText="1"/>
      <protection locked="0"/>
    </xf>
    <xf numFmtId="0" fontId="29" fillId="2" borderId="11" xfId="1" applyFont="1" applyFill="1" applyBorder="1" applyAlignment="1" applyProtection="1">
      <alignment horizontal="center" vertical="center" wrapText="1"/>
      <protection locked="0"/>
    </xf>
    <xf numFmtId="0" fontId="8" fillId="2" borderId="8" xfId="1" applyFont="1" applyFill="1" applyBorder="1" applyAlignment="1" applyProtection="1">
      <alignment horizontal="center" vertical="center" wrapText="1"/>
    </xf>
    <xf numFmtId="0" fontId="8" fillId="2" borderId="83" xfId="1" applyFont="1" applyFill="1" applyBorder="1" applyAlignment="1" applyProtection="1">
      <alignment horizontal="center" vertical="center" wrapText="1"/>
    </xf>
    <xf numFmtId="0" fontId="8" fillId="2" borderId="84" xfId="1" applyFont="1" applyFill="1" applyBorder="1" applyAlignment="1" applyProtection="1">
      <alignment horizontal="center" vertical="center" wrapText="1"/>
    </xf>
    <xf numFmtId="0" fontId="8" fillId="2" borderId="85" xfId="1" applyFont="1" applyFill="1" applyBorder="1" applyAlignment="1" applyProtection="1">
      <alignment horizontal="center" vertical="center" wrapText="1"/>
    </xf>
    <xf numFmtId="0" fontId="8" fillId="2" borderId="86" xfId="1" applyFont="1" applyFill="1" applyBorder="1" applyAlignment="1" applyProtection="1">
      <alignment horizontal="center" vertical="center" wrapText="1"/>
    </xf>
    <xf numFmtId="0" fontId="8" fillId="2" borderId="87" xfId="1" applyFont="1" applyFill="1" applyBorder="1" applyAlignment="1" applyProtection="1">
      <alignment horizontal="center" vertical="center" wrapText="1"/>
    </xf>
    <xf numFmtId="0" fontId="8" fillId="2" borderId="88" xfId="1" applyFont="1" applyFill="1" applyBorder="1" applyAlignment="1" applyProtection="1">
      <alignment horizontal="center" vertical="center" wrapText="1"/>
    </xf>
    <xf numFmtId="2" fontId="28" fillId="0" borderId="5" xfId="1" applyNumberFormat="1" applyFont="1" applyFill="1" applyBorder="1" applyAlignment="1" applyProtection="1">
      <alignment horizontal="center" vertical="center"/>
      <protection locked="0"/>
    </xf>
    <xf numFmtId="2" fontId="28" fillId="0" borderId="6" xfId="1" applyNumberFormat="1" applyFont="1" applyFill="1" applyBorder="1" applyAlignment="1" applyProtection="1">
      <alignment horizontal="center" vertical="center"/>
      <protection locked="0"/>
    </xf>
    <xf numFmtId="2" fontId="28" fillId="0" borderId="14" xfId="1" applyNumberFormat="1" applyFont="1" applyFill="1" applyBorder="1" applyAlignment="1" applyProtection="1">
      <alignment horizontal="center" vertical="center"/>
      <protection locked="0"/>
    </xf>
    <xf numFmtId="2" fontId="28" fillId="0" borderId="0" xfId="1" applyNumberFormat="1" applyFont="1" applyFill="1" applyBorder="1" applyAlignment="1" applyProtection="1">
      <alignment horizontal="center" vertical="center"/>
      <protection locked="0"/>
    </xf>
    <xf numFmtId="2" fontId="28" fillId="0" borderId="9" xfId="1" applyNumberFormat="1" applyFont="1" applyFill="1" applyBorder="1" applyAlignment="1" applyProtection="1">
      <alignment horizontal="center" vertical="center"/>
      <protection locked="0"/>
    </xf>
    <xf numFmtId="2" fontId="28" fillId="0" borderId="10" xfId="1" applyNumberFormat="1" applyFont="1" applyFill="1" applyBorder="1" applyAlignment="1" applyProtection="1">
      <alignment horizontal="center" vertical="center"/>
      <protection locked="0"/>
    </xf>
    <xf numFmtId="2" fontId="28" fillId="0" borderId="96" xfId="1" applyNumberFormat="1" applyFont="1" applyFill="1" applyBorder="1" applyAlignment="1" applyProtection="1">
      <alignment horizontal="center" vertical="center"/>
      <protection locked="0"/>
    </xf>
    <xf numFmtId="2" fontId="28" fillId="0" borderId="7" xfId="1" applyNumberFormat="1" applyFont="1" applyFill="1" applyBorder="1" applyAlignment="1" applyProtection="1">
      <alignment horizontal="center" vertical="center"/>
      <protection locked="0"/>
    </xf>
    <xf numFmtId="2" fontId="28" fillId="0" borderId="97" xfId="1" applyNumberFormat="1" applyFont="1" applyFill="1" applyBorder="1" applyAlignment="1" applyProtection="1">
      <alignment horizontal="center" vertical="center"/>
      <protection locked="0"/>
    </xf>
    <xf numFmtId="2" fontId="28" fillId="0" borderId="13" xfId="1" applyNumberFormat="1" applyFont="1" applyFill="1" applyBorder="1" applyAlignment="1" applyProtection="1">
      <alignment horizontal="center" vertical="center"/>
      <protection locked="0"/>
    </xf>
    <xf numFmtId="2" fontId="28" fillId="0" borderId="98" xfId="1" applyNumberFormat="1" applyFont="1" applyFill="1" applyBorder="1" applyAlignment="1" applyProtection="1">
      <alignment horizontal="center" vertical="center"/>
      <protection locked="0"/>
    </xf>
    <xf numFmtId="2" fontId="28" fillId="0" borderId="11" xfId="1" applyNumberFormat="1" applyFont="1" applyFill="1" applyBorder="1" applyAlignment="1" applyProtection="1">
      <alignment horizontal="center" vertical="center"/>
      <protection locked="0"/>
    </xf>
    <xf numFmtId="0" fontId="11" fillId="6" borderId="4" xfId="1" applyFont="1" applyFill="1" applyBorder="1" applyAlignment="1" applyProtection="1">
      <alignment horizontal="center" vertical="center"/>
      <protection locked="0"/>
    </xf>
    <xf numFmtId="0" fontId="8" fillId="2" borderId="4" xfId="1" applyFont="1" applyFill="1" applyBorder="1" applyAlignment="1" applyProtection="1">
      <alignment horizontal="center" vertical="center" shrinkToFit="1"/>
    </xf>
    <xf numFmtId="2" fontId="11" fillId="9" borderId="4" xfId="1" applyNumberFormat="1" applyFont="1" applyFill="1" applyBorder="1" applyAlignment="1" applyProtection="1">
      <alignment horizontal="center" vertical="center" shrinkToFit="1"/>
    </xf>
    <xf numFmtId="0" fontId="11" fillId="9" borderId="4" xfId="1" applyFont="1" applyFill="1" applyBorder="1" applyAlignment="1" applyProtection="1">
      <alignment horizontal="center" vertical="center" shrinkToFit="1"/>
    </xf>
    <xf numFmtId="2" fontId="27" fillId="5" borderId="5" xfId="1" applyNumberFormat="1" applyFont="1" applyFill="1" applyBorder="1" applyAlignment="1" applyProtection="1">
      <alignment horizontal="center" vertical="center" shrinkToFit="1"/>
      <protection locked="0"/>
    </xf>
    <xf numFmtId="2" fontId="27" fillId="5" borderId="6" xfId="1" applyNumberFormat="1" applyFont="1" applyFill="1" applyBorder="1" applyAlignment="1" applyProtection="1">
      <alignment horizontal="center" vertical="center" shrinkToFit="1"/>
      <protection locked="0"/>
    </xf>
    <xf numFmtId="2" fontId="27" fillId="5" borderId="7" xfId="1" applyNumberFormat="1" applyFont="1" applyFill="1" applyBorder="1" applyAlignment="1" applyProtection="1">
      <alignment horizontal="center" vertical="center" shrinkToFit="1"/>
      <protection locked="0"/>
    </xf>
    <xf numFmtId="2" fontId="27" fillId="5" borderId="14" xfId="1" applyNumberFormat="1" applyFont="1" applyFill="1" applyBorder="1" applyAlignment="1" applyProtection="1">
      <alignment horizontal="center" vertical="center" shrinkToFit="1"/>
      <protection locked="0"/>
    </xf>
    <xf numFmtId="2" fontId="27" fillId="5" borderId="0" xfId="1" applyNumberFormat="1" applyFont="1" applyFill="1" applyBorder="1" applyAlignment="1" applyProtection="1">
      <alignment horizontal="center" vertical="center" shrinkToFit="1"/>
      <protection locked="0"/>
    </xf>
    <xf numFmtId="2" fontId="27" fillId="5" borderId="13" xfId="1" applyNumberFormat="1" applyFont="1" applyFill="1" applyBorder="1" applyAlignment="1" applyProtection="1">
      <alignment horizontal="center" vertical="center" shrinkToFit="1"/>
      <protection locked="0"/>
    </xf>
    <xf numFmtId="2" fontId="27" fillId="5" borderId="9" xfId="1" applyNumberFormat="1" applyFont="1" applyFill="1" applyBorder="1" applyAlignment="1" applyProtection="1">
      <alignment horizontal="center" vertical="center" shrinkToFit="1"/>
      <protection locked="0"/>
    </xf>
    <xf numFmtId="2" fontId="27" fillId="5" borderId="10" xfId="1" applyNumberFormat="1" applyFont="1" applyFill="1" applyBorder="1" applyAlignment="1" applyProtection="1">
      <alignment horizontal="center" vertical="center" shrinkToFit="1"/>
      <protection locked="0"/>
    </xf>
    <xf numFmtId="2" fontId="27" fillId="5" borderId="11" xfId="1" applyNumberFormat="1" applyFont="1" applyFill="1" applyBorder="1" applyAlignment="1" applyProtection="1">
      <alignment horizontal="center" vertical="center" shrinkToFit="1"/>
      <protection locked="0"/>
    </xf>
    <xf numFmtId="0" fontId="9" fillId="2" borderId="5" xfId="1" applyFont="1" applyFill="1" applyBorder="1" applyAlignment="1" applyProtection="1">
      <alignment horizontal="center" vertical="center"/>
      <protection locked="0"/>
    </xf>
    <xf numFmtId="0" fontId="9" fillId="2" borderId="6" xfId="1" applyFont="1" applyFill="1" applyBorder="1" applyAlignment="1" applyProtection="1">
      <alignment horizontal="center" vertical="center"/>
      <protection locked="0"/>
    </xf>
    <xf numFmtId="0" fontId="9" fillId="2" borderId="7" xfId="1" applyFont="1" applyFill="1" applyBorder="1" applyAlignment="1" applyProtection="1">
      <alignment horizontal="center" vertical="center"/>
      <protection locked="0"/>
    </xf>
    <xf numFmtId="0" fontId="9" fillId="2" borderId="14" xfId="1" applyFont="1" applyFill="1" applyBorder="1" applyAlignment="1" applyProtection="1">
      <alignment horizontal="center" vertical="center"/>
      <protection locked="0"/>
    </xf>
    <xf numFmtId="0" fontId="9" fillId="2" borderId="0" xfId="1" applyFont="1" applyFill="1" applyBorder="1" applyAlignment="1" applyProtection="1">
      <alignment horizontal="center" vertical="center"/>
      <protection locked="0"/>
    </xf>
    <xf numFmtId="0" fontId="9" fillId="2" borderId="13" xfId="1" applyFont="1" applyFill="1" applyBorder="1" applyAlignment="1" applyProtection="1">
      <alignment horizontal="center" vertical="center"/>
      <protection locked="0"/>
    </xf>
    <xf numFmtId="0" fontId="9" fillId="2" borderId="9" xfId="1" applyFont="1" applyFill="1" applyBorder="1" applyAlignment="1" applyProtection="1">
      <alignment horizontal="center" vertical="center"/>
      <protection locked="0"/>
    </xf>
    <xf numFmtId="0" fontId="9" fillId="2" borderId="10" xfId="1" applyFont="1" applyFill="1" applyBorder="1" applyAlignment="1" applyProtection="1">
      <alignment horizontal="center" vertical="center"/>
      <protection locked="0"/>
    </xf>
    <xf numFmtId="0" fontId="9" fillId="2" borderId="11" xfId="1" applyFont="1" applyFill="1" applyBorder="1" applyAlignment="1" applyProtection="1">
      <alignment horizontal="center" vertical="center"/>
      <protection locked="0"/>
    </xf>
    <xf numFmtId="2" fontId="27" fillId="2" borderId="5" xfId="1" applyNumberFormat="1" applyFont="1" applyFill="1" applyBorder="1" applyAlignment="1" applyProtection="1">
      <alignment horizontal="center" vertical="center" shrinkToFit="1"/>
      <protection locked="0"/>
    </xf>
    <xf numFmtId="2" fontId="27" fillId="2" borderId="6" xfId="1" applyNumberFormat="1" applyFont="1" applyFill="1" applyBorder="1" applyAlignment="1" applyProtection="1">
      <alignment horizontal="center" vertical="center" shrinkToFit="1"/>
      <protection locked="0"/>
    </xf>
    <xf numFmtId="2" fontId="27" fillId="2" borderId="7" xfId="1" applyNumberFormat="1" applyFont="1" applyFill="1" applyBorder="1" applyAlignment="1" applyProtection="1">
      <alignment horizontal="center" vertical="center" shrinkToFit="1"/>
      <protection locked="0"/>
    </xf>
    <xf numFmtId="2" fontId="27" fillId="2" borderId="14" xfId="1" applyNumberFormat="1" applyFont="1" applyFill="1" applyBorder="1" applyAlignment="1" applyProtection="1">
      <alignment horizontal="center" vertical="center" shrinkToFit="1"/>
      <protection locked="0"/>
    </xf>
    <xf numFmtId="2" fontId="27" fillId="2" borderId="0" xfId="1" applyNumberFormat="1" applyFont="1" applyFill="1" applyBorder="1" applyAlignment="1" applyProtection="1">
      <alignment horizontal="center" vertical="center" shrinkToFit="1"/>
      <protection locked="0"/>
    </xf>
    <xf numFmtId="2" fontId="27" fillId="2" borderId="13" xfId="1" applyNumberFormat="1" applyFont="1" applyFill="1" applyBorder="1" applyAlignment="1" applyProtection="1">
      <alignment horizontal="center" vertical="center" shrinkToFit="1"/>
      <protection locked="0"/>
    </xf>
    <xf numFmtId="2" fontId="27" fillId="2" borderId="9" xfId="1" applyNumberFormat="1" applyFont="1" applyFill="1" applyBorder="1" applyAlignment="1" applyProtection="1">
      <alignment horizontal="center" vertical="center" shrinkToFit="1"/>
      <protection locked="0"/>
    </xf>
    <xf numFmtId="2" fontId="27" fillId="2" borderId="10" xfId="1" applyNumberFormat="1" applyFont="1" applyFill="1" applyBorder="1" applyAlignment="1" applyProtection="1">
      <alignment horizontal="center" vertical="center" shrinkToFit="1"/>
      <protection locked="0"/>
    </xf>
    <xf numFmtId="2" fontId="27" fillId="2" borderId="11" xfId="1" applyNumberFormat="1" applyFont="1" applyFill="1" applyBorder="1" applyAlignment="1" applyProtection="1">
      <alignment horizontal="center" vertical="center" shrinkToFit="1"/>
      <protection locked="0"/>
    </xf>
    <xf numFmtId="0" fontId="27" fillId="2" borderId="5" xfId="1" applyFont="1" applyFill="1" applyBorder="1" applyAlignment="1" applyProtection="1">
      <alignment horizontal="center" vertical="center" shrinkToFit="1"/>
      <protection locked="0"/>
    </xf>
    <xf numFmtId="0" fontId="27" fillId="2" borderId="6" xfId="1" applyFont="1" applyFill="1" applyBorder="1" applyAlignment="1" applyProtection="1">
      <alignment horizontal="center" vertical="center" shrinkToFit="1"/>
      <protection locked="0"/>
    </xf>
    <xf numFmtId="0" fontId="27" fillId="2" borderId="7" xfId="1" applyFont="1" applyFill="1" applyBorder="1" applyAlignment="1" applyProtection="1">
      <alignment horizontal="center" vertical="center" shrinkToFit="1"/>
      <protection locked="0"/>
    </xf>
    <xf numFmtId="0" fontId="27" fillId="2" borderId="14" xfId="1" applyFont="1" applyFill="1" applyBorder="1" applyAlignment="1" applyProtection="1">
      <alignment horizontal="center" vertical="center" shrinkToFit="1"/>
      <protection locked="0"/>
    </xf>
    <xf numFmtId="0" fontId="27" fillId="2" borderId="0" xfId="1" applyFont="1" applyFill="1" applyBorder="1" applyAlignment="1" applyProtection="1">
      <alignment horizontal="center" vertical="center" shrinkToFit="1"/>
      <protection locked="0"/>
    </xf>
    <xf numFmtId="0" fontId="27" fillId="2" borderId="13" xfId="1" applyFont="1" applyFill="1" applyBorder="1" applyAlignment="1" applyProtection="1">
      <alignment horizontal="center" vertical="center" shrinkToFit="1"/>
      <protection locked="0"/>
    </xf>
    <xf numFmtId="0" fontId="27" fillId="2" borderId="9" xfId="1" applyFont="1" applyFill="1" applyBorder="1" applyAlignment="1" applyProtection="1">
      <alignment horizontal="center" vertical="center" shrinkToFit="1"/>
      <protection locked="0"/>
    </xf>
    <xf numFmtId="0" fontId="27" fillId="2" borderId="10" xfId="1" applyFont="1" applyFill="1" applyBorder="1" applyAlignment="1" applyProtection="1">
      <alignment horizontal="center" vertical="center" shrinkToFit="1"/>
      <protection locked="0"/>
    </xf>
    <xf numFmtId="0" fontId="27" fillId="2" borderId="11" xfId="1" applyFont="1" applyFill="1" applyBorder="1" applyAlignment="1" applyProtection="1">
      <alignment horizontal="center" vertical="center" shrinkToFit="1"/>
      <protection locked="0"/>
    </xf>
    <xf numFmtId="0" fontId="8" fillId="2" borderId="86" xfId="1" applyFont="1" applyFill="1" applyBorder="1" applyAlignment="1" applyProtection="1">
      <alignment horizontal="center" vertical="center"/>
    </xf>
    <xf numFmtId="0" fontId="8" fillId="2" borderId="87" xfId="1" applyFont="1" applyFill="1" applyBorder="1" applyAlignment="1" applyProtection="1">
      <alignment horizontal="center" vertical="center"/>
    </xf>
    <xf numFmtId="0" fontId="8" fillId="2" borderId="88" xfId="1" applyFont="1" applyFill="1" applyBorder="1" applyAlignment="1" applyProtection="1">
      <alignment horizontal="center" vertical="center"/>
    </xf>
    <xf numFmtId="0" fontId="15" fillId="2" borderId="86" xfId="1" applyFont="1" applyFill="1" applyBorder="1" applyAlignment="1" applyProtection="1">
      <alignment horizontal="center" vertical="center" wrapText="1"/>
    </xf>
    <xf numFmtId="0" fontId="15" fillId="2" borderId="87" xfId="1" applyFont="1" applyFill="1" applyBorder="1" applyAlignment="1" applyProtection="1">
      <alignment horizontal="center" vertical="center" wrapText="1"/>
    </xf>
    <xf numFmtId="0" fontId="15" fillId="2" borderId="94" xfId="1" applyFont="1" applyFill="1" applyBorder="1" applyAlignment="1" applyProtection="1">
      <alignment horizontal="center" vertical="center" wrapText="1"/>
    </xf>
    <xf numFmtId="0" fontId="15" fillId="2" borderId="95" xfId="1" applyFont="1" applyFill="1" applyBorder="1" applyAlignment="1" applyProtection="1">
      <alignment horizontal="center" vertical="center" wrapText="1"/>
    </xf>
    <xf numFmtId="0" fontId="15" fillId="2" borderId="88" xfId="1" applyFont="1" applyFill="1" applyBorder="1" applyAlignment="1" applyProtection="1">
      <alignment horizontal="center" vertical="center" wrapText="1"/>
    </xf>
    <xf numFmtId="0" fontId="14" fillId="2" borderId="82" xfId="1" applyFont="1" applyFill="1" applyBorder="1" applyAlignment="1" applyProtection="1">
      <alignment horizontal="center" wrapText="1"/>
    </xf>
    <xf numFmtId="0" fontId="14" fillId="2" borderId="0" xfId="1" applyFont="1" applyFill="1" applyAlignment="1" applyProtection="1">
      <alignment horizontal="left" vertical="top" wrapText="1"/>
    </xf>
    <xf numFmtId="0" fontId="15" fillId="2" borderId="89" xfId="1" applyFont="1" applyFill="1" applyBorder="1" applyAlignment="1" applyProtection="1">
      <alignment horizontal="center" vertical="center" wrapText="1"/>
    </xf>
    <xf numFmtId="0" fontId="15" fillId="2" borderId="90" xfId="1" applyFont="1" applyFill="1" applyBorder="1" applyAlignment="1" applyProtection="1">
      <alignment horizontal="center" vertical="center" wrapText="1"/>
    </xf>
    <xf numFmtId="0" fontId="15" fillId="2" borderId="91" xfId="1" applyFont="1" applyFill="1" applyBorder="1" applyAlignment="1" applyProtection="1">
      <alignment horizontal="center" vertical="center" wrapText="1"/>
    </xf>
    <xf numFmtId="0" fontId="11" fillId="6" borderId="89" xfId="1" applyFont="1" applyFill="1" applyBorder="1" applyAlignment="1" applyProtection="1">
      <alignment wrapText="1"/>
      <protection locked="0"/>
    </xf>
    <xf numFmtId="0" fontId="11" fillId="6" borderId="90" xfId="1" applyFont="1" applyFill="1" applyBorder="1" applyAlignment="1" applyProtection="1">
      <alignment wrapText="1"/>
      <protection locked="0"/>
    </xf>
    <xf numFmtId="0" fontId="15" fillId="2" borderId="90" xfId="1" applyFont="1" applyFill="1" applyBorder="1" applyAlignment="1" applyProtection="1">
      <alignment horizontal="center" wrapText="1"/>
    </xf>
    <xf numFmtId="0" fontId="15" fillId="2" borderId="91" xfId="1" applyFont="1" applyFill="1" applyBorder="1" applyAlignment="1" applyProtection="1">
      <alignment horizontal="center" wrapText="1"/>
    </xf>
    <xf numFmtId="0" fontId="8" fillId="2" borderId="83" xfId="1" applyFont="1" applyFill="1" applyBorder="1" applyAlignment="1" applyProtection="1">
      <alignment horizontal="center" vertical="center"/>
    </xf>
    <xf numFmtId="0" fontId="8" fillId="2" borderId="84" xfId="1" applyFont="1" applyFill="1" applyBorder="1" applyAlignment="1" applyProtection="1">
      <alignment horizontal="center" vertical="center"/>
    </xf>
    <xf numFmtId="0" fontId="8" fillId="2" borderId="85" xfId="1" applyFont="1" applyFill="1" applyBorder="1" applyAlignment="1" applyProtection="1">
      <alignment horizontal="center" vertical="center"/>
    </xf>
    <xf numFmtId="0" fontId="8" fillId="0" borderId="6" xfId="1" applyFont="1" applyBorder="1" applyAlignment="1" applyProtection="1">
      <alignment horizontal="center" vertical="center" wrapText="1" shrinkToFit="1"/>
    </xf>
    <xf numFmtId="0" fontId="8" fillId="0" borderId="7" xfId="1" applyFont="1" applyBorder="1" applyAlignment="1" applyProtection="1">
      <alignment horizontal="center" vertical="center" wrapText="1" shrinkToFit="1"/>
    </xf>
    <xf numFmtId="0" fontId="8" fillId="0" borderId="14" xfId="1" applyFont="1" applyBorder="1" applyAlignment="1" applyProtection="1">
      <alignment horizontal="center" vertical="center" wrapText="1" shrinkToFit="1"/>
    </xf>
    <xf numFmtId="0" fontId="8" fillId="0" borderId="0" xfId="1" applyFont="1" applyBorder="1" applyAlignment="1" applyProtection="1">
      <alignment horizontal="center" vertical="center" wrapText="1" shrinkToFit="1"/>
    </xf>
    <xf numFmtId="0" fontId="8" fillId="0" borderId="13" xfId="1" applyFont="1" applyBorder="1" applyAlignment="1" applyProtection="1">
      <alignment horizontal="center" vertical="center" wrapText="1" shrinkToFit="1"/>
    </xf>
    <xf numFmtId="0" fontId="8" fillId="0" borderId="9" xfId="1" applyFont="1" applyBorder="1" applyAlignment="1" applyProtection="1">
      <alignment horizontal="center" vertical="center" wrapText="1" shrinkToFit="1"/>
    </xf>
    <xf numFmtId="0" fontId="8" fillId="0" borderId="10" xfId="1" applyFont="1" applyBorder="1" applyAlignment="1" applyProtection="1">
      <alignment horizontal="center" vertical="center" wrapText="1" shrinkToFit="1"/>
    </xf>
    <xf numFmtId="0" fontId="8" fillId="0" borderId="11" xfId="1" applyFont="1" applyBorder="1" applyAlignment="1" applyProtection="1">
      <alignment horizontal="center" vertical="center" wrapText="1" shrinkToFit="1"/>
    </xf>
    <xf numFmtId="0" fontId="23" fillId="2" borderId="5" xfId="1" applyFont="1" applyFill="1" applyBorder="1" applyAlignment="1" applyProtection="1">
      <alignment horizontal="center" vertical="center" wrapText="1"/>
    </xf>
    <xf numFmtId="0" fontId="23" fillId="2" borderId="6" xfId="1" applyFont="1" applyFill="1" applyBorder="1" applyAlignment="1" applyProtection="1">
      <alignment horizontal="center" vertical="center" wrapText="1"/>
    </xf>
    <xf numFmtId="0" fontId="23" fillId="2" borderId="7" xfId="1" applyFont="1" applyFill="1" applyBorder="1" applyAlignment="1" applyProtection="1">
      <alignment horizontal="center" vertical="center" wrapText="1"/>
    </xf>
    <xf numFmtId="0" fontId="23" fillId="2" borderId="14" xfId="1" applyFont="1" applyFill="1" applyBorder="1" applyAlignment="1" applyProtection="1">
      <alignment horizontal="center" vertical="center" wrapText="1"/>
    </xf>
    <xf numFmtId="0" fontId="23" fillId="2" borderId="0" xfId="1" applyFont="1" applyFill="1" applyBorder="1" applyAlignment="1" applyProtection="1">
      <alignment horizontal="center" vertical="center" wrapText="1"/>
    </xf>
    <xf numFmtId="0" fontId="23" fillId="2" borderId="13" xfId="1" applyFont="1" applyFill="1" applyBorder="1" applyAlignment="1" applyProtection="1">
      <alignment horizontal="center" vertical="center" wrapText="1"/>
    </xf>
    <xf numFmtId="0" fontId="23" fillId="2" borderId="9" xfId="1" applyFont="1" applyFill="1" applyBorder="1" applyAlignment="1" applyProtection="1">
      <alignment horizontal="center" vertical="center" wrapText="1"/>
    </xf>
    <xf numFmtId="0" fontId="23" fillId="2" borderId="10" xfId="1" applyFont="1" applyFill="1" applyBorder="1" applyAlignment="1" applyProtection="1">
      <alignment horizontal="center" vertical="center" wrapText="1"/>
    </xf>
    <xf numFmtId="0" fontId="23" fillId="2" borderId="11" xfId="1" applyFont="1" applyFill="1" applyBorder="1" applyAlignment="1" applyProtection="1">
      <alignment horizontal="center" vertical="center" wrapText="1"/>
    </xf>
    <xf numFmtId="0" fontId="15" fillId="2" borderId="5" xfId="1" applyFont="1" applyFill="1" applyBorder="1" applyAlignment="1" applyProtection="1">
      <alignment horizontal="center" vertical="center" shrinkToFit="1"/>
    </xf>
    <xf numFmtId="0" fontId="15" fillId="2" borderId="6" xfId="1" applyFont="1" applyFill="1" applyBorder="1" applyAlignment="1" applyProtection="1">
      <alignment horizontal="center" vertical="center" shrinkToFit="1"/>
    </xf>
    <xf numFmtId="0" fontId="15" fillId="2" borderId="14" xfId="1" applyFont="1" applyFill="1" applyBorder="1" applyAlignment="1" applyProtection="1">
      <alignment horizontal="center" vertical="center" shrinkToFit="1"/>
    </xf>
    <xf numFmtId="0" fontId="15" fillId="2" borderId="0" xfId="1" applyFont="1" applyFill="1" applyBorder="1" applyAlignment="1" applyProtection="1">
      <alignment horizontal="center" vertical="center" shrinkToFit="1"/>
    </xf>
    <xf numFmtId="0" fontId="15" fillId="2" borderId="9" xfId="1" applyFont="1" applyFill="1" applyBorder="1" applyAlignment="1" applyProtection="1">
      <alignment horizontal="center" vertical="center" shrinkToFit="1"/>
    </xf>
    <xf numFmtId="0" fontId="15" fillId="2" borderId="10" xfId="1" applyFont="1" applyFill="1" applyBorder="1" applyAlignment="1" applyProtection="1">
      <alignment horizontal="center" vertical="center" shrinkToFit="1"/>
    </xf>
    <xf numFmtId="0" fontId="15" fillId="2" borderId="7" xfId="1" applyFont="1" applyFill="1" applyBorder="1" applyAlignment="1" applyProtection="1">
      <alignment horizontal="center" vertical="center" shrinkToFit="1"/>
    </xf>
    <xf numFmtId="0" fontId="15" fillId="2" borderId="13" xfId="1" applyFont="1" applyFill="1" applyBorder="1" applyAlignment="1" applyProtection="1">
      <alignment horizontal="center" vertical="center" shrinkToFit="1"/>
    </xf>
    <xf numFmtId="0" fontId="15" fillId="2" borderId="11" xfId="1" applyFont="1" applyFill="1" applyBorder="1" applyAlignment="1" applyProtection="1">
      <alignment horizontal="center" vertical="center" shrinkToFit="1"/>
    </xf>
    <xf numFmtId="14" fontId="9" fillId="2" borderId="5" xfId="1" applyNumberFormat="1" applyFont="1" applyFill="1" applyBorder="1" applyAlignment="1" applyProtection="1">
      <alignment horizontal="center" vertical="center" wrapText="1" shrinkToFit="1"/>
      <protection locked="0"/>
    </xf>
    <xf numFmtId="2" fontId="11" fillId="2" borderId="5" xfId="1" applyNumberFormat="1" applyFont="1" applyFill="1" applyBorder="1" applyAlignment="1" applyProtection="1">
      <alignment horizontal="center" vertical="center" shrinkToFit="1"/>
      <protection locked="0"/>
    </xf>
    <xf numFmtId="2" fontId="11" fillId="2" borderId="6" xfId="1" applyNumberFormat="1" applyFont="1" applyFill="1" applyBorder="1" applyAlignment="1" applyProtection="1">
      <alignment horizontal="center" vertical="center" shrinkToFit="1"/>
      <protection locked="0"/>
    </xf>
    <xf numFmtId="2" fontId="11" fillId="2" borderId="7" xfId="1" applyNumberFormat="1" applyFont="1" applyFill="1" applyBorder="1" applyAlignment="1" applyProtection="1">
      <alignment horizontal="center" vertical="center" shrinkToFit="1"/>
      <protection locked="0"/>
    </xf>
    <xf numFmtId="2" fontId="11" fillId="2" borderId="14" xfId="1" applyNumberFormat="1" applyFont="1" applyFill="1" applyBorder="1" applyAlignment="1" applyProtection="1">
      <alignment horizontal="center" vertical="center" shrinkToFit="1"/>
      <protection locked="0"/>
    </xf>
    <xf numFmtId="2" fontId="11" fillId="2" borderId="0" xfId="1" applyNumberFormat="1" applyFont="1" applyFill="1" applyBorder="1" applyAlignment="1" applyProtection="1">
      <alignment horizontal="center" vertical="center" shrinkToFit="1"/>
      <protection locked="0"/>
    </xf>
    <xf numFmtId="2" fontId="11" fillId="2" borderId="13" xfId="1" applyNumberFormat="1" applyFont="1" applyFill="1" applyBorder="1" applyAlignment="1" applyProtection="1">
      <alignment horizontal="center" vertical="center" shrinkToFit="1"/>
      <protection locked="0"/>
    </xf>
    <xf numFmtId="2" fontId="11" fillId="2" borderId="9" xfId="1" applyNumberFormat="1" applyFont="1" applyFill="1" applyBorder="1" applyAlignment="1" applyProtection="1">
      <alignment horizontal="center" vertical="center" shrinkToFit="1"/>
      <protection locked="0"/>
    </xf>
    <xf numFmtId="2" fontId="11" fillId="2" borderId="10" xfId="1" applyNumberFormat="1" applyFont="1" applyFill="1" applyBorder="1" applyAlignment="1" applyProtection="1">
      <alignment horizontal="center" vertical="center" shrinkToFit="1"/>
      <protection locked="0"/>
    </xf>
    <xf numFmtId="2" fontId="11" fillId="2" borderId="11" xfId="1" applyNumberFormat="1" applyFont="1" applyFill="1" applyBorder="1" applyAlignment="1" applyProtection="1">
      <alignment horizontal="center" vertical="center" shrinkToFit="1"/>
      <protection locked="0"/>
    </xf>
    <xf numFmtId="1" fontId="11" fillId="2" borderId="4" xfId="1" applyNumberFormat="1" applyFont="1" applyFill="1" applyBorder="1" applyAlignment="1" applyProtection="1">
      <alignment horizontal="center" vertical="center" shrinkToFit="1"/>
      <protection locked="0"/>
    </xf>
    <xf numFmtId="2" fontId="11" fillId="5" borderId="5" xfId="1" applyNumberFormat="1" applyFont="1" applyFill="1" applyBorder="1" applyAlignment="1" applyProtection="1">
      <alignment horizontal="center" vertical="center" shrinkToFit="1"/>
    </xf>
    <xf numFmtId="2" fontId="11" fillId="5" borderId="6" xfId="1" applyNumberFormat="1" applyFont="1" applyFill="1" applyBorder="1" applyAlignment="1" applyProtection="1">
      <alignment horizontal="center" vertical="center" shrinkToFit="1"/>
    </xf>
    <xf numFmtId="2" fontId="11" fillId="5" borderId="7" xfId="1" applyNumberFormat="1" applyFont="1" applyFill="1" applyBorder="1" applyAlignment="1" applyProtection="1">
      <alignment horizontal="center" vertical="center" shrinkToFit="1"/>
    </xf>
    <xf numFmtId="2" fontId="11" fillId="5" borderId="14" xfId="1" applyNumberFormat="1" applyFont="1" applyFill="1" applyBorder="1" applyAlignment="1" applyProtection="1">
      <alignment horizontal="center" vertical="center" shrinkToFit="1"/>
    </xf>
    <xf numFmtId="2" fontId="11" fillId="5" borderId="0" xfId="1" applyNumberFormat="1" applyFont="1" applyFill="1" applyBorder="1" applyAlignment="1" applyProtection="1">
      <alignment horizontal="center" vertical="center" shrinkToFit="1"/>
    </xf>
    <xf numFmtId="2" fontId="11" fillId="5" borderId="13" xfId="1" applyNumberFormat="1" applyFont="1" applyFill="1" applyBorder="1" applyAlignment="1" applyProtection="1">
      <alignment horizontal="center" vertical="center" shrinkToFit="1"/>
    </xf>
    <xf numFmtId="2" fontId="11" fillId="5" borderId="9" xfId="1" applyNumberFormat="1" applyFont="1" applyFill="1" applyBorder="1" applyAlignment="1" applyProtection="1">
      <alignment horizontal="center" vertical="center" shrinkToFit="1"/>
    </xf>
    <xf numFmtId="2" fontId="11" fillId="5" borderId="10" xfId="1" applyNumberFormat="1" applyFont="1" applyFill="1" applyBorder="1" applyAlignment="1" applyProtection="1">
      <alignment horizontal="center" vertical="center" shrinkToFit="1"/>
    </xf>
    <xf numFmtId="2" fontId="11" fillId="5" borderId="11" xfId="1" applyNumberFormat="1" applyFont="1" applyFill="1" applyBorder="1" applyAlignment="1" applyProtection="1">
      <alignment horizontal="center" vertical="center" shrinkToFit="1"/>
    </xf>
    <xf numFmtId="0" fontId="8" fillId="2" borderId="14" xfId="1" applyFont="1" applyFill="1" applyBorder="1" applyAlignment="1" applyProtection="1">
      <alignment horizontal="center" vertical="center"/>
    </xf>
    <xf numFmtId="0" fontId="8" fillId="2" borderId="0" xfId="1" applyFont="1" applyFill="1" applyBorder="1" applyAlignment="1" applyProtection="1">
      <alignment horizontal="center" vertical="center"/>
    </xf>
    <xf numFmtId="0" fontId="8" fillId="2" borderId="13" xfId="1" applyFont="1" applyFill="1" applyBorder="1" applyAlignment="1" applyProtection="1">
      <alignment horizontal="center" vertical="center"/>
    </xf>
    <xf numFmtId="0" fontId="8" fillId="2" borderId="9" xfId="1" applyFont="1" applyFill="1" applyBorder="1" applyAlignment="1" applyProtection="1">
      <alignment horizontal="center" vertical="center"/>
    </xf>
    <xf numFmtId="0" fontId="8" fillId="2" borderId="5" xfId="1" applyFont="1" applyFill="1" applyBorder="1" applyAlignment="1" applyProtection="1">
      <alignment horizontal="center" vertical="center"/>
    </xf>
    <xf numFmtId="0" fontId="15" fillId="2" borderId="0" xfId="1" applyFont="1" applyFill="1" applyBorder="1" applyAlignment="1" applyProtection="1">
      <alignment horizontal="center" vertical="center"/>
    </xf>
    <xf numFmtId="0" fontId="15" fillId="2" borderId="4" xfId="1" applyFont="1" applyFill="1" applyBorder="1" applyAlignment="1" applyProtection="1">
      <alignment horizontal="left" vertical="center" wrapText="1"/>
    </xf>
    <xf numFmtId="0" fontId="14" fillId="2" borderId="4" xfId="1" applyFont="1" applyFill="1" applyBorder="1" applyAlignment="1" applyProtection="1">
      <alignment horizontal="center" vertical="center" wrapText="1"/>
    </xf>
    <xf numFmtId="0" fontId="8" fillId="2" borderId="0" xfId="1" applyFont="1" applyFill="1" applyAlignment="1" applyProtection="1">
      <alignment horizontal="left" vertical="center" wrapText="1"/>
    </xf>
    <xf numFmtId="0" fontId="12" fillId="2" borderId="6" xfId="1" applyFont="1" applyFill="1" applyBorder="1" applyAlignment="1" applyProtection="1">
      <alignment horizontal="left" vertical="center" wrapText="1"/>
    </xf>
    <xf numFmtId="0" fontId="12" fillId="2" borderId="7" xfId="1" applyFont="1" applyFill="1" applyBorder="1" applyAlignment="1" applyProtection="1">
      <alignment horizontal="left" vertical="center" wrapText="1"/>
    </xf>
    <xf numFmtId="0" fontId="12" fillId="2" borderId="10" xfId="1" applyFont="1" applyFill="1" applyBorder="1" applyAlignment="1" applyProtection="1">
      <alignment horizontal="left" vertical="center" wrapText="1"/>
    </xf>
    <xf numFmtId="0" fontId="12" fillId="2" borderId="11" xfId="1" applyFont="1" applyFill="1" applyBorder="1" applyAlignment="1" applyProtection="1">
      <alignment horizontal="left" vertical="center" wrapText="1"/>
    </xf>
    <xf numFmtId="0" fontId="16" fillId="2" borderId="32" xfId="1" applyFont="1" applyFill="1" applyBorder="1" applyAlignment="1" applyProtection="1">
      <alignment horizontal="center" vertical="center" shrinkToFit="1"/>
      <protection locked="0"/>
    </xf>
    <xf numFmtId="0" fontId="16" fillId="2" borderId="30" xfId="1" applyFont="1" applyFill="1" applyBorder="1" applyAlignment="1" applyProtection="1">
      <alignment horizontal="center" vertical="center" shrinkToFit="1"/>
      <protection locked="0"/>
    </xf>
    <xf numFmtId="0" fontId="16" fillId="2" borderId="54" xfId="1" applyFont="1" applyFill="1" applyBorder="1" applyAlignment="1" applyProtection="1">
      <alignment horizontal="center" vertical="center" shrinkToFit="1"/>
      <protection locked="0"/>
    </xf>
    <xf numFmtId="0" fontId="16" fillId="2" borderId="55" xfId="1" applyFont="1" applyFill="1" applyBorder="1" applyAlignment="1" applyProtection="1">
      <alignment horizontal="center" vertical="center" shrinkToFit="1"/>
      <protection locked="0"/>
    </xf>
    <xf numFmtId="0" fontId="8" fillId="2" borderId="75" xfId="1" applyFont="1" applyFill="1" applyBorder="1" applyAlignment="1" applyProtection="1">
      <alignment horizontal="center" vertical="center"/>
    </xf>
    <xf numFmtId="0" fontId="12" fillId="2" borderId="76" xfId="1" applyFont="1" applyFill="1" applyBorder="1" applyAlignment="1" applyProtection="1">
      <alignment horizontal="center" vertical="center"/>
    </xf>
    <xf numFmtId="0" fontId="12" fillId="2" borderId="81" xfId="1" applyFont="1" applyFill="1" applyBorder="1" applyAlignment="1" applyProtection="1">
      <alignment horizontal="center" vertical="center"/>
    </xf>
    <xf numFmtId="0" fontId="12" fillId="2" borderId="72" xfId="1" applyFont="1" applyFill="1" applyBorder="1" applyAlignment="1" applyProtection="1">
      <alignment horizontal="center" vertical="center"/>
    </xf>
    <xf numFmtId="0" fontId="12" fillId="2" borderId="55" xfId="1" applyFont="1" applyFill="1" applyBorder="1" applyAlignment="1" applyProtection="1">
      <alignment horizontal="center" vertical="center"/>
    </xf>
    <xf numFmtId="0" fontId="12" fillId="2" borderId="74" xfId="1" applyFont="1" applyFill="1" applyBorder="1" applyAlignment="1" applyProtection="1">
      <alignment horizontal="center" vertical="center"/>
    </xf>
    <xf numFmtId="1" fontId="16" fillId="4" borderId="75" xfId="1" applyNumberFormat="1" applyFont="1" applyFill="1" applyBorder="1" applyAlignment="1" applyProtection="1">
      <alignment horizontal="center" vertical="center" shrinkToFit="1"/>
    </xf>
    <xf numFmtId="1" fontId="16" fillId="4" borderId="76" xfId="1" applyNumberFormat="1" applyFont="1" applyFill="1" applyBorder="1" applyAlignment="1" applyProtection="1">
      <alignment horizontal="center" vertical="center" shrinkToFit="1"/>
    </xf>
    <xf numFmtId="1" fontId="16" fillId="4" borderId="72" xfId="1" applyNumberFormat="1" applyFont="1" applyFill="1" applyBorder="1" applyAlignment="1" applyProtection="1">
      <alignment horizontal="center" vertical="center" shrinkToFit="1"/>
    </xf>
    <xf numFmtId="1" fontId="16" fillId="4" borderId="55" xfId="1" applyNumberFormat="1" applyFont="1" applyFill="1" applyBorder="1" applyAlignment="1" applyProtection="1">
      <alignment horizontal="center" vertical="center" shrinkToFit="1"/>
    </xf>
    <xf numFmtId="0" fontId="15" fillId="2" borderId="76" xfId="1" applyFont="1" applyFill="1" applyBorder="1" applyAlignment="1" applyProtection="1">
      <alignment horizontal="center" vertical="center"/>
    </xf>
    <xf numFmtId="0" fontId="15" fillId="2" borderId="55" xfId="1" applyFont="1" applyFill="1" applyBorder="1" applyAlignment="1" applyProtection="1">
      <alignment horizontal="center" vertical="center"/>
    </xf>
    <xf numFmtId="0" fontId="15" fillId="2" borderId="81" xfId="1" applyFont="1" applyFill="1" applyBorder="1" applyAlignment="1" applyProtection="1">
      <alignment horizontal="center" vertical="center"/>
    </xf>
    <xf numFmtId="0" fontId="15" fillId="2" borderId="74" xfId="1" applyFont="1" applyFill="1" applyBorder="1" applyAlignment="1" applyProtection="1">
      <alignment horizontal="center" vertical="center"/>
    </xf>
    <xf numFmtId="0" fontId="12" fillId="2" borderId="52" xfId="1" applyFont="1" applyFill="1" applyBorder="1" applyAlignment="1" applyProtection="1">
      <alignment horizontal="center" vertical="center"/>
    </xf>
    <xf numFmtId="0" fontId="12" fillId="2" borderId="0" xfId="1" applyFont="1" applyFill="1" applyBorder="1" applyAlignment="1" applyProtection="1">
      <alignment horizontal="left" vertical="center" wrapText="1"/>
    </xf>
    <xf numFmtId="0" fontId="12" fillId="2" borderId="82" xfId="1" applyFont="1" applyFill="1" applyBorder="1" applyAlignment="1" applyProtection="1">
      <alignment horizontal="left" vertical="center" wrapText="1"/>
    </xf>
    <xf numFmtId="0" fontId="8" fillId="2" borderId="6" xfId="1" applyFont="1" applyFill="1" applyBorder="1" applyAlignment="1" applyProtection="1">
      <alignment vertical="center"/>
    </xf>
    <xf numFmtId="0" fontId="12" fillId="2" borderId="7" xfId="1" applyFont="1" applyFill="1" applyBorder="1" applyAlignment="1" applyProtection="1">
      <alignment vertical="center"/>
    </xf>
    <xf numFmtId="0" fontId="12" fillId="2" borderId="82" xfId="1" applyFont="1" applyFill="1" applyBorder="1" applyAlignment="1" applyProtection="1">
      <alignment vertical="center"/>
    </xf>
    <xf numFmtId="0" fontId="12" fillId="2" borderId="53" xfId="1" applyFont="1" applyFill="1" applyBorder="1" applyAlignment="1" applyProtection="1">
      <alignment vertical="center"/>
    </xf>
    <xf numFmtId="0" fontId="16" fillId="5" borderId="5" xfId="1" applyFont="1" applyFill="1" applyBorder="1" applyAlignment="1" applyProtection="1">
      <alignment horizontal="center" vertical="center" shrinkToFit="1"/>
    </xf>
    <xf numFmtId="0" fontId="16" fillId="5" borderId="6" xfId="1" applyFont="1" applyFill="1" applyBorder="1" applyAlignment="1" applyProtection="1">
      <alignment horizontal="center" vertical="center" shrinkToFit="1"/>
    </xf>
    <xf numFmtId="0" fontId="16" fillId="5" borderId="52" xfId="1" applyFont="1" applyFill="1" applyBorder="1" applyAlignment="1" applyProtection="1">
      <alignment horizontal="center" vertical="center" shrinkToFit="1"/>
    </xf>
    <xf numFmtId="0" fontId="16" fillId="5" borderId="82" xfId="1" applyFont="1" applyFill="1" applyBorder="1" applyAlignment="1" applyProtection="1">
      <alignment horizontal="center" vertical="center" shrinkToFit="1"/>
    </xf>
    <xf numFmtId="0" fontId="15" fillId="2" borderId="82" xfId="1" applyFont="1" applyFill="1" applyBorder="1" applyAlignment="1" applyProtection="1">
      <alignment horizontal="center" vertical="center"/>
    </xf>
    <xf numFmtId="0" fontId="15" fillId="2" borderId="53" xfId="1" applyFont="1" applyFill="1" applyBorder="1" applyAlignment="1" applyProtection="1">
      <alignment horizontal="center" vertical="center"/>
    </xf>
    <xf numFmtId="0" fontId="8" fillId="2" borderId="76" xfId="1" applyFont="1" applyFill="1" applyBorder="1" applyAlignment="1" applyProtection="1">
      <alignment horizontal="center" vertical="center" shrinkToFit="1"/>
    </xf>
    <xf numFmtId="0" fontId="16" fillId="5" borderId="78" xfId="1" applyFont="1" applyFill="1" applyBorder="1" applyAlignment="1" applyProtection="1">
      <alignment horizontal="center" vertical="center" shrinkToFit="1"/>
    </xf>
    <xf numFmtId="0" fontId="16" fillId="5" borderId="76" xfId="1" applyFont="1" applyFill="1" applyBorder="1" applyAlignment="1" applyProtection="1">
      <alignment horizontal="center" vertical="center" shrinkToFit="1"/>
    </xf>
    <xf numFmtId="0" fontId="16" fillId="5" borderId="9" xfId="1" applyFont="1" applyFill="1" applyBorder="1" applyAlignment="1" applyProtection="1">
      <alignment horizontal="center" vertical="center" shrinkToFit="1"/>
    </xf>
    <xf numFmtId="0" fontId="16" fillId="5" borderId="10" xfId="1" applyFont="1" applyFill="1" applyBorder="1" applyAlignment="1" applyProtection="1">
      <alignment horizontal="center" vertical="center" shrinkToFit="1"/>
    </xf>
    <xf numFmtId="0" fontId="24" fillId="2" borderId="0" xfId="1" applyFont="1" applyFill="1" applyAlignment="1" applyProtection="1">
      <alignment horizontal="center" vertical="center" wrapText="1"/>
      <protection locked="0"/>
    </xf>
    <xf numFmtId="0" fontId="25" fillId="8" borderId="0" xfId="1" applyFont="1" applyFill="1" applyAlignment="1" applyProtection="1">
      <alignment horizontal="center" vertical="center" shrinkToFit="1"/>
      <protection locked="0"/>
    </xf>
    <xf numFmtId="0" fontId="8" fillId="2" borderId="76" xfId="1" applyFont="1" applyFill="1" applyBorder="1" applyAlignment="1" applyProtection="1">
      <alignment horizontal="center" vertical="center"/>
    </xf>
    <xf numFmtId="0" fontId="8" fillId="2" borderId="77" xfId="1" applyFont="1" applyFill="1" applyBorder="1" applyAlignment="1" applyProtection="1">
      <alignment horizontal="center" vertical="center"/>
    </xf>
    <xf numFmtId="0" fontId="8" fillId="2" borderId="72" xfId="1" applyFont="1" applyFill="1" applyBorder="1" applyAlignment="1" applyProtection="1">
      <alignment horizontal="center" vertical="center"/>
    </xf>
    <xf numFmtId="0" fontId="8" fillId="2" borderId="55" xfId="1" applyFont="1" applyFill="1" applyBorder="1" applyAlignment="1" applyProtection="1">
      <alignment horizontal="center" vertical="center"/>
    </xf>
    <xf numFmtId="0" fontId="8" fillId="2" borderId="56" xfId="1" applyFont="1" applyFill="1" applyBorder="1" applyAlignment="1" applyProtection="1">
      <alignment horizontal="center" vertical="center"/>
    </xf>
    <xf numFmtId="0" fontId="16" fillId="4" borderId="76" xfId="1" applyFont="1" applyFill="1" applyBorder="1" applyAlignment="1" applyProtection="1">
      <alignment horizontal="center" vertical="center" shrinkToFit="1"/>
    </xf>
    <xf numFmtId="0" fontId="16" fillId="4" borderId="55" xfId="1" applyFont="1" applyFill="1" applyBorder="1" applyAlignment="1" applyProtection="1">
      <alignment horizontal="center" vertical="center" shrinkToFit="1"/>
    </xf>
    <xf numFmtId="0" fontId="23" fillId="2" borderId="14" xfId="1" applyFont="1" applyFill="1" applyBorder="1" applyAlignment="1" applyProtection="1">
      <alignment horizontal="center" vertical="center" textRotation="255" wrapText="1"/>
    </xf>
    <xf numFmtId="0" fontId="23" fillId="2" borderId="0" xfId="1" applyFont="1" applyFill="1" applyBorder="1" applyAlignment="1" applyProtection="1">
      <alignment horizontal="center" vertical="center" textRotation="255" wrapText="1"/>
    </xf>
    <xf numFmtId="0" fontId="12" fillId="2" borderId="76" xfId="1" applyFont="1" applyFill="1" applyBorder="1" applyAlignment="1" applyProtection="1">
      <alignment horizontal="left" vertical="center" wrapText="1"/>
    </xf>
    <xf numFmtId="0" fontId="8" fillId="2" borderId="80" xfId="1" applyFont="1" applyFill="1" applyBorder="1" applyAlignment="1" applyProtection="1">
      <alignment horizontal="center" vertical="center"/>
    </xf>
    <xf numFmtId="0" fontId="12" fillId="2" borderId="58" xfId="1" applyFont="1" applyFill="1" applyBorder="1" applyAlignment="1" applyProtection="1">
      <alignment horizontal="center" vertical="center"/>
    </xf>
    <xf numFmtId="0" fontId="14" fillId="2" borderId="62" xfId="1" applyFont="1" applyFill="1" applyBorder="1" applyAlignment="1" applyProtection="1">
      <alignment horizontal="left" wrapText="1"/>
    </xf>
    <xf numFmtId="0" fontId="14" fillId="2" borderId="0" xfId="1" applyFont="1" applyFill="1" applyBorder="1" applyAlignment="1" applyProtection="1">
      <alignment horizontal="left" wrapText="1"/>
    </xf>
    <xf numFmtId="0" fontId="12" fillId="2" borderId="75" xfId="1" applyFont="1" applyFill="1" applyBorder="1" applyAlignment="1" applyProtection="1">
      <alignment horizontal="left" vertical="center" wrapText="1"/>
    </xf>
    <xf numFmtId="0" fontId="12" fillId="2" borderId="76" xfId="1" applyFont="1" applyFill="1" applyBorder="1" applyAlignment="1" applyProtection="1">
      <alignment horizontal="left" vertical="center"/>
    </xf>
    <xf numFmtId="0" fontId="12" fillId="2" borderId="77" xfId="1" applyFont="1" applyFill="1" applyBorder="1" applyAlignment="1" applyProtection="1">
      <alignment horizontal="left" vertical="center"/>
    </xf>
    <xf numFmtId="0" fontId="12" fillId="2" borderId="72" xfId="1" applyFont="1" applyFill="1" applyBorder="1" applyAlignment="1" applyProtection="1">
      <alignment horizontal="left" vertical="center"/>
    </xf>
    <xf numFmtId="0" fontId="12" fillId="2" borderId="55" xfId="1" applyFont="1" applyFill="1" applyBorder="1" applyAlignment="1" applyProtection="1">
      <alignment horizontal="left" vertical="center"/>
    </xf>
    <xf numFmtId="0" fontId="12" fillId="2" borderId="56" xfId="1" applyFont="1" applyFill="1" applyBorder="1" applyAlignment="1" applyProtection="1">
      <alignment horizontal="left" vertical="center"/>
    </xf>
    <xf numFmtId="0" fontId="16" fillId="5" borderId="55" xfId="1" applyFont="1" applyFill="1" applyBorder="1" applyAlignment="1" applyProtection="1">
      <alignment horizontal="center" vertical="center" shrinkToFit="1"/>
    </xf>
    <xf numFmtId="0" fontId="8" fillId="2" borderId="75" xfId="1" applyFont="1" applyFill="1" applyBorder="1" applyAlignment="1" applyProtection="1">
      <alignment horizontal="distributed" vertical="center"/>
    </xf>
    <xf numFmtId="0" fontId="12" fillId="2" borderId="76" xfId="1" applyFont="1" applyFill="1" applyBorder="1" applyAlignment="1" applyProtection="1">
      <alignment horizontal="distributed" vertical="center"/>
    </xf>
    <xf numFmtId="0" fontId="12" fillId="2" borderId="77" xfId="1" applyFont="1" applyFill="1" applyBorder="1" applyAlignment="1" applyProtection="1">
      <alignment horizontal="distributed" vertical="center"/>
    </xf>
    <xf numFmtId="0" fontId="12" fillId="2" borderId="72" xfId="1" applyFont="1" applyFill="1" applyBorder="1" applyAlignment="1" applyProtection="1">
      <alignment horizontal="distributed" vertical="center"/>
    </xf>
    <xf numFmtId="0" fontId="12" fillId="2" borderId="55" xfId="1" applyFont="1" applyFill="1" applyBorder="1" applyAlignment="1" applyProtection="1">
      <alignment horizontal="distributed" vertical="center"/>
    </xf>
    <xf numFmtId="0" fontId="12" fillId="2" borderId="56" xfId="1" applyFont="1" applyFill="1" applyBorder="1" applyAlignment="1" applyProtection="1">
      <alignment horizontal="distributed" vertical="center"/>
    </xf>
    <xf numFmtId="0" fontId="16" fillId="4" borderId="78" xfId="1" applyFont="1" applyFill="1" applyBorder="1" applyAlignment="1" applyProtection="1">
      <alignment horizontal="center" vertical="center" shrinkToFit="1"/>
    </xf>
    <xf numFmtId="0" fontId="16" fillId="4" borderId="54" xfId="1" applyFont="1" applyFill="1" applyBorder="1" applyAlignment="1" applyProtection="1">
      <alignment horizontal="center" vertical="center" shrinkToFit="1"/>
    </xf>
    <xf numFmtId="0" fontId="15" fillId="2" borderId="77" xfId="1" applyFont="1" applyFill="1" applyBorder="1" applyAlignment="1" applyProtection="1">
      <alignment horizontal="center" vertical="center"/>
    </xf>
    <xf numFmtId="0" fontId="15" fillId="2" borderId="56" xfId="1" applyFont="1" applyFill="1" applyBorder="1" applyAlignment="1" applyProtection="1">
      <alignment horizontal="center" vertical="center"/>
    </xf>
    <xf numFmtId="0" fontId="15" fillId="2" borderId="79" xfId="1" applyFont="1" applyFill="1" applyBorder="1" applyAlignment="1" applyProtection="1">
      <alignment horizontal="center" vertical="center"/>
    </xf>
    <xf numFmtId="0" fontId="15" fillId="2" borderId="73" xfId="1" applyFont="1" applyFill="1" applyBorder="1" applyAlignment="1" applyProtection="1">
      <alignment horizontal="center" vertical="center"/>
    </xf>
    <xf numFmtId="0" fontId="16" fillId="4" borderId="80" xfId="1" applyFont="1" applyFill="1" applyBorder="1" applyAlignment="1" applyProtection="1">
      <alignment horizontal="center" vertical="center" shrinkToFit="1"/>
    </xf>
    <xf numFmtId="0" fontId="16" fillId="4" borderId="79" xfId="1" applyFont="1" applyFill="1" applyBorder="1" applyAlignment="1" applyProtection="1">
      <alignment horizontal="center" vertical="center" shrinkToFit="1"/>
    </xf>
    <xf numFmtId="0" fontId="16" fillId="4" borderId="58" xfId="1" applyFont="1" applyFill="1" applyBorder="1" applyAlignment="1" applyProtection="1">
      <alignment horizontal="center" vertical="center" shrinkToFit="1"/>
    </xf>
    <xf numFmtId="0" fontId="16" fillId="4" borderId="73" xfId="1" applyFont="1" applyFill="1" applyBorder="1" applyAlignment="1" applyProtection="1">
      <alignment horizontal="center" vertical="center" shrinkToFit="1"/>
    </xf>
    <xf numFmtId="0" fontId="12" fillId="2" borderId="64" xfId="1" applyFont="1" applyFill="1" applyBorder="1" applyAlignment="1" applyProtection="1">
      <alignment horizontal="center" vertical="center"/>
    </xf>
    <xf numFmtId="0" fontId="22" fillId="7" borderId="78" xfId="1" applyFont="1" applyFill="1" applyBorder="1" applyAlignment="1" applyProtection="1">
      <alignment horizontal="center" vertical="center"/>
    </xf>
    <xf numFmtId="0" fontId="22" fillId="7" borderId="76" xfId="1" applyFont="1" applyFill="1" applyBorder="1" applyAlignment="1" applyProtection="1">
      <alignment horizontal="center" vertical="center"/>
    </xf>
    <xf numFmtId="0" fontId="22" fillId="7" borderId="54" xfId="1" applyFont="1" applyFill="1" applyBorder="1" applyAlignment="1" applyProtection="1">
      <alignment horizontal="center" vertical="center"/>
    </xf>
    <xf numFmtId="0" fontId="22" fillId="7" borderId="55" xfId="1" applyFont="1" applyFill="1" applyBorder="1" applyAlignment="1" applyProtection="1">
      <alignment horizontal="center" vertical="center"/>
    </xf>
    <xf numFmtId="0" fontId="16" fillId="2" borderId="78" xfId="1" applyFont="1" applyFill="1" applyBorder="1" applyAlignment="1" applyProtection="1">
      <alignment horizontal="center" vertical="center" shrinkToFit="1"/>
      <protection locked="0"/>
    </xf>
    <xf numFmtId="0" fontId="16" fillId="2" borderId="76" xfId="1" applyFont="1" applyFill="1" applyBorder="1" applyAlignment="1" applyProtection="1">
      <alignment horizontal="center" vertical="center" shrinkToFit="1"/>
      <protection locked="0"/>
    </xf>
    <xf numFmtId="0" fontId="8" fillId="2" borderId="80" xfId="1" applyFont="1" applyFill="1" applyBorder="1" applyAlignment="1" applyProtection="1">
      <alignment horizontal="left" vertical="center"/>
    </xf>
    <xf numFmtId="0" fontId="12" fillId="2" borderId="58" xfId="1" applyFont="1" applyFill="1" applyBorder="1" applyAlignment="1" applyProtection="1">
      <alignment horizontal="left" vertical="center"/>
    </xf>
    <xf numFmtId="0" fontId="16" fillId="4" borderId="6" xfId="1" applyFont="1" applyFill="1" applyBorder="1" applyAlignment="1" applyProtection="1">
      <alignment horizontal="center" vertical="center" shrinkToFit="1"/>
    </xf>
    <xf numFmtId="0" fontId="16" fillId="4" borderId="0" xfId="1" applyFont="1" applyFill="1" applyBorder="1" applyAlignment="1" applyProtection="1">
      <alignment horizontal="center" vertical="center" shrinkToFit="1"/>
    </xf>
    <xf numFmtId="0" fontId="16" fillId="4" borderId="10" xfId="1" applyFont="1" applyFill="1" applyBorder="1" applyAlignment="1" applyProtection="1">
      <alignment horizontal="center" vertical="center" shrinkToFit="1"/>
    </xf>
    <xf numFmtId="0" fontId="12" fillId="2" borderId="71" xfId="1" applyFont="1" applyFill="1" applyBorder="1" applyAlignment="1" applyProtection="1">
      <alignment horizontal="center" vertical="center"/>
    </xf>
    <xf numFmtId="0" fontId="8" fillId="2" borderId="69" xfId="1" applyFont="1" applyFill="1" applyBorder="1" applyAlignment="1" applyProtection="1">
      <alignment horizontal="distributed" vertical="center"/>
    </xf>
    <xf numFmtId="0" fontId="12" fillId="2" borderId="6" xfId="1" applyFont="1" applyFill="1" applyBorder="1" applyAlignment="1" applyProtection="1">
      <alignment horizontal="distributed" vertical="center"/>
    </xf>
    <xf numFmtId="0" fontId="12" fillId="2" borderId="7" xfId="1" applyFont="1" applyFill="1" applyBorder="1" applyAlignment="1" applyProtection="1">
      <alignment horizontal="distributed" vertical="center"/>
    </xf>
    <xf numFmtId="0" fontId="22" fillId="7" borderId="5" xfId="1" applyFont="1" applyFill="1" applyBorder="1" applyAlignment="1" applyProtection="1">
      <alignment horizontal="center" vertical="center"/>
    </xf>
    <xf numFmtId="0" fontId="22" fillId="7" borderId="6" xfId="1" applyFont="1" applyFill="1" applyBorder="1" applyAlignment="1" applyProtection="1">
      <alignment horizontal="center" vertical="center"/>
    </xf>
    <xf numFmtId="0" fontId="16" fillId="3" borderId="5" xfId="1" applyFont="1" applyFill="1" applyBorder="1" applyAlignment="1" applyProtection="1">
      <alignment horizontal="center" vertical="center" shrinkToFit="1"/>
      <protection locked="0"/>
    </xf>
    <xf numFmtId="0" fontId="16" fillId="3" borderId="6" xfId="1" applyFont="1" applyFill="1" applyBorder="1" applyAlignment="1" applyProtection="1">
      <alignment horizontal="center" vertical="center" shrinkToFit="1"/>
      <protection locked="0"/>
    </xf>
    <xf numFmtId="0" fontId="15" fillId="2" borderId="63" xfId="1" applyFont="1" applyFill="1" applyBorder="1" applyAlignment="1" applyProtection="1">
      <alignment horizontal="center" vertical="center"/>
    </xf>
    <xf numFmtId="0" fontId="21" fillId="2" borderId="59" xfId="1" applyFont="1" applyFill="1" applyBorder="1" applyAlignment="1" applyProtection="1">
      <alignment horizontal="left" vertical="center"/>
    </xf>
    <xf numFmtId="0" fontId="21" fillId="2" borderId="60" xfId="1" applyFont="1" applyFill="1" applyBorder="1" applyAlignment="1" applyProtection="1">
      <alignment horizontal="left" vertical="center"/>
    </xf>
    <xf numFmtId="0" fontId="21" fillId="2" borderId="61" xfId="1" applyFont="1" applyFill="1" applyBorder="1" applyAlignment="1" applyProtection="1">
      <alignment horizontal="left" vertical="center"/>
    </xf>
    <xf numFmtId="0" fontId="8" fillId="2" borderId="62" xfId="1" applyFont="1" applyFill="1" applyBorder="1" applyAlignment="1" applyProtection="1">
      <alignment horizontal="distributed" vertical="center"/>
    </xf>
    <xf numFmtId="0" fontId="12" fillId="2" borderId="0" xfId="1" applyFont="1" applyFill="1" applyBorder="1" applyAlignment="1" applyProtection="1">
      <alignment horizontal="distributed" vertical="center"/>
    </xf>
    <xf numFmtId="0" fontId="12" fillId="2" borderId="13" xfId="1" applyFont="1" applyFill="1" applyBorder="1" applyAlignment="1" applyProtection="1">
      <alignment horizontal="distributed" vertical="center"/>
    </xf>
    <xf numFmtId="0" fontId="12" fillId="2" borderId="65" xfId="1" applyFont="1" applyFill="1" applyBorder="1" applyAlignment="1" applyProtection="1">
      <alignment horizontal="distributed" vertical="center"/>
    </xf>
    <xf numFmtId="0" fontId="12" fillId="2" borderId="10" xfId="1" applyFont="1" applyFill="1" applyBorder="1" applyAlignment="1" applyProtection="1">
      <alignment horizontal="distributed" vertical="center"/>
    </xf>
    <xf numFmtId="0" fontId="12" fillId="2" borderId="11" xfId="1" applyFont="1" applyFill="1" applyBorder="1" applyAlignment="1" applyProtection="1">
      <alignment horizontal="distributed" vertical="center"/>
    </xf>
    <xf numFmtId="0" fontId="22" fillId="7" borderId="9" xfId="1" applyFont="1" applyFill="1" applyBorder="1" applyAlignment="1" applyProtection="1">
      <alignment horizontal="center" vertical="center"/>
    </xf>
    <xf numFmtId="0" fontId="22" fillId="7" borderId="10" xfId="1" applyFont="1" applyFill="1" applyBorder="1" applyAlignment="1" applyProtection="1">
      <alignment horizontal="center" vertical="center"/>
    </xf>
    <xf numFmtId="0" fontId="16" fillId="2" borderId="9" xfId="1" applyFont="1" applyFill="1" applyBorder="1" applyAlignment="1" applyProtection="1">
      <alignment horizontal="center" vertical="center" shrinkToFit="1"/>
      <protection locked="0"/>
    </xf>
    <xf numFmtId="0" fontId="16" fillId="2" borderId="10" xfId="1" applyFont="1" applyFill="1" applyBorder="1" applyAlignment="1" applyProtection="1">
      <alignment horizontal="center" vertical="center" shrinkToFit="1"/>
      <protection locked="0"/>
    </xf>
    <xf numFmtId="0" fontId="15" fillId="2" borderId="66" xfId="1" applyFont="1" applyFill="1" applyBorder="1" applyAlignment="1" applyProtection="1">
      <alignment horizontal="center" vertical="center"/>
    </xf>
    <xf numFmtId="0" fontId="16" fillId="4" borderId="70" xfId="1" applyFont="1" applyFill="1" applyBorder="1" applyAlignment="1" applyProtection="1">
      <alignment horizontal="center" vertical="center" shrinkToFit="1"/>
    </xf>
    <xf numFmtId="0" fontId="16" fillId="4" borderId="63" xfId="1" applyFont="1" applyFill="1" applyBorder="1" applyAlignment="1" applyProtection="1">
      <alignment horizontal="center" vertical="center" shrinkToFit="1"/>
    </xf>
    <xf numFmtId="0" fontId="16" fillId="4" borderId="51" xfId="1" applyFont="1" applyFill="1" applyBorder="1" applyAlignment="1" applyProtection="1">
      <alignment horizontal="center" vertical="center" shrinkToFit="1"/>
    </xf>
    <xf numFmtId="0" fontId="16" fillId="4" borderId="57" xfId="1" applyFont="1" applyFill="1" applyBorder="1" applyAlignment="1" applyProtection="1">
      <alignment horizontal="center" vertical="center" shrinkToFit="1"/>
    </xf>
    <xf numFmtId="0" fontId="16" fillId="4" borderId="67" xfId="1" applyFont="1" applyFill="1" applyBorder="1" applyAlignment="1" applyProtection="1">
      <alignment horizontal="center" vertical="center" shrinkToFit="1"/>
    </xf>
    <xf numFmtId="0" fontId="16" fillId="4" borderId="66" xfId="1" applyFont="1" applyFill="1" applyBorder="1" applyAlignment="1" applyProtection="1">
      <alignment horizontal="center" vertical="center" shrinkToFit="1"/>
    </xf>
    <xf numFmtId="0" fontId="8" fillId="2" borderId="70" xfId="1" applyFont="1" applyFill="1" applyBorder="1" applyAlignment="1" applyProtection="1">
      <alignment horizontal="left" vertical="center"/>
    </xf>
    <xf numFmtId="0" fontId="8" fillId="2" borderId="6" xfId="1" applyFont="1" applyFill="1" applyBorder="1" applyAlignment="1" applyProtection="1">
      <alignment horizontal="left" vertical="center"/>
    </xf>
    <xf numFmtId="0" fontId="8" fillId="2" borderId="51" xfId="1" applyFont="1" applyFill="1" applyBorder="1" applyAlignment="1" applyProtection="1">
      <alignment horizontal="left" vertical="center"/>
    </xf>
    <xf numFmtId="0" fontId="8" fillId="2" borderId="0" xfId="1" applyFont="1" applyFill="1" applyBorder="1" applyAlignment="1" applyProtection="1">
      <alignment horizontal="left" vertical="center"/>
    </xf>
    <xf numFmtId="0" fontId="12" fillId="2" borderId="6" xfId="1" applyFont="1" applyFill="1" applyBorder="1" applyAlignment="1" applyProtection="1">
      <alignment horizontal="left" vertical="center"/>
    </xf>
    <xf numFmtId="0" fontId="12" fillId="2" borderId="67" xfId="1" applyFont="1" applyFill="1" applyBorder="1" applyAlignment="1" applyProtection="1">
      <alignment horizontal="left" vertical="center"/>
    </xf>
    <xf numFmtId="0" fontId="12" fillId="2" borderId="10" xfId="1" applyFont="1" applyFill="1" applyBorder="1" applyAlignment="1" applyProtection="1">
      <alignment horizontal="left" vertical="center"/>
    </xf>
    <xf numFmtId="0" fontId="12" fillId="2" borderId="0" xfId="1" applyFont="1" applyFill="1" applyBorder="1" applyAlignment="1" applyProtection="1">
      <alignment horizontal="left" vertical="center"/>
    </xf>
    <xf numFmtId="0" fontId="12" fillId="2" borderId="68" xfId="1" applyFont="1" applyFill="1" applyBorder="1" applyAlignment="1" applyProtection="1">
      <alignment horizontal="center" vertical="center"/>
    </xf>
    <xf numFmtId="0" fontId="8" fillId="2" borderId="67" xfId="1" applyFont="1" applyFill="1" applyBorder="1" applyAlignment="1" applyProtection="1">
      <alignment horizontal="left" vertical="center"/>
    </xf>
    <xf numFmtId="0" fontId="8" fillId="2" borderId="10" xfId="1" applyFont="1" applyFill="1" applyBorder="1" applyAlignment="1" applyProtection="1">
      <alignment horizontal="left" vertical="center"/>
    </xf>
    <xf numFmtId="0" fontId="8" fillId="2" borderId="48" xfId="1" applyFont="1" applyFill="1" applyBorder="1" applyAlignment="1" applyProtection="1">
      <alignment horizontal="center" vertical="center"/>
    </xf>
    <xf numFmtId="0" fontId="8" fillId="2" borderId="50" xfId="1" applyFont="1" applyFill="1" applyBorder="1" applyAlignment="1" applyProtection="1">
      <alignment horizontal="center" vertical="center"/>
    </xf>
    <xf numFmtId="0" fontId="8" fillId="2" borderId="49" xfId="1" applyFont="1" applyFill="1" applyBorder="1" applyAlignment="1" applyProtection="1">
      <alignment horizontal="center" vertical="center"/>
    </xf>
    <xf numFmtId="0" fontId="8" fillId="2" borderId="51" xfId="1" applyFont="1" applyFill="1" applyBorder="1" applyAlignment="1" applyProtection="1">
      <alignment horizontal="center" vertical="center"/>
    </xf>
    <xf numFmtId="0" fontId="8" fillId="2" borderId="57" xfId="1" applyFont="1" applyFill="1" applyBorder="1" applyAlignment="1" applyProtection="1">
      <alignment horizontal="center" vertical="center"/>
    </xf>
    <xf numFmtId="0" fontId="8" fillId="2" borderId="51" xfId="1" applyFont="1" applyFill="1" applyBorder="1" applyAlignment="1" applyProtection="1">
      <alignment horizontal="right" wrapText="1"/>
    </xf>
    <xf numFmtId="0" fontId="20" fillId="0" borderId="0" xfId="1" applyFont="1" applyAlignment="1" applyProtection="1">
      <alignment horizontal="right" wrapText="1"/>
    </xf>
    <xf numFmtId="0" fontId="20" fillId="0" borderId="13" xfId="1" applyFont="1" applyBorder="1" applyAlignment="1" applyProtection="1">
      <alignment horizontal="right" wrapText="1"/>
    </xf>
    <xf numFmtId="0" fontId="20" fillId="0" borderId="58" xfId="1" applyFont="1" applyBorder="1" applyAlignment="1" applyProtection="1">
      <alignment horizontal="right" wrapText="1"/>
    </xf>
    <xf numFmtId="0" fontId="20" fillId="0" borderId="55" xfId="1" applyFont="1" applyBorder="1" applyAlignment="1" applyProtection="1">
      <alignment horizontal="right" wrapText="1"/>
    </xf>
    <xf numFmtId="0" fontId="20" fillId="0" borderId="56" xfId="1" applyFont="1" applyBorder="1" applyAlignment="1" applyProtection="1">
      <alignment horizontal="right" wrapText="1"/>
    </xf>
    <xf numFmtId="0" fontId="12" fillId="2" borderId="32" xfId="1" applyFont="1" applyFill="1" applyBorder="1" applyAlignment="1" applyProtection="1">
      <alignment horizontal="center" vertical="center" textRotation="255" wrapText="1"/>
    </xf>
    <xf numFmtId="0" fontId="12" fillId="2" borderId="30" xfId="1" applyFont="1" applyFill="1" applyBorder="1" applyAlignment="1" applyProtection="1">
      <alignment horizontal="center" vertical="center" textRotation="255" wrapText="1"/>
    </xf>
    <xf numFmtId="0" fontId="12" fillId="2" borderId="14" xfId="1" applyFont="1" applyFill="1" applyBorder="1" applyAlignment="1" applyProtection="1">
      <alignment horizontal="center" vertical="center" textRotation="255" wrapText="1"/>
    </xf>
    <xf numFmtId="0" fontId="12" fillId="2" borderId="0" xfId="1" applyFont="1" applyFill="1" applyBorder="1" applyAlignment="1" applyProtection="1">
      <alignment horizontal="center" vertical="center" textRotation="255" wrapText="1"/>
    </xf>
    <xf numFmtId="0" fontId="12" fillId="2" borderId="54" xfId="1" applyFont="1" applyFill="1" applyBorder="1" applyAlignment="1" applyProtection="1">
      <alignment horizontal="center" vertical="center" textRotation="255" wrapText="1"/>
    </xf>
    <xf numFmtId="0" fontId="12" fillId="2" borderId="55" xfId="1" applyFont="1" applyFill="1" applyBorder="1" applyAlignment="1" applyProtection="1">
      <alignment horizontal="center" vertical="center" textRotation="255" wrapText="1"/>
    </xf>
    <xf numFmtId="0" fontId="15" fillId="2" borderId="30" xfId="1" applyFont="1" applyFill="1" applyBorder="1" applyAlignment="1" applyProtection="1">
      <alignment horizontal="center" vertical="center"/>
    </xf>
    <xf numFmtId="0" fontId="12" fillId="2" borderId="53" xfId="1" applyFont="1" applyFill="1" applyBorder="1" applyAlignment="1" applyProtection="1">
      <alignment horizontal="center" vertical="center"/>
    </xf>
    <xf numFmtId="0" fontId="18" fillId="5" borderId="5" xfId="1" applyFont="1" applyFill="1" applyBorder="1" applyAlignment="1" applyProtection="1">
      <alignment horizontal="right" vertical="center" shrinkToFit="1"/>
    </xf>
    <xf numFmtId="0" fontId="18" fillId="5" borderId="6" xfId="1" applyFont="1" applyFill="1" applyBorder="1" applyAlignment="1" applyProtection="1">
      <alignment horizontal="right" vertical="center" shrinkToFit="1"/>
    </xf>
    <xf numFmtId="0" fontId="18" fillId="5" borderId="23" xfId="1" applyFont="1" applyFill="1" applyBorder="1" applyAlignment="1" applyProtection="1">
      <alignment horizontal="right" vertical="center" shrinkToFit="1"/>
    </xf>
    <xf numFmtId="0" fontId="18" fillId="5" borderId="21" xfId="1" applyFont="1" applyFill="1" applyBorder="1" applyAlignment="1" applyProtection="1">
      <alignment horizontal="right" vertical="center" shrinkToFit="1"/>
    </xf>
    <xf numFmtId="0" fontId="8" fillId="2" borderId="6" xfId="1" applyFont="1" applyFill="1" applyBorder="1" applyAlignment="1" applyProtection="1">
      <alignment horizontal="left" vertical="center" indent="1"/>
    </xf>
    <xf numFmtId="0" fontId="8" fillId="2" borderId="43" xfId="1" applyFont="1" applyFill="1" applyBorder="1" applyAlignment="1" applyProtection="1">
      <alignment horizontal="left" vertical="center" indent="1"/>
    </xf>
    <xf numFmtId="0" fontId="8" fillId="2" borderId="21" xfId="1" applyFont="1" applyFill="1" applyBorder="1" applyAlignment="1" applyProtection="1">
      <alignment horizontal="left" vertical="center" indent="1"/>
    </xf>
    <xf numFmtId="0" fontId="8" fillId="2" borderId="45" xfId="1" applyFont="1" applyFill="1" applyBorder="1" applyAlignment="1" applyProtection="1">
      <alignment horizontal="left" vertical="center" indent="1"/>
    </xf>
    <xf numFmtId="0" fontId="16" fillId="6" borderId="14" xfId="1" applyFont="1" applyFill="1" applyBorder="1" applyAlignment="1" applyProtection="1">
      <alignment horizontal="center" vertical="center" shrinkToFit="1"/>
      <protection locked="0"/>
    </xf>
    <xf numFmtId="0" fontId="16" fillId="6" borderId="0" xfId="1" applyFont="1" applyFill="1" applyBorder="1" applyAlignment="1" applyProtection="1">
      <alignment horizontal="center" vertical="center" shrinkToFit="1"/>
      <protection locked="0"/>
    </xf>
    <xf numFmtId="0" fontId="16" fillId="6" borderId="54" xfId="1" applyFont="1" applyFill="1" applyBorder="1" applyAlignment="1" applyProtection="1">
      <alignment horizontal="center" vertical="center" shrinkToFit="1"/>
      <protection locked="0"/>
    </xf>
    <xf numFmtId="0" fontId="16" fillId="6" borderId="55" xfId="1" applyFont="1" applyFill="1" applyBorder="1" applyAlignment="1" applyProtection="1">
      <alignment horizontal="center" vertical="center" shrinkToFit="1"/>
      <protection locked="0"/>
    </xf>
    <xf numFmtId="0" fontId="8" fillId="2" borderId="47" xfId="1" applyFont="1" applyFill="1" applyBorder="1" applyAlignment="1" applyProtection="1">
      <alignment horizontal="center" vertical="center"/>
    </xf>
    <xf numFmtId="0" fontId="15" fillId="2" borderId="29" xfId="1" applyFont="1" applyFill="1" applyBorder="1" applyAlignment="1" applyProtection="1">
      <alignment horizontal="center" vertical="center" wrapText="1"/>
    </xf>
    <xf numFmtId="0" fontId="15" fillId="2" borderId="30" xfId="1" applyFont="1" applyFill="1" applyBorder="1" applyAlignment="1" applyProtection="1">
      <alignment horizontal="center" vertical="center" wrapText="1"/>
    </xf>
    <xf numFmtId="0" fontId="15" fillId="2" borderId="31" xfId="1" applyFont="1" applyFill="1" applyBorder="1" applyAlignment="1" applyProtection="1">
      <alignment horizontal="center" vertical="center" wrapText="1"/>
    </xf>
    <xf numFmtId="0" fontId="15" fillId="2" borderId="34" xfId="1" applyFont="1" applyFill="1" applyBorder="1" applyAlignment="1" applyProtection="1">
      <alignment horizontal="center" vertical="center" wrapText="1"/>
    </xf>
    <xf numFmtId="0" fontId="11" fillId="5" borderId="32" xfId="1" applyFont="1" applyFill="1" applyBorder="1" applyAlignment="1" applyProtection="1">
      <alignment horizontal="center" vertical="center" shrinkToFit="1"/>
    </xf>
    <xf numFmtId="0" fontId="11" fillId="5" borderId="30" xfId="1" applyFont="1" applyFill="1" applyBorder="1" applyAlignment="1" applyProtection="1">
      <alignment horizontal="center" vertical="center" shrinkToFit="1"/>
    </xf>
    <xf numFmtId="0" fontId="11" fillId="5" borderId="14" xfId="1" applyFont="1" applyFill="1" applyBorder="1" applyAlignment="1" applyProtection="1">
      <alignment horizontal="center" vertical="center" shrinkToFit="1"/>
    </xf>
    <xf numFmtId="0" fontId="11" fillId="5" borderId="0" xfId="1" applyFont="1" applyFill="1" applyBorder="1" applyAlignment="1" applyProtection="1">
      <alignment horizontal="center" vertical="center" shrinkToFit="1"/>
    </xf>
    <xf numFmtId="0" fontId="11" fillId="5" borderId="23" xfId="1" applyFont="1" applyFill="1" applyBorder="1" applyAlignment="1" applyProtection="1">
      <alignment horizontal="center" vertical="center" shrinkToFit="1"/>
    </xf>
    <xf numFmtId="0" fontId="11" fillId="5" borderId="21" xfId="1" applyFont="1" applyFill="1" applyBorder="1" applyAlignment="1" applyProtection="1">
      <alignment horizontal="center" vertical="center" shrinkToFit="1"/>
    </xf>
    <xf numFmtId="0" fontId="8" fillId="2" borderId="30" xfId="1" applyFont="1" applyFill="1" applyBorder="1" applyAlignment="1" applyProtection="1">
      <alignment horizontal="center" vertical="center"/>
    </xf>
    <xf numFmtId="0" fontId="8" fillId="2" borderId="33" xfId="1" applyFont="1" applyFill="1" applyBorder="1" applyAlignment="1" applyProtection="1">
      <alignment horizontal="center" vertical="center"/>
    </xf>
    <xf numFmtId="0" fontId="14" fillId="2" borderId="36" xfId="1" applyFont="1" applyFill="1" applyBorder="1" applyAlignment="1" applyProtection="1">
      <alignment horizontal="center" vertical="center" wrapText="1"/>
    </xf>
    <xf numFmtId="0" fontId="14" fillId="2" borderId="21" xfId="1" applyFont="1" applyFill="1" applyBorder="1" applyAlignment="1" applyProtection="1">
      <alignment horizontal="center" vertical="center" wrapText="1"/>
    </xf>
    <xf numFmtId="0" fontId="14" fillId="2" borderId="22" xfId="1" applyFont="1" applyFill="1" applyBorder="1" applyAlignment="1" applyProtection="1">
      <alignment horizontal="center" vertical="center" wrapText="1"/>
    </xf>
    <xf numFmtId="0" fontId="8" fillId="2" borderId="21" xfId="1" applyFont="1" applyFill="1" applyBorder="1" applyAlignment="1" applyProtection="1">
      <alignment horizontal="center" vertical="center"/>
    </xf>
    <xf numFmtId="0" fontId="8" fillId="2" borderId="37" xfId="1" applyFont="1" applyFill="1" applyBorder="1" applyAlignment="1" applyProtection="1">
      <alignment horizontal="center" vertical="center"/>
    </xf>
    <xf numFmtId="0" fontId="14" fillId="2" borderId="38" xfId="1" applyFont="1" applyFill="1" applyBorder="1" applyAlignment="1" applyProtection="1">
      <alignment horizontal="center" vertical="center" wrapText="1"/>
    </xf>
    <xf numFmtId="0" fontId="14" fillId="2" borderId="39" xfId="1" applyFont="1" applyFill="1" applyBorder="1" applyAlignment="1" applyProtection="1">
      <alignment horizontal="center" vertical="center" wrapText="1"/>
    </xf>
    <xf numFmtId="0" fontId="14" fillId="2" borderId="40" xfId="1" applyFont="1" applyFill="1" applyBorder="1" applyAlignment="1" applyProtection="1">
      <alignment horizontal="center" vertical="center" wrapText="1"/>
    </xf>
    <xf numFmtId="177" fontId="10" fillId="5" borderId="41" xfId="1" applyNumberFormat="1" applyFont="1" applyFill="1" applyBorder="1" applyAlignment="1" applyProtection="1">
      <alignment horizontal="center" vertical="center"/>
    </xf>
    <xf numFmtId="177" fontId="10" fillId="5" borderId="39" xfId="1" applyNumberFormat="1" applyFont="1" applyFill="1" applyBorder="1" applyAlignment="1" applyProtection="1">
      <alignment horizontal="center" vertical="center"/>
    </xf>
    <xf numFmtId="0" fontId="15" fillId="2" borderId="39" xfId="1" applyFont="1" applyFill="1" applyBorder="1" applyAlignment="1" applyProtection="1">
      <alignment horizontal="center" vertical="top" wrapText="1"/>
    </xf>
    <xf numFmtId="0" fontId="15" fillId="2" borderId="42" xfId="1" applyFont="1" applyFill="1" applyBorder="1" applyAlignment="1" applyProtection="1">
      <alignment horizontal="center" vertical="top" wrapText="1"/>
    </xf>
    <xf numFmtId="0" fontId="8" fillId="2" borderId="16" xfId="1" applyFont="1" applyFill="1" applyBorder="1" applyAlignment="1" applyProtection="1">
      <alignment horizontal="center" vertical="center"/>
    </xf>
    <xf numFmtId="0" fontId="8" fillId="2" borderId="19" xfId="1" applyFont="1" applyFill="1" applyBorder="1" applyAlignment="1" applyProtection="1">
      <alignment horizontal="center" vertical="center"/>
    </xf>
    <xf numFmtId="0" fontId="8" fillId="2" borderId="0" xfId="1" applyFont="1" applyFill="1" applyBorder="1" applyAlignment="1" applyProtection="1">
      <alignment horizontal="left" vertical="center" shrinkToFit="1"/>
    </xf>
    <xf numFmtId="0" fontId="14" fillId="2" borderId="20" xfId="1" applyFont="1" applyFill="1" applyBorder="1" applyAlignment="1" applyProtection="1">
      <alignment horizontal="center" vertical="center" wrapText="1"/>
    </xf>
    <xf numFmtId="0" fontId="8" fillId="2" borderId="24" xfId="1" applyFont="1" applyFill="1" applyBorder="1" applyAlignment="1" applyProtection="1">
      <alignment horizontal="center" vertical="center"/>
    </xf>
    <xf numFmtId="0" fontId="8" fillId="3" borderId="0" xfId="1" applyFont="1" applyFill="1" applyAlignment="1" applyProtection="1">
      <alignment horizontal="left" vertical="center" wrapText="1"/>
      <protection locked="0"/>
    </xf>
    <xf numFmtId="0" fontId="14" fillId="2" borderId="25" xfId="1" applyFont="1" applyFill="1" applyBorder="1" applyAlignment="1" applyProtection="1">
      <alignment horizontal="center" vertical="center" wrapText="1"/>
    </xf>
    <xf numFmtId="0" fontId="14" fillId="2" borderId="26" xfId="1" applyFont="1" applyFill="1" applyBorder="1" applyAlignment="1" applyProtection="1">
      <alignment horizontal="center" vertical="center" wrapText="1"/>
    </xf>
    <xf numFmtId="0" fontId="10" fillId="4" borderId="27" xfId="1" applyFont="1" applyFill="1" applyBorder="1" applyAlignment="1" applyProtection="1">
      <alignment horizontal="center" vertical="center"/>
    </xf>
    <xf numFmtId="0" fontId="10" fillId="4" borderId="25" xfId="1" applyFont="1" applyFill="1" applyBorder="1" applyAlignment="1" applyProtection="1">
      <alignment horizontal="center" vertical="center"/>
    </xf>
    <xf numFmtId="0" fontId="17" fillId="2" borderId="25" xfId="1" applyFont="1" applyFill="1" applyBorder="1" applyAlignment="1" applyProtection="1">
      <alignment horizontal="center" vertical="top" wrapText="1"/>
    </xf>
    <xf numFmtId="0" fontId="17" fillId="2" borderId="28" xfId="1" applyFont="1" applyFill="1" applyBorder="1" applyAlignment="1" applyProtection="1">
      <alignment horizontal="center" vertical="top" wrapText="1"/>
    </xf>
    <xf numFmtId="0" fontId="14" fillId="2" borderId="6" xfId="1" applyFont="1" applyFill="1" applyBorder="1" applyAlignment="1" applyProtection="1">
      <alignment vertical="center" wrapText="1"/>
    </xf>
    <xf numFmtId="0" fontId="14" fillId="2" borderId="6" xfId="1" applyFont="1" applyFill="1" applyBorder="1" applyAlignment="1" applyProtection="1">
      <alignment vertical="center"/>
    </xf>
    <xf numFmtId="0" fontId="14" fillId="2" borderId="6" xfId="1" applyFont="1" applyFill="1" applyBorder="1" applyAlignment="1" applyProtection="1">
      <alignment horizontal="left" vertical="center" wrapText="1"/>
    </xf>
    <xf numFmtId="0" fontId="15" fillId="2" borderId="6" xfId="1" applyFont="1" applyFill="1" applyBorder="1" applyAlignment="1" applyProtection="1">
      <alignment horizontal="right" vertical="top"/>
    </xf>
    <xf numFmtId="0" fontId="8" fillId="0" borderId="0" xfId="1" applyFont="1" applyFill="1" applyBorder="1" applyAlignment="1" applyProtection="1">
      <alignment horizontal="left" vertical="center" wrapText="1" shrinkToFit="1"/>
    </xf>
    <xf numFmtId="0" fontId="8" fillId="0" borderId="15" xfId="1" applyFont="1" applyFill="1" applyBorder="1" applyAlignment="1" applyProtection="1">
      <alignment horizontal="left" vertical="center" wrapText="1" shrinkToFit="1"/>
    </xf>
    <xf numFmtId="0" fontId="15" fillId="2" borderId="16" xfId="1" applyFont="1" applyFill="1" applyBorder="1" applyAlignment="1" applyProtection="1">
      <alignment horizontal="center" vertical="center" wrapText="1"/>
    </xf>
    <xf numFmtId="0" fontId="15" fillId="2" borderId="17" xfId="1" applyFont="1" applyFill="1" applyBorder="1" applyAlignment="1" applyProtection="1">
      <alignment horizontal="center" vertical="center" wrapText="1"/>
    </xf>
    <xf numFmtId="0" fontId="11" fillId="4" borderId="18" xfId="1" applyFont="1" applyFill="1" applyBorder="1" applyAlignment="1" applyProtection="1">
      <alignment horizontal="center" vertical="center" shrinkToFit="1"/>
    </xf>
    <xf numFmtId="0" fontId="11" fillId="4" borderId="16" xfId="1" applyFont="1" applyFill="1" applyBorder="1" applyAlignment="1" applyProtection="1">
      <alignment horizontal="center" vertical="center" shrinkToFit="1"/>
    </xf>
    <xf numFmtId="0" fontId="11" fillId="4" borderId="14" xfId="1" applyFont="1" applyFill="1" applyBorder="1" applyAlignment="1" applyProtection="1">
      <alignment horizontal="center" vertical="center" shrinkToFit="1"/>
    </xf>
    <xf numFmtId="0" fontId="11" fillId="4" borderId="0" xfId="1" applyFont="1" applyFill="1" applyBorder="1" applyAlignment="1" applyProtection="1">
      <alignment horizontal="center" vertical="center" shrinkToFit="1"/>
    </xf>
    <xf numFmtId="0" fontId="11" fillId="4" borderId="23" xfId="1" applyFont="1" applyFill="1" applyBorder="1" applyAlignment="1" applyProtection="1">
      <alignment horizontal="center" vertical="center" shrinkToFit="1"/>
    </xf>
    <xf numFmtId="0" fontId="11" fillId="4" borderId="21" xfId="1" applyFont="1" applyFill="1" applyBorder="1" applyAlignment="1" applyProtection="1">
      <alignment horizontal="center" vertical="center" shrinkToFit="1"/>
    </xf>
    <xf numFmtId="0" fontId="14" fillId="2" borderId="14" xfId="1" applyFont="1" applyFill="1" applyBorder="1" applyAlignment="1" applyProtection="1">
      <alignment horizontal="left" vertical="center" wrapText="1"/>
    </xf>
    <xf numFmtId="0" fontId="14" fillId="2" borderId="0" xfId="1" applyFont="1" applyFill="1" applyBorder="1" applyAlignment="1" applyProtection="1">
      <alignment horizontal="left" vertical="center" wrapText="1"/>
    </xf>
    <xf numFmtId="0" fontId="14" fillId="2" borderId="13" xfId="1" applyFont="1" applyFill="1" applyBorder="1" applyAlignment="1" applyProtection="1">
      <alignment horizontal="left" vertical="center" wrapText="1"/>
    </xf>
    <xf numFmtId="0" fontId="14" fillId="2" borderId="9" xfId="1" applyFont="1" applyFill="1" applyBorder="1" applyAlignment="1" applyProtection="1">
      <alignment horizontal="left" vertical="center" wrapText="1"/>
    </xf>
    <xf numFmtId="0" fontId="14" fillId="2" borderId="10" xfId="1" applyFont="1" applyFill="1" applyBorder="1" applyAlignment="1" applyProtection="1">
      <alignment horizontal="left" vertical="center" wrapText="1"/>
    </xf>
    <xf numFmtId="0" fontId="14" fillId="2" borderId="11" xfId="1" applyFont="1" applyFill="1" applyBorder="1" applyAlignment="1" applyProtection="1">
      <alignment horizontal="left" vertical="center" wrapText="1"/>
    </xf>
    <xf numFmtId="0" fontId="11" fillId="4" borderId="9" xfId="1" applyFont="1" applyFill="1" applyBorder="1" applyAlignment="1" applyProtection="1">
      <alignment horizontal="center" vertical="center" shrinkToFit="1"/>
    </xf>
    <xf numFmtId="0" fontId="11" fillId="4" borderId="10"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0" fontId="12" fillId="2" borderId="11" xfId="1" applyFont="1" applyFill="1" applyBorder="1" applyAlignment="1" applyProtection="1">
      <alignment horizontal="center" vertical="center" shrinkToFit="1"/>
    </xf>
    <xf numFmtId="0" fontId="15" fillId="2" borderId="0" xfId="1" applyFont="1" applyFill="1" applyAlignment="1" applyProtection="1">
      <alignment horizontal="center" vertical="center"/>
    </xf>
    <xf numFmtId="0" fontId="9" fillId="4" borderId="6" xfId="1" applyFont="1" applyFill="1" applyBorder="1" applyAlignment="1" applyProtection="1">
      <alignment horizontal="center" vertical="center" wrapText="1"/>
    </xf>
    <xf numFmtId="0" fontId="14" fillId="2" borderId="6" xfId="1" applyFont="1" applyFill="1" applyBorder="1" applyAlignment="1" applyProtection="1">
      <alignment horizontal="center" vertical="center" shrinkToFit="1"/>
    </xf>
    <xf numFmtId="0" fontId="14" fillId="2" borderId="7" xfId="1" applyFont="1" applyFill="1" applyBorder="1" applyAlignment="1" applyProtection="1">
      <alignment horizontal="center" vertical="center" shrinkToFit="1"/>
    </xf>
    <xf numFmtId="0" fontId="15" fillId="2" borderId="5" xfId="1" applyFont="1" applyFill="1" applyBorder="1" applyAlignment="1" applyProtection="1">
      <alignment horizontal="center" vertical="center"/>
    </xf>
    <xf numFmtId="0" fontId="11" fillId="4" borderId="5" xfId="1" applyFont="1" applyFill="1" applyBorder="1" applyAlignment="1" applyProtection="1">
      <alignment horizontal="center" vertical="center" shrinkToFit="1"/>
    </xf>
    <xf numFmtId="0" fontId="11" fillId="4" borderId="6" xfId="1" applyFont="1" applyFill="1" applyBorder="1" applyAlignment="1" applyProtection="1">
      <alignment horizontal="center" vertical="center" shrinkToFit="1"/>
    </xf>
    <xf numFmtId="0" fontId="11" fillId="4" borderId="0" xfId="1" applyFont="1" applyFill="1" applyAlignment="1" applyProtection="1">
      <alignment horizontal="center" vertical="center" shrinkToFit="1"/>
    </xf>
    <xf numFmtId="2" fontId="16" fillId="4" borderId="5" xfId="1" applyNumberFormat="1" applyFont="1" applyFill="1" applyBorder="1" applyAlignment="1" applyProtection="1">
      <alignment horizontal="center" vertical="center" shrinkToFit="1"/>
    </xf>
    <xf numFmtId="2" fontId="16" fillId="4" borderId="6" xfId="1" applyNumberFormat="1" applyFont="1" applyFill="1" applyBorder="1" applyAlignment="1" applyProtection="1">
      <alignment horizontal="center" vertical="center" shrinkToFit="1"/>
    </xf>
    <xf numFmtId="2" fontId="16" fillId="4" borderId="14" xfId="1" applyNumberFormat="1" applyFont="1" applyFill="1" applyBorder="1" applyAlignment="1" applyProtection="1">
      <alignment horizontal="center" vertical="center" shrinkToFit="1"/>
    </xf>
    <xf numFmtId="2" fontId="16" fillId="4" borderId="0" xfId="1" applyNumberFormat="1" applyFont="1" applyFill="1" applyBorder="1" applyAlignment="1" applyProtection="1">
      <alignment horizontal="center" vertical="center" shrinkToFit="1"/>
    </xf>
    <xf numFmtId="2" fontId="16" fillId="4" borderId="9" xfId="1" applyNumberFormat="1" applyFont="1" applyFill="1" applyBorder="1" applyAlignment="1" applyProtection="1">
      <alignment horizontal="center" vertical="center" shrinkToFit="1"/>
    </xf>
    <xf numFmtId="2" fontId="16" fillId="4" borderId="10" xfId="1" applyNumberFormat="1" applyFont="1" applyFill="1" applyBorder="1" applyAlignment="1" applyProtection="1">
      <alignment horizontal="center" vertical="center" shrinkToFit="1"/>
    </xf>
    <xf numFmtId="0" fontId="8" fillId="2" borderId="0" xfId="1" applyFont="1" applyFill="1" applyAlignment="1" applyProtection="1">
      <alignment horizontal="left" vertical="center"/>
    </xf>
    <xf numFmtId="0" fontId="9" fillId="2" borderId="12" xfId="1" applyFont="1" applyFill="1" applyBorder="1" applyAlignment="1" applyProtection="1">
      <alignment horizontal="center" vertical="center"/>
      <protection locked="0"/>
    </xf>
    <xf numFmtId="0" fontId="11" fillId="3" borderId="0" xfId="1" applyFont="1" applyFill="1" applyBorder="1" applyAlignment="1" applyProtection="1">
      <alignment horizontal="center" vertical="center"/>
    </xf>
    <xf numFmtId="0" fontId="11" fillId="2" borderId="10" xfId="1" applyFont="1" applyFill="1" applyBorder="1" applyAlignment="1" applyProtection="1">
      <alignment horizontal="center" vertical="center"/>
    </xf>
    <xf numFmtId="0" fontId="11" fillId="2" borderId="5" xfId="1" applyFont="1" applyFill="1" applyBorder="1" applyAlignment="1" applyProtection="1">
      <alignment vertical="center"/>
      <protection locked="0"/>
    </xf>
    <xf numFmtId="0" fontId="11" fillId="2" borderId="6" xfId="1" applyFont="1" applyFill="1" applyBorder="1" applyAlignment="1" applyProtection="1">
      <alignment vertical="center"/>
      <protection locked="0"/>
    </xf>
    <xf numFmtId="0" fontId="11" fillId="2" borderId="7" xfId="1" applyFont="1" applyFill="1" applyBorder="1" applyAlignment="1" applyProtection="1">
      <alignment vertical="center"/>
      <protection locked="0"/>
    </xf>
    <xf numFmtId="0" fontId="11" fillId="2" borderId="14" xfId="1" applyFont="1" applyFill="1" applyBorder="1" applyAlignment="1" applyProtection="1">
      <alignment vertical="center"/>
      <protection locked="0"/>
    </xf>
    <xf numFmtId="0" fontId="11" fillId="3" borderId="0" xfId="1" applyFont="1" applyFill="1" applyBorder="1" applyAlignment="1" applyProtection="1">
      <alignment vertical="center"/>
      <protection locked="0"/>
    </xf>
    <xf numFmtId="0" fontId="11" fillId="2" borderId="13" xfId="1" applyFont="1" applyFill="1" applyBorder="1" applyAlignment="1" applyProtection="1">
      <alignment vertical="center"/>
      <protection locked="0"/>
    </xf>
    <xf numFmtId="0" fontId="11" fillId="2" borderId="9" xfId="1" applyFont="1" applyFill="1" applyBorder="1" applyAlignment="1" applyProtection="1">
      <alignment vertical="center"/>
      <protection locked="0"/>
    </xf>
    <xf numFmtId="0" fontId="11" fillId="2" borderId="10" xfId="1" applyFont="1" applyFill="1" applyBorder="1" applyAlignment="1" applyProtection="1">
      <alignment vertical="center"/>
      <protection locked="0"/>
    </xf>
    <xf numFmtId="0" fontId="11" fillId="2" borderId="11" xfId="1" applyFont="1" applyFill="1" applyBorder="1" applyAlignment="1" applyProtection="1">
      <alignment vertical="center"/>
      <protection locked="0"/>
    </xf>
    <xf numFmtId="0" fontId="13" fillId="2" borderId="0" xfId="1" applyFont="1" applyFill="1" applyAlignment="1" applyProtection="1">
      <alignment horizontal="center" vertical="center"/>
    </xf>
    <xf numFmtId="0" fontId="13" fillId="2" borderId="13" xfId="1" applyFont="1" applyFill="1" applyBorder="1" applyAlignment="1" applyProtection="1">
      <alignment horizontal="center" vertical="center"/>
    </xf>
    <xf numFmtId="0" fontId="13" fillId="2" borderId="14" xfId="1" applyFont="1" applyFill="1" applyBorder="1" applyAlignment="1" applyProtection="1">
      <alignment horizontal="left" vertical="center"/>
    </xf>
    <xf numFmtId="0" fontId="13" fillId="2" borderId="0" xfId="1" applyFont="1" applyFill="1" applyBorder="1" applyAlignment="1" applyProtection="1">
      <alignment horizontal="left" vertical="center"/>
    </xf>
    <xf numFmtId="0" fontId="8" fillId="2" borderId="1" xfId="1" applyFont="1" applyFill="1" applyBorder="1" applyAlignment="1" applyProtection="1">
      <alignment horizontal="center" vertical="center" shrinkToFit="1"/>
    </xf>
    <xf numFmtId="0" fontId="8" fillId="2" borderId="2" xfId="1" applyFont="1" applyFill="1" applyBorder="1" applyAlignment="1" applyProtection="1">
      <alignment horizontal="center" vertical="center" shrinkToFit="1"/>
    </xf>
    <xf numFmtId="0" fontId="8" fillId="2" borderId="3" xfId="1" applyFont="1" applyFill="1" applyBorder="1" applyAlignment="1" applyProtection="1">
      <alignment horizontal="center" vertical="center" shrinkToFit="1"/>
    </xf>
    <xf numFmtId="176" fontId="9" fillId="2" borderId="4" xfId="1" applyNumberFormat="1" applyFont="1" applyFill="1" applyBorder="1" applyAlignment="1" applyProtection="1">
      <alignment horizontal="center" vertical="center"/>
      <protection locked="0"/>
    </xf>
    <xf numFmtId="0" fontId="9"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center" vertical="center"/>
      <protection locked="0"/>
    </xf>
    <xf numFmtId="0" fontId="8" fillId="2" borderId="3" xfId="1" applyFont="1" applyFill="1" applyBorder="1" applyAlignment="1" applyProtection="1">
      <alignment horizontal="center" vertical="center"/>
    </xf>
    <xf numFmtId="0" fontId="10" fillId="2" borderId="4" xfId="1" applyFont="1" applyFill="1" applyBorder="1" applyAlignment="1" applyProtection="1">
      <alignment horizontal="center" vertical="center"/>
      <protection locked="0"/>
    </xf>
    <xf numFmtId="0" fontId="8" fillId="2" borderId="8" xfId="1" applyFont="1" applyFill="1" applyBorder="1" applyAlignment="1" applyProtection="1">
      <alignment horizontal="center" vertical="center"/>
    </xf>
    <xf numFmtId="0" fontId="9" fillId="2" borderId="8" xfId="1" applyFont="1" applyFill="1" applyBorder="1" applyAlignment="1" applyProtection="1">
      <alignment horizontal="center" vertical="center"/>
      <protection locked="0"/>
    </xf>
    <xf numFmtId="0" fontId="5" fillId="5" borderId="1" xfId="3" applyFont="1" applyFill="1" applyBorder="1" applyAlignment="1" applyProtection="1">
      <alignment horizontal="center"/>
    </xf>
    <xf numFmtId="0" fontId="5" fillId="5" borderId="2" xfId="3" applyFont="1" applyFill="1" applyBorder="1" applyAlignment="1" applyProtection="1">
      <alignment horizontal="center"/>
    </xf>
    <xf numFmtId="0" fontId="5" fillId="5" borderId="3" xfId="3" applyFont="1" applyFill="1" applyBorder="1" applyAlignment="1" applyProtection="1">
      <alignment horizontal="center"/>
    </xf>
    <xf numFmtId="180" fontId="16" fillId="5" borderId="4" xfId="3" applyNumberFormat="1" applyFont="1" applyFill="1" applyBorder="1" applyAlignment="1" applyProtection="1">
      <alignment horizontal="center" vertical="center"/>
      <protection locked="0"/>
    </xf>
    <xf numFmtId="0" fontId="32" fillId="5" borderId="4" xfId="1" applyFont="1" applyFill="1" applyBorder="1" applyAlignment="1" applyProtection="1">
      <alignment horizontal="center" vertical="center"/>
      <protection locked="0"/>
    </xf>
    <xf numFmtId="0" fontId="32" fillId="13" borderId="4" xfId="1" applyFont="1" applyFill="1" applyBorder="1" applyAlignment="1" applyProtection="1">
      <alignment horizontal="center" vertical="center"/>
    </xf>
    <xf numFmtId="0" fontId="47" fillId="0" borderId="0" xfId="3" applyFont="1" applyFill="1" applyAlignment="1" applyProtection="1">
      <alignment horizontal="left" shrinkToFit="1"/>
    </xf>
    <xf numFmtId="0" fontId="8" fillId="0" borderId="0" xfId="3" applyFont="1" applyFill="1" applyAlignment="1" applyProtection="1">
      <alignment horizontal="left"/>
    </xf>
    <xf numFmtId="0" fontId="11" fillId="0" borderId="7" xfId="3" applyFont="1" applyFill="1" applyBorder="1" applyAlignment="1" applyProtection="1">
      <alignment horizontal="center" vertical="center"/>
      <protection locked="0"/>
    </xf>
    <xf numFmtId="0" fontId="11" fillId="0" borderId="11" xfId="3" applyFont="1" applyFill="1" applyBorder="1" applyAlignment="1" applyProtection="1">
      <alignment horizontal="center" vertical="center"/>
      <protection locked="0"/>
    </xf>
    <xf numFmtId="0" fontId="8" fillId="2" borderId="0" xfId="1" applyFont="1" applyFill="1" applyBorder="1" applyAlignment="1" applyProtection="1">
      <alignment horizontal="center" vertical="center"/>
      <protection locked="0"/>
    </xf>
    <xf numFmtId="0" fontId="8" fillId="2" borderId="13" xfId="1" applyFont="1" applyFill="1" applyBorder="1" applyAlignment="1" applyProtection="1">
      <alignment horizontal="center" vertical="center"/>
      <protection locked="0"/>
    </xf>
    <xf numFmtId="0" fontId="8" fillId="0" borderId="6" xfId="3" applyFont="1" applyFill="1" applyBorder="1" applyAlignment="1" applyProtection="1">
      <alignment horizontal="center" vertical="center" shrinkToFit="1"/>
    </xf>
    <xf numFmtId="0" fontId="8" fillId="0" borderId="7" xfId="3" applyFont="1" applyFill="1" applyBorder="1" applyAlignment="1" applyProtection="1">
      <alignment horizontal="center" vertical="center" shrinkToFit="1"/>
    </xf>
    <xf numFmtId="0" fontId="32" fillId="12" borderId="14" xfId="1" applyFont="1" applyFill="1" applyBorder="1" applyAlignment="1" applyProtection="1">
      <alignment horizontal="center" vertical="center"/>
      <protection locked="0"/>
    </xf>
    <xf numFmtId="0" fontId="32" fillId="12" borderId="0" xfId="1" applyFont="1" applyFill="1" applyBorder="1" applyAlignment="1" applyProtection="1">
      <alignment horizontal="center" vertical="center"/>
      <protection locked="0"/>
    </xf>
    <xf numFmtId="0" fontId="32" fillId="12" borderId="157" xfId="1" applyFont="1" applyFill="1" applyBorder="1" applyAlignment="1" applyProtection="1">
      <alignment horizontal="center" vertical="center"/>
      <protection locked="0"/>
    </xf>
    <xf numFmtId="0" fontId="8" fillId="2" borderId="97" xfId="1" applyFont="1" applyFill="1" applyBorder="1" applyAlignment="1" applyProtection="1">
      <alignment horizontal="center" vertical="center"/>
    </xf>
    <xf numFmtId="0" fontId="11" fillId="0" borderId="4" xfId="3" applyFont="1" applyFill="1" applyBorder="1" applyAlignment="1" applyProtection="1">
      <alignment horizontal="center" vertical="center"/>
      <protection locked="0"/>
    </xf>
    <xf numFmtId="0" fontId="9" fillId="0" borderId="4" xfId="3" applyFont="1" applyFill="1" applyBorder="1" applyAlignment="1" applyProtection="1">
      <alignment horizontal="center" vertical="center" wrapText="1"/>
      <protection locked="0"/>
    </xf>
    <xf numFmtId="2" fontId="11" fillId="0" borderId="5" xfId="1" applyNumberFormat="1" applyFont="1" applyFill="1" applyBorder="1" applyAlignment="1" applyProtection="1">
      <alignment horizontal="center" vertical="center" shrinkToFit="1"/>
      <protection locked="0"/>
    </xf>
    <xf numFmtId="2" fontId="11" fillId="0" borderId="6" xfId="1" applyNumberFormat="1" applyFont="1" applyFill="1" applyBorder="1" applyAlignment="1" applyProtection="1">
      <alignment horizontal="center" vertical="center" shrinkToFit="1"/>
      <protection locked="0"/>
    </xf>
    <xf numFmtId="2" fontId="11" fillId="0" borderId="7" xfId="1" applyNumberFormat="1" applyFont="1" applyFill="1" applyBorder="1" applyAlignment="1" applyProtection="1">
      <alignment horizontal="center" vertical="center" shrinkToFit="1"/>
      <protection locked="0"/>
    </xf>
    <xf numFmtId="2" fontId="11" fillId="0" borderId="9" xfId="1" applyNumberFormat="1" applyFont="1" applyFill="1" applyBorder="1" applyAlignment="1" applyProtection="1">
      <alignment horizontal="center" vertical="center" shrinkToFit="1"/>
      <protection locked="0"/>
    </xf>
    <xf numFmtId="2" fontId="11" fillId="0" borderId="10" xfId="1" applyNumberFormat="1" applyFont="1" applyFill="1" applyBorder="1" applyAlignment="1" applyProtection="1">
      <alignment horizontal="center" vertical="center" shrinkToFit="1"/>
      <protection locked="0"/>
    </xf>
    <xf numFmtId="2" fontId="11" fillId="0" borderId="11" xfId="1" applyNumberFormat="1" applyFont="1" applyFill="1" applyBorder="1" applyAlignment="1" applyProtection="1">
      <alignment horizontal="center" vertical="center" shrinkToFit="1"/>
      <protection locked="0"/>
    </xf>
    <xf numFmtId="0" fontId="8" fillId="0" borderId="0" xfId="3" applyFont="1" applyAlignment="1" applyProtection="1">
      <alignment horizontal="left"/>
    </xf>
    <xf numFmtId="0" fontId="46" fillId="2" borderId="5" xfId="1" applyFont="1" applyFill="1" applyBorder="1" applyAlignment="1" applyProtection="1">
      <alignment horizontal="center" vertical="center" wrapText="1" shrinkToFit="1"/>
      <protection locked="0"/>
    </xf>
    <xf numFmtId="0" fontId="46" fillId="2" borderId="6" xfId="1" applyFont="1" applyFill="1" applyBorder="1" applyAlignment="1" applyProtection="1">
      <alignment horizontal="center" vertical="center" shrinkToFit="1"/>
      <protection locked="0"/>
    </xf>
    <xf numFmtId="0" fontId="46" fillId="2" borderId="7" xfId="1" applyFont="1" applyFill="1" applyBorder="1" applyAlignment="1" applyProtection="1">
      <alignment horizontal="center" vertical="center" shrinkToFit="1"/>
      <protection locked="0"/>
    </xf>
    <xf numFmtId="0" fontId="46" fillId="2" borderId="14" xfId="1" applyFont="1" applyFill="1" applyBorder="1" applyAlignment="1" applyProtection="1">
      <alignment horizontal="center" vertical="center" shrinkToFit="1"/>
      <protection locked="0"/>
    </xf>
    <xf numFmtId="0" fontId="46" fillId="2" borderId="0" xfId="1" applyFont="1" applyFill="1" applyBorder="1" applyAlignment="1" applyProtection="1">
      <alignment horizontal="center" vertical="center" shrinkToFit="1"/>
      <protection locked="0"/>
    </xf>
    <xf numFmtId="0" fontId="46" fillId="2" borderId="13" xfId="1" applyFont="1" applyFill="1" applyBorder="1" applyAlignment="1" applyProtection="1">
      <alignment horizontal="center" vertical="center" shrinkToFit="1"/>
      <protection locked="0"/>
    </xf>
    <xf numFmtId="0" fontId="46" fillId="2" borderId="9" xfId="1" applyFont="1" applyFill="1" applyBorder="1" applyAlignment="1" applyProtection="1">
      <alignment horizontal="center" vertical="center" shrinkToFit="1"/>
      <protection locked="0"/>
    </xf>
    <xf numFmtId="0" fontId="46" fillId="2" borderId="10" xfId="1" applyFont="1" applyFill="1" applyBorder="1" applyAlignment="1" applyProtection="1">
      <alignment horizontal="center" vertical="center" shrinkToFit="1"/>
      <protection locked="0"/>
    </xf>
    <xf numFmtId="0" fontId="46" fillId="2" borderId="11" xfId="1" applyFont="1" applyFill="1" applyBorder="1" applyAlignment="1" applyProtection="1">
      <alignment horizontal="center" vertical="center" shrinkToFit="1"/>
      <protection locked="0"/>
    </xf>
    <xf numFmtId="0" fontId="8" fillId="2" borderId="6" xfId="1" applyFont="1" applyFill="1" applyBorder="1" applyAlignment="1" applyProtection="1">
      <alignment horizontal="left" vertical="top" wrapText="1"/>
    </xf>
    <xf numFmtId="0" fontId="8" fillId="2" borderId="0" xfId="1" applyFont="1" applyFill="1" applyBorder="1" applyAlignment="1" applyProtection="1">
      <alignment horizontal="left" vertical="top" wrapText="1"/>
    </xf>
    <xf numFmtId="0" fontId="15" fillId="2" borderId="4" xfId="1" applyFont="1" applyFill="1" applyBorder="1" applyAlignment="1" applyProtection="1">
      <alignment horizontal="center" vertical="center" wrapText="1"/>
    </xf>
    <xf numFmtId="0" fontId="8" fillId="2" borderId="0" xfId="1" applyFont="1" applyFill="1" applyBorder="1" applyAlignment="1" applyProtection="1">
      <alignment horizontal="left" vertical="center" wrapText="1"/>
    </xf>
    <xf numFmtId="0" fontId="16" fillId="2" borderId="5" xfId="1" applyFont="1" applyFill="1" applyBorder="1" applyAlignment="1" applyProtection="1">
      <alignment horizontal="left" vertical="center"/>
      <protection locked="0"/>
    </xf>
    <xf numFmtId="0" fontId="16" fillId="2" borderId="6" xfId="1" applyFont="1" applyFill="1" applyBorder="1" applyAlignment="1" applyProtection="1">
      <alignment horizontal="left" vertical="center"/>
      <protection locked="0"/>
    </xf>
    <xf numFmtId="0" fontId="16" fillId="2" borderId="9" xfId="1" applyFont="1" applyFill="1" applyBorder="1" applyAlignment="1" applyProtection="1">
      <alignment horizontal="left" vertical="center"/>
      <protection locked="0"/>
    </xf>
    <xf numFmtId="0" fontId="16" fillId="2" borderId="10" xfId="1" applyFont="1" applyFill="1" applyBorder="1" applyAlignment="1" applyProtection="1">
      <alignment horizontal="left" vertical="center"/>
      <protection locked="0"/>
    </xf>
    <xf numFmtId="0" fontId="9" fillId="2" borderId="5" xfId="1" applyFont="1" applyFill="1" applyBorder="1" applyAlignment="1" applyProtection="1">
      <alignment horizontal="center" vertical="center" shrinkToFit="1"/>
      <protection locked="0"/>
    </xf>
    <xf numFmtId="2" fontId="16" fillId="4" borderId="5" xfId="1" applyNumberFormat="1" applyFont="1" applyFill="1" applyBorder="1" applyAlignment="1" applyProtection="1">
      <alignment horizontal="center" vertical="center" shrinkToFit="1"/>
      <protection locked="0"/>
    </xf>
    <xf numFmtId="2" fontId="16" fillId="4" borderId="6" xfId="1" applyNumberFormat="1" applyFont="1" applyFill="1" applyBorder="1" applyAlignment="1" applyProtection="1">
      <alignment horizontal="center" vertical="center" shrinkToFit="1"/>
      <protection locked="0"/>
    </xf>
    <xf numFmtId="2" fontId="16" fillId="4" borderId="7" xfId="1" applyNumberFormat="1" applyFont="1" applyFill="1" applyBorder="1" applyAlignment="1" applyProtection="1">
      <alignment horizontal="center" vertical="center" shrinkToFit="1"/>
      <protection locked="0"/>
    </xf>
    <xf numFmtId="2" fontId="16" fillId="4" borderId="9" xfId="1" applyNumberFormat="1" applyFont="1" applyFill="1" applyBorder="1" applyAlignment="1" applyProtection="1">
      <alignment horizontal="center" vertical="center" shrinkToFit="1"/>
      <protection locked="0"/>
    </xf>
    <xf numFmtId="2" fontId="16" fillId="4" borderId="10" xfId="1" applyNumberFormat="1" applyFont="1" applyFill="1" applyBorder="1" applyAlignment="1" applyProtection="1">
      <alignment horizontal="center" vertical="center" shrinkToFit="1"/>
      <protection locked="0"/>
    </xf>
    <xf numFmtId="2" fontId="16" fillId="4" borderId="11" xfId="1" applyNumberFormat="1" applyFont="1" applyFill="1" applyBorder="1" applyAlignment="1" applyProtection="1">
      <alignment horizontal="center" vertical="center" shrinkToFit="1"/>
      <protection locked="0"/>
    </xf>
    <xf numFmtId="2" fontId="11" fillId="12" borderId="4" xfId="1" applyNumberFormat="1" applyFont="1" applyFill="1" applyBorder="1" applyAlignment="1" applyProtection="1">
      <alignment horizontal="center" vertical="center" shrinkToFit="1"/>
    </xf>
    <xf numFmtId="0" fontId="32" fillId="0" borderId="14" xfId="1" applyFont="1" applyFill="1" applyBorder="1" applyAlignment="1" applyProtection="1">
      <alignment horizontal="center" vertical="center"/>
      <protection locked="0"/>
    </xf>
    <xf numFmtId="0" fontId="32" fillId="0" borderId="0" xfId="1" applyFont="1" applyFill="1" applyBorder="1" applyAlignment="1" applyProtection="1">
      <alignment horizontal="center" vertical="center"/>
      <protection locked="0"/>
    </xf>
    <xf numFmtId="0" fontId="32" fillId="0" borderId="9" xfId="1" applyFont="1" applyFill="1" applyBorder="1" applyAlignment="1" applyProtection="1">
      <alignment horizontal="center" vertical="center"/>
      <protection locked="0"/>
    </xf>
    <xf numFmtId="0" fontId="32" fillId="0" borderId="10" xfId="1" applyFont="1" applyFill="1" applyBorder="1" applyAlignment="1" applyProtection="1">
      <alignment horizontal="center" vertical="center"/>
      <protection locked="0"/>
    </xf>
    <xf numFmtId="0" fontId="8" fillId="0" borderId="12" xfId="1" applyFont="1" applyFill="1" applyBorder="1" applyAlignment="1" applyProtection="1">
      <alignment horizontal="center" vertical="center"/>
    </xf>
    <xf numFmtId="0" fontId="8" fillId="0" borderId="9" xfId="1" applyFont="1" applyFill="1" applyBorder="1" applyAlignment="1" applyProtection="1">
      <alignment horizontal="center" vertical="center"/>
    </xf>
    <xf numFmtId="0" fontId="8" fillId="0" borderId="92" xfId="1" applyFont="1" applyFill="1" applyBorder="1" applyAlignment="1" applyProtection="1">
      <alignment horizontal="center" vertical="center"/>
    </xf>
    <xf numFmtId="0" fontId="8" fillId="0" borderId="5" xfId="1" applyFont="1" applyFill="1" applyBorder="1" applyAlignment="1" applyProtection="1">
      <alignment horizontal="center" vertical="center"/>
    </xf>
    <xf numFmtId="0" fontId="16" fillId="3" borderId="4" xfId="1" applyFont="1" applyFill="1" applyBorder="1" applyAlignment="1" applyProtection="1">
      <alignment horizontal="center" vertical="center"/>
      <protection locked="0"/>
    </xf>
    <xf numFmtId="0" fontId="16" fillId="3" borderId="8" xfId="1" applyFont="1" applyFill="1" applyBorder="1" applyAlignment="1" applyProtection="1">
      <alignment horizontal="center" vertical="center"/>
      <protection locked="0"/>
    </xf>
    <xf numFmtId="2" fontId="11" fillId="2" borderId="5" xfId="1" applyNumberFormat="1" applyFont="1" applyFill="1" applyBorder="1" applyAlignment="1" applyProtection="1">
      <alignment horizontal="center" vertical="center"/>
      <protection locked="0"/>
    </xf>
    <xf numFmtId="2" fontId="11" fillId="2" borderId="6" xfId="1" applyNumberFormat="1" applyFont="1" applyFill="1" applyBorder="1" applyAlignment="1" applyProtection="1">
      <alignment horizontal="center" vertical="center"/>
      <protection locked="0"/>
    </xf>
    <xf numFmtId="2" fontId="11" fillId="2" borderId="7" xfId="1" applyNumberFormat="1" applyFont="1" applyFill="1" applyBorder="1" applyAlignment="1" applyProtection="1">
      <alignment horizontal="center" vertical="center"/>
      <protection locked="0"/>
    </xf>
    <xf numFmtId="2" fontId="11" fillId="2" borderId="14" xfId="1" applyNumberFormat="1" applyFont="1" applyFill="1" applyBorder="1" applyAlignment="1" applyProtection="1">
      <alignment horizontal="center" vertical="center"/>
      <protection locked="0"/>
    </xf>
    <xf numFmtId="2" fontId="11" fillId="2" borderId="0" xfId="1" applyNumberFormat="1" applyFont="1" applyFill="1" applyBorder="1" applyAlignment="1" applyProtection="1">
      <alignment horizontal="center" vertical="center"/>
      <protection locked="0"/>
    </xf>
    <xf numFmtId="2" fontId="11" fillId="2" borderId="13" xfId="1" applyNumberFormat="1" applyFont="1" applyFill="1" applyBorder="1" applyAlignment="1" applyProtection="1">
      <alignment horizontal="center" vertical="center"/>
      <protection locked="0"/>
    </xf>
    <xf numFmtId="2" fontId="11" fillId="2" borderId="9" xfId="1" applyNumberFormat="1" applyFont="1" applyFill="1" applyBorder="1" applyAlignment="1" applyProtection="1">
      <alignment horizontal="center" vertical="center"/>
      <protection locked="0"/>
    </xf>
    <xf numFmtId="2" fontId="11" fillId="2" borderId="10" xfId="1" applyNumberFormat="1" applyFont="1" applyFill="1" applyBorder="1" applyAlignment="1" applyProtection="1">
      <alignment horizontal="center" vertical="center"/>
      <protection locked="0"/>
    </xf>
    <xf numFmtId="2" fontId="11" fillId="2" borderId="11" xfId="1" applyNumberFormat="1" applyFont="1" applyFill="1" applyBorder="1" applyAlignment="1" applyProtection="1">
      <alignment horizontal="center" vertical="center"/>
      <protection locked="0"/>
    </xf>
    <xf numFmtId="0" fontId="11" fillId="2" borderId="5" xfId="1" applyFont="1" applyFill="1" applyBorder="1" applyAlignment="1" applyProtection="1">
      <alignment horizontal="center" vertical="center"/>
      <protection locked="0"/>
    </xf>
    <xf numFmtId="0" fontId="11" fillId="2" borderId="6" xfId="1" applyFont="1" applyFill="1" applyBorder="1" applyAlignment="1" applyProtection="1">
      <alignment horizontal="center" vertical="center"/>
      <protection locked="0"/>
    </xf>
    <xf numFmtId="0" fontId="11" fillId="2" borderId="7" xfId="1" applyFont="1" applyFill="1" applyBorder="1" applyAlignment="1" applyProtection="1">
      <alignment horizontal="center" vertical="center"/>
      <protection locked="0"/>
    </xf>
    <xf numFmtId="0" fontId="11" fillId="2" borderId="14" xfId="1" applyFont="1" applyFill="1" applyBorder="1" applyAlignment="1" applyProtection="1">
      <alignment horizontal="center" vertical="center"/>
      <protection locked="0"/>
    </xf>
    <xf numFmtId="0" fontId="11" fillId="3" borderId="0" xfId="1" applyFont="1" applyFill="1" applyBorder="1" applyAlignment="1" applyProtection="1">
      <alignment horizontal="center" vertical="center"/>
      <protection locked="0"/>
    </xf>
    <xf numFmtId="0" fontId="11" fillId="2" borderId="13" xfId="1" applyFont="1" applyFill="1" applyBorder="1" applyAlignment="1" applyProtection="1">
      <alignment horizontal="center" vertical="center"/>
      <protection locked="0"/>
    </xf>
    <xf numFmtId="0" fontId="11" fillId="2" borderId="9" xfId="1" applyFont="1" applyFill="1" applyBorder="1" applyAlignment="1" applyProtection="1">
      <alignment horizontal="center" vertical="center"/>
      <protection locked="0"/>
    </xf>
    <xf numFmtId="0" fontId="11" fillId="2" borderId="10" xfId="1" applyFont="1" applyFill="1" applyBorder="1" applyAlignment="1" applyProtection="1">
      <alignment horizontal="center" vertical="center"/>
      <protection locked="0"/>
    </xf>
    <xf numFmtId="0" fontId="11" fillId="2" borderId="11" xfId="1" applyFont="1" applyFill="1" applyBorder="1" applyAlignment="1" applyProtection="1">
      <alignment horizontal="center" vertical="center"/>
      <protection locked="0"/>
    </xf>
    <xf numFmtId="0" fontId="12" fillId="3" borderId="9" xfId="1" applyFont="1" applyFill="1" applyBorder="1" applyAlignment="1" applyProtection="1">
      <alignment horizontal="center" vertical="center" shrinkToFit="1"/>
      <protection locked="0"/>
    </xf>
    <xf numFmtId="0" fontId="12" fillId="2" borderId="10" xfId="1" applyFont="1" applyFill="1" applyBorder="1" applyAlignment="1" applyProtection="1">
      <alignment horizontal="center" vertical="center" shrinkToFit="1"/>
      <protection locked="0"/>
    </xf>
    <xf numFmtId="0" fontId="12" fillId="2" borderId="11" xfId="1" applyFont="1" applyFill="1" applyBorder="1" applyAlignment="1" applyProtection="1">
      <alignment horizontal="center" vertical="center" shrinkToFit="1"/>
      <protection locked="0"/>
    </xf>
    <xf numFmtId="0" fontId="12" fillId="3" borderId="6" xfId="1" applyFont="1" applyFill="1" applyBorder="1" applyAlignment="1" applyProtection="1">
      <alignment horizontal="center" vertical="center" wrapText="1"/>
    </xf>
    <xf numFmtId="0" fontId="12" fillId="3" borderId="7" xfId="1" applyFont="1" applyFill="1" applyBorder="1" applyAlignment="1" applyProtection="1">
      <alignment horizontal="center" vertical="center" wrapText="1"/>
    </xf>
    <xf numFmtId="0" fontId="12" fillId="3" borderId="14" xfId="1" applyFont="1" applyFill="1" applyBorder="1" applyAlignment="1" applyProtection="1">
      <alignment horizontal="center" vertical="center" wrapText="1"/>
    </xf>
    <xf numFmtId="0" fontId="12" fillId="3" borderId="0" xfId="1" applyFont="1" applyFill="1" applyBorder="1" applyAlignment="1" applyProtection="1">
      <alignment horizontal="center" vertical="center" wrapText="1"/>
    </xf>
    <xf numFmtId="0" fontId="12" fillId="3" borderId="13" xfId="1" applyFont="1" applyFill="1" applyBorder="1" applyAlignment="1" applyProtection="1">
      <alignment horizontal="center" vertical="center" wrapText="1"/>
    </xf>
    <xf numFmtId="0" fontId="12" fillId="3" borderId="9" xfId="1" applyFont="1" applyFill="1" applyBorder="1" applyAlignment="1" applyProtection="1">
      <alignment horizontal="center" vertical="center" wrapText="1"/>
    </xf>
    <xf numFmtId="0" fontId="12" fillId="3" borderId="10" xfId="1" applyFont="1" applyFill="1" applyBorder="1" applyAlignment="1" applyProtection="1">
      <alignment horizontal="center" vertical="center" wrapText="1"/>
    </xf>
    <xf numFmtId="0" fontId="12" fillId="3" borderId="11" xfId="1" applyFont="1" applyFill="1" applyBorder="1" applyAlignment="1" applyProtection="1">
      <alignment horizontal="center" vertical="center" wrapText="1"/>
    </xf>
    <xf numFmtId="0" fontId="15" fillId="3" borderId="6" xfId="1" applyFont="1" applyFill="1" applyBorder="1" applyAlignment="1" applyProtection="1">
      <alignment horizontal="left" vertical="center" shrinkToFit="1"/>
      <protection locked="0"/>
    </xf>
    <xf numFmtId="0" fontId="15" fillId="3" borderId="7" xfId="1" applyFont="1" applyFill="1" applyBorder="1" applyAlignment="1" applyProtection="1">
      <alignment horizontal="left" vertical="center" shrinkToFit="1"/>
      <protection locked="0"/>
    </xf>
    <xf numFmtId="0" fontId="15" fillId="3" borderId="0" xfId="1" applyFont="1" applyFill="1" applyBorder="1" applyAlignment="1" applyProtection="1">
      <alignment horizontal="left" vertical="center" shrinkToFit="1"/>
      <protection locked="0"/>
    </xf>
    <xf numFmtId="0" fontId="15" fillId="3" borderId="13" xfId="1" applyFont="1" applyFill="1" applyBorder="1" applyAlignment="1" applyProtection="1">
      <alignment horizontal="left" vertical="center" shrinkToFit="1"/>
      <protection locked="0"/>
    </xf>
    <xf numFmtId="0" fontId="15" fillId="3" borderId="10" xfId="1" applyFont="1" applyFill="1" applyBorder="1" applyAlignment="1" applyProtection="1">
      <alignment horizontal="left" vertical="center" shrinkToFit="1"/>
      <protection locked="0"/>
    </xf>
    <xf numFmtId="0" fontId="8" fillId="2" borderId="6" xfId="1" applyFont="1" applyFill="1" applyBorder="1" applyAlignment="1" applyProtection="1">
      <alignment vertical="center" shrinkToFit="1"/>
    </xf>
    <xf numFmtId="0" fontId="8" fillId="3" borderId="0" xfId="1" applyFont="1" applyFill="1" applyAlignment="1" applyProtection="1">
      <alignment vertical="top" wrapText="1"/>
    </xf>
    <xf numFmtId="0" fontId="8" fillId="3" borderId="5" xfId="1" applyFont="1" applyFill="1" applyBorder="1" applyAlignment="1" applyProtection="1">
      <alignment horizontal="center" vertical="center" wrapText="1"/>
    </xf>
    <xf numFmtId="0" fontId="8" fillId="3" borderId="6" xfId="1" applyFont="1" applyFill="1" applyBorder="1" applyAlignment="1" applyProtection="1">
      <alignment horizontal="center" vertical="center" wrapText="1"/>
    </xf>
    <xf numFmtId="0" fontId="8" fillId="3" borderId="7" xfId="1" applyFont="1" applyFill="1" applyBorder="1" applyAlignment="1" applyProtection="1">
      <alignment horizontal="center" vertical="center" wrapText="1"/>
    </xf>
    <xf numFmtId="0" fontId="8" fillId="3" borderId="14" xfId="1" applyFont="1" applyFill="1" applyBorder="1" applyAlignment="1" applyProtection="1">
      <alignment horizontal="center" vertical="center" wrapText="1"/>
    </xf>
    <xf numFmtId="0" fontId="8" fillId="3" borderId="0" xfId="1" applyFont="1" applyFill="1" applyBorder="1" applyAlignment="1" applyProtection="1">
      <alignment horizontal="center" vertical="center" wrapText="1"/>
    </xf>
    <xf numFmtId="0" fontId="8" fillId="3" borderId="13" xfId="1" applyFont="1" applyFill="1" applyBorder="1" applyAlignment="1" applyProtection="1">
      <alignment horizontal="center" vertical="center" wrapText="1"/>
    </xf>
    <xf numFmtId="0" fontId="8" fillId="3" borderId="9" xfId="1" applyFont="1" applyFill="1" applyBorder="1" applyAlignment="1" applyProtection="1">
      <alignment horizontal="center" vertical="center" wrapText="1"/>
    </xf>
    <xf numFmtId="0" fontId="8" fillId="3" borderId="10" xfId="1" applyFont="1" applyFill="1" applyBorder="1" applyAlignment="1" applyProtection="1">
      <alignment horizontal="center" vertical="center" wrapText="1"/>
    </xf>
    <xf numFmtId="0" fontId="8" fillId="3" borderId="11" xfId="1" applyFont="1" applyFill="1" applyBorder="1" applyAlignment="1" applyProtection="1">
      <alignment horizontal="center" vertical="center" wrapText="1"/>
    </xf>
    <xf numFmtId="0" fontId="15" fillId="3" borderId="5" xfId="1" applyFont="1" applyFill="1" applyBorder="1" applyAlignment="1" applyProtection="1">
      <alignment horizontal="center" vertical="center" wrapText="1"/>
    </xf>
    <xf numFmtId="0" fontId="15" fillId="3" borderId="6" xfId="1" applyFont="1" applyFill="1" applyBorder="1" applyAlignment="1" applyProtection="1">
      <alignment horizontal="center" vertical="center" wrapText="1"/>
    </xf>
    <xf numFmtId="0" fontId="15" fillId="3" borderId="7" xfId="1" applyFont="1" applyFill="1" applyBorder="1" applyAlignment="1" applyProtection="1">
      <alignment horizontal="center" vertical="center" wrapText="1"/>
    </xf>
    <xf numFmtId="0" fontId="15" fillId="3" borderId="14" xfId="1" applyFont="1" applyFill="1" applyBorder="1" applyAlignment="1" applyProtection="1">
      <alignment horizontal="center" vertical="center" wrapText="1"/>
    </xf>
    <xf numFmtId="0" fontId="15" fillId="3" borderId="0" xfId="1" applyFont="1" applyFill="1" applyBorder="1" applyAlignment="1" applyProtection="1">
      <alignment horizontal="center" vertical="center" wrapText="1"/>
    </xf>
    <xf numFmtId="0" fontId="15" fillId="3" borderId="13" xfId="1" applyFont="1" applyFill="1" applyBorder="1" applyAlignment="1" applyProtection="1">
      <alignment horizontal="center" vertical="center" wrapText="1"/>
    </xf>
    <xf numFmtId="0" fontId="15" fillId="3" borderId="9" xfId="1" applyFont="1" applyFill="1" applyBorder="1" applyAlignment="1" applyProtection="1">
      <alignment horizontal="center" vertical="center" wrapText="1"/>
    </xf>
    <xf numFmtId="0" fontId="15" fillId="3" borderId="10" xfId="1" applyFont="1" applyFill="1" applyBorder="1" applyAlignment="1" applyProtection="1">
      <alignment horizontal="center" vertical="center" wrapText="1"/>
    </xf>
    <xf numFmtId="0" fontId="15" fillId="3" borderId="11" xfId="1" applyFont="1" applyFill="1" applyBorder="1" applyAlignment="1" applyProtection="1">
      <alignment horizontal="center" vertical="center" wrapText="1"/>
    </xf>
    <xf numFmtId="0" fontId="16" fillId="3" borderId="14" xfId="1" applyFont="1" applyFill="1" applyBorder="1" applyAlignment="1" applyProtection="1">
      <alignment horizontal="center" vertical="center"/>
      <protection locked="0"/>
    </xf>
    <xf numFmtId="0" fontId="16" fillId="3" borderId="13" xfId="1" applyFont="1" applyFill="1" applyBorder="1" applyAlignment="1" applyProtection="1">
      <alignment horizontal="center" vertical="center"/>
      <protection locked="0"/>
    </xf>
    <xf numFmtId="0" fontId="46" fillId="2" borderId="5" xfId="1" applyFont="1" applyFill="1" applyBorder="1" applyAlignment="1" applyProtection="1">
      <alignment horizontal="center" vertical="center" wrapText="1"/>
      <protection locked="0"/>
    </xf>
    <xf numFmtId="0" fontId="46" fillId="2" borderId="6" xfId="1" applyFont="1" applyFill="1" applyBorder="1" applyAlignment="1" applyProtection="1">
      <alignment horizontal="center" vertical="center"/>
      <protection locked="0"/>
    </xf>
    <xf numFmtId="0" fontId="46" fillId="2" borderId="7" xfId="1" applyFont="1" applyFill="1" applyBorder="1" applyAlignment="1" applyProtection="1">
      <alignment horizontal="center" vertical="center"/>
      <protection locked="0"/>
    </xf>
    <xf numFmtId="0" fontId="46" fillId="2" borderId="14" xfId="1" applyFont="1" applyFill="1" applyBorder="1" applyAlignment="1" applyProtection="1">
      <alignment horizontal="center" vertical="center"/>
      <protection locked="0"/>
    </xf>
    <xf numFmtId="0" fontId="46" fillId="2" borderId="0" xfId="1" applyFont="1" applyFill="1" applyAlignment="1" applyProtection="1">
      <alignment horizontal="center" vertical="center"/>
      <protection locked="0"/>
    </xf>
    <xf numFmtId="0" fontId="46" fillId="2" borderId="13" xfId="1" applyFont="1" applyFill="1" applyBorder="1" applyAlignment="1" applyProtection="1">
      <alignment horizontal="center" vertical="center"/>
      <protection locked="0"/>
    </xf>
    <xf numFmtId="0" fontId="46" fillId="2" borderId="9" xfId="1" applyFont="1" applyFill="1" applyBorder="1" applyAlignment="1" applyProtection="1">
      <alignment horizontal="center" vertical="center"/>
      <protection locked="0"/>
    </xf>
    <xf numFmtId="0" fontId="46" fillId="2" borderId="10" xfId="1" applyFont="1" applyFill="1" applyBorder="1" applyAlignment="1" applyProtection="1">
      <alignment horizontal="center" vertical="center"/>
      <protection locked="0"/>
    </xf>
    <xf numFmtId="0" fontId="46" fillId="2" borderId="11"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shrinkToFit="1"/>
    </xf>
    <xf numFmtId="0" fontId="8" fillId="2" borderId="7" xfId="1" applyFont="1" applyFill="1" applyBorder="1" applyAlignment="1" applyProtection="1">
      <alignment horizontal="center" vertical="center" shrinkToFit="1"/>
    </xf>
    <xf numFmtId="0" fontId="16" fillId="10" borderId="1" xfId="1" applyFont="1" applyFill="1" applyBorder="1" applyAlignment="1" applyProtection="1">
      <alignment horizontal="center" vertical="center"/>
      <protection locked="0"/>
    </xf>
    <xf numFmtId="0" fontId="16" fillId="10" borderId="2" xfId="1" applyFont="1" applyFill="1" applyBorder="1" applyAlignment="1" applyProtection="1">
      <alignment horizontal="center" vertical="center"/>
      <protection locked="0"/>
    </xf>
    <xf numFmtId="0" fontId="16" fillId="10" borderId="107" xfId="1" applyFont="1" applyFill="1" applyBorder="1" applyAlignment="1" applyProtection="1">
      <alignment horizontal="center" vertical="center"/>
      <protection locked="0"/>
    </xf>
    <xf numFmtId="0" fontId="8" fillId="2" borderId="101" xfId="1" applyFont="1" applyFill="1" applyBorder="1" applyAlignment="1" applyProtection="1">
      <alignment horizontal="center" vertical="center"/>
    </xf>
    <xf numFmtId="0" fontId="8" fillId="2" borderId="0" xfId="1" applyFont="1" applyFill="1" applyBorder="1" applyAlignment="1" applyProtection="1">
      <alignment horizontal="left" vertical="center" wrapText="1"/>
      <protection locked="0"/>
    </xf>
    <xf numFmtId="0" fontId="8" fillId="2" borderId="6" xfId="1" applyFont="1" applyFill="1" applyBorder="1" applyAlignment="1" applyProtection="1">
      <alignment horizontal="left" vertical="center" wrapText="1"/>
      <protection locked="0"/>
    </xf>
    <xf numFmtId="0" fontId="8" fillId="0" borderId="0" xfId="3" applyFont="1" applyFill="1" applyBorder="1" applyAlignment="1" applyProtection="1">
      <alignment vertical="center" wrapText="1" shrinkToFit="1"/>
    </xf>
    <xf numFmtId="0" fontId="8" fillId="2" borderId="30" xfId="1" applyFont="1" applyFill="1" applyBorder="1" applyAlignment="1" applyProtection="1">
      <alignment horizontal="center"/>
    </xf>
    <xf numFmtId="0" fontId="8" fillId="2" borderId="33" xfId="1" applyFont="1" applyFill="1" applyBorder="1" applyAlignment="1" applyProtection="1">
      <alignment horizontal="center"/>
    </xf>
    <xf numFmtId="0" fontId="8" fillId="2" borderId="0" xfId="1" applyFont="1" applyFill="1" applyBorder="1" applyAlignment="1" applyProtection="1">
      <alignment horizontal="center"/>
    </xf>
    <xf numFmtId="0" fontId="8" fillId="2" borderId="35" xfId="1" applyFont="1" applyFill="1" applyBorder="1" applyAlignment="1" applyProtection="1">
      <alignment horizontal="center"/>
    </xf>
    <xf numFmtId="0" fontId="8" fillId="2" borderId="82" xfId="1" applyFont="1" applyFill="1" applyBorder="1" applyAlignment="1" applyProtection="1">
      <alignment horizontal="center" vertical="center"/>
    </xf>
    <xf numFmtId="0" fontId="8" fillId="2" borderId="112" xfId="1" applyFont="1" applyFill="1" applyBorder="1" applyAlignment="1" applyProtection="1">
      <alignment horizontal="center" vertical="center"/>
    </xf>
    <xf numFmtId="179" fontId="11" fillId="4" borderId="14" xfId="1" applyNumberFormat="1" applyFont="1" applyFill="1" applyBorder="1" applyAlignment="1" applyProtection="1">
      <alignment horizontal="center" vertical="center" shrinkToFit="1"/>
    </xf>
    <xf numFmtId="179" fontId="11" fillId="4" borderId="0" xfId="1" applyNumberFormat="1" applyFont="1" applyFill="1" applyBorder="1" applyAlignment="1" applyProtection="1">
      <alignment horizontal="center" vertical="center" shrinkToFit="1"/>
    </xf>
    <xf numFmtId="179" fontId="11" fillId="4" borderId="9" xfId="1" applyNumberFormat="1" applyFont="1" applyFill="1" applyBorder="1" applyAlignment="1" applyProtection="1">
      <alignment horizontal="center" vertical="center" shrinkToFit="1"/>
    </xf>
    <xf numFmtId="179" fontId="11" fillId="4" borderId="10" xfId="1" applyNumberFormat="1" applyFont="1" applyFill="1" applyBorder="1" applyAlignment="1" applyProtection="1">
      <alignment horizontal="center" vertical="center" shrinkToFit="1"/>
    </xf>
    <xf numFmtId="0" fontId="8" fillId="2" borderId="29" xfId="1" applyFont="1" applyFill="1" applyBorder="1" applyAlignment="1" applyProtection="1">
      <alignment horizontal="center" vertical="center" wrapText="1"/>
    </xf>
    <xf numFmtId="0" fontId="8" fillId="2" borderId="30" xfId="1" applyFont="1" applyFill="1" applyBorder="1" applyAlignment="1" applyProtection="1">
      <alignment horizontal="center" vertical="center" wrapText="1"/>
    </xf>
    <xf numFmtId="0" fontId="8" fillId="2" borderId="31" xfId="1" applyFont="1" applyFill="1" applyBorder="1" applyAlignment="1" applyProtection="1">
      <alignment horizontal="center" vertical="center" wrapText="1"/>
    </xf>
    <xf numFmtId="0" fontId="8" fillId="2" borderId="34" xfId="1" applyFont="1" applyFill="1" applyBorder="1" applyAlignment="1" applyProtection="1">
      <alignment horizontal="center" vertical="center" wrapText="1"/>
    </xf>
    <xf numFmtId="0" fontId="8" fillId="2" borderId="111" xfId="1" applyFont="1" applyFill="1" applyBorder="1" applyAlignment="1" applyProtection="1">
      <alignment horizontal="center" vertical="center" wrapText="1"/>
    </xf>
    <xf numFmtId="0" fontId="8" fillId="2" borderId="82" xfId="1" applyFont="1" applyFill="1" applyBorder="1" applyAlignment="1" applyProtection="1">
      <alignment horizontal="center" vertical="center" wrapText="1"/>
    </xf>
    <xf numFmtId="0" fontId="8" fillId="2" borderId="53" xfId="1" applyFont="1" applyFill="1" applyBorder="1" applyAlignment="1" applyProtection="1">
      <alignment horizontal="center" vertical="center" wrapText="1"/>
    </xf>
    <xf numFmtId="179" fontId="11" fillId="4" borderId="32" xfId="1" applyNumberFormat="1" applyFont="1" applyFill="1" applyBorder="1" applyAlignment="1" applyProtection="1">
      <alignment horizontal="center" vertical="center" shrinkToFit="1"/>
    </xf>
    <xf numFmtId="179" fontId="11" fillId="4" borderId="30" xfId="1" applyNumberFormat="1" applyFont="1" applyFill="1" applyBorder="1" applyAlignment="1" applyProtection="1">
      <alignment horizontal="center" vertical="center" shrinkToFit="1"/>
    </xf>
    <xf numFmtId="179" fontId="11" fillId="4" borderId="52" xfId="1" applyNumberFormat="1" applyFont="1" applyFill="1" applyBorder="1" applyAlignment="1" applyProtection="1">
      <alignment horizontal="center" vertical="center" shrinkToFit="1"/>
    </xf>
    <xf numFmtId="179" fontId="11" fillId="4" borderId="82" xfId="1" applyNumberFormat="1" applyFont="1" applyFill="1" applyBorder="1" applyAlignment="1" applyProtection="1">
      <alignment horizontal="center" vertical="center" shrinkToFit="1"/>
    </xf>
    <xf numFmtId="0" fontId="14" fillId="2" borderId="5" xfId="1" applyFont="1" applyFill="1" applyBorder="1" applyAlignment="1" applyProtection="1">
      <alignment horizontal="center" vertical="center" wrapText="1"/>
    </xf>
    <xf numFmtId="0" fontId="14" fillId="2" borderId="6" xfId="1" applyFont="1" applyFill="1" applyBorder="1" applyAlignment="1" applyProtection="1">
      <alignment horizontal="center" vertical="center" wrapText="1"/>
    </xf>
    <xf numFmtId="0" fontId="14" fillId="2" borderId="7" xfId="1" applyFont="1" applyFill="1" applyBorder="1" applyAlignment="1" applyProtection="1">
      <alignment horizontal="center" vertical="center" wrapText="1"/>
    </xf>
    <xf numFmtId="0" fontId="14" fillId="2" borderId="14" xfId="1" applyFont="1" applyFill="1" applyBorder="1" applyAlignment="1" applyProtection="1">
      <alignment horizontal="center" vertical="center" wrapText="1"/>
    </xf>
    <xf numFmtId="0" fontId="14" fillId="2" borderId="0" xfId="1" applyFont="1" applyFill="1" applyBorder="1" applyAlignment="1" applyProtection="1">
      <alignment horizontal="center" vertical="center" wrapText="1"/>
    </xf>
    <xf numFmtId="0" fontId="14" fillId="2" borderId="13" xfId="1" applyFont="1" applyFill="1" applyBorder="1" applyAlignment="1" applyProtection="1">
      <alignment horizontal="center" vertical="center" wrapText="1"/>
    </xf>
    <xf numFmtId="0" fontId="14" fillId="2" borderId="9" xfId="1" applyFont="1" applyFill="1" applyBorder="1" applyAlignment="1" applyProtection="1">
      <alignment horizontal="center" vertical="center" wrapText="1"/>
    </xf>
    <xf numFmtId="0" fontId="14" fillId="2" borderId="10" xfId="1" applyFont="1" applyFill="1" applyBorder="1" applyAlignment="1" applyProtection="1">
      <alignment horizontal="center" vertical="center" wrapText="1"/>
    </xf>
    <xf numFmtId="0" fontId="14" fillId="2" borderId="11" xfId="1" applyFont="1" applyFill="1" applyBorder="1" applyAlignment="1" applyProtection="1">
      <alignment horizontal="center" vertical="center" wrapText="1"/>
    </xf>
    <xf numFmtId="176" fontId="11" fillId="4" borderId="5" xfId="1" applyNumberFormat="1" applyFont="1" applyFill="1" applyBorder="1" applyAlignment="1" applyProtection="1">
      <alignment horizontal="center" vertical="center" shrinkToFit="1"/>
    </xf>
    <xf numFmtId="176" fontId="11" fillId="4" borderId="6" xfId="1" applyNumberFormat="1" applyFont="1" applyFill="1" applyBorder="1" applyAlignment="1" applyProtection="1">
      <alignment horizontal="center" vertical="center" shrinkToFit="1"/>
    </xf>
    <xf numFmtId="176" fontId="11" fillId="4" borderId="14" xfId="1" applyNumberFormat="1" applyFont="1" applyFill="1" applyBorder="1" applyAlignment="1" applyProtection="1">
      <alignment horizontal="center" vertical="center" shrinkToFit="1"/>
    </xf>
    <xf numFmtId="176" fontId="11" fillId="4" borderId="0" xfId="1" applyNumberFormat="1" applyFont="1" applyFill="1" applyBorder="1" applyAlignment="1" applyProtection="1">
      <alignment horizontal="center" vertical="center" shrinkToFit="1"/>
    </xf>
    <xf numFmtId="176" fontId="11" fillId="4" borderId="9" xfId="1" applyNumberFormat="1" applyFont="1" applyFill="1" applyBorder="1" applyAlignment="1" applyProtection="1">
      <alignment horizontal="center" vertical="center" shrinkToFit="1"/>
    </xf>
    <xf numFmtId="176" fontId="11" fillId="4" borderId="10" xfId="1" applyNumberFormat="1" applyFont="1" applyFill="1" applyBorder="1" applyAlignment="1" applyProtection="1">
      <alignment horizontal="center" vertical="center" shrinkToFit="1"/>
    </xf>
    <xf numFmtId="2" fontId="10" fillId="4" borderId="5" xfId="1" applyNumberFormat="1" applyFont="1" applyFill="1" applyBorder="1" applyAlignment="1" applyProtection="1">
      <alignment horizontal="center" vertical="center" shrinkToFit="1"/>
    </xf>
    <xf numFmtId="2" fontId="10" fillId="4" borderId="6" xfId="1" applyNumberFormat="1" applyFont="1" applyFill="1" applyBorder="1" applyAlignment="1" applyProtection="1">
      <alignment horizontal="center" vertical="center" shrinkToFit="1"/>
    </xf>
    <xf numFmtId="2" fontId="10" fillId="4" borderId="14" xfId="1" applyNumberFormat="1" applyFont="1" applyFill="1" applyBorder="1" applyAlignment="1" applyProtection="1">
      <alignment horizontal="center" vertical="center" shrinkToFit="1"/>
    </xf>
    <xf numFmtId="2" fontId="10" fillId="4" borderId="0" xfId="1" applyNumberFormat="1" applyFont="1" applyFill="1" applyBorder="1" applyAlignment="1" applyProtection="1">
      <alignment horizontal="center" vertical="center" shrinkToFit="1"/>
    </xf>
    <xf numFmtId="2" fontId="10" fillId="4" borderId="9" xfId="1" applyNumberFormat="1" applyFont="1" applyFill="1" applyBorder="1" applyAlignment="1" applyProtection="1">
      <alignment horizontal="center" vertical="center" shrinkToFit="1"/>
    </xf>
    <xf numFmtId="2" fontId="10" fillId="4" borderId="10" xfId="1" applyNumberFormat="1" applyFont="1" applyFill="1" applyBorder="1" applyAlignment="1" applyProtection="1">
      <alignment horizontal="center" vertical="center" shrinkToFit="1"/>
    </xf>
    <xf numFmtId="0" fontId="11" fillId="6" borderId="14" xfId="1" applyFont="1" applyFill="1" applyBorder="1" applyAlignment="1" applyProtection="1">
      <alignment horizontal="center" vertical="center"/>
      <protection locked="0"/>
    </xf>
    <xf numFmtId="0" fontId="11" fillId="6" borderId="0" xfId="1" applyFont="1" applyFill="1" applyBorder="1" applyAlignment="1" applyProtection="1">
      <alignment horizontal="center" vertical="center"/>
      <protection locked="0"/>
    </xf>
    <xf numFmtId="0" fontId="11" fillId="6" borderId="157" xfId="1" applyFont="1" applyFill="1" applyBorder="1" applyAlignment="1" applyProtection="1">
      <alignment horizontal="center" vertical="center"/>
      <protection locked="0"/>
    </xf>
    <xf numFmtId="0" fontId="31" fillId="3" borderId="6" xfId="1" applyFont="1" applyFill="1" applyBorder="1" applyAlignment="1" applyProtection="1">
      <alignment horizontal="center" vertical="center" shrinkToFit="1"/>
      <protection locked="0"/>
    </xf>
    <xf numFmtId="0" fontId="31" fillId="3" borderId="7" xfId="1" applyFont="1" applyFill="1" applyBorder="1" applyAlignment="1" applyProtection="1">
      <alignment horizontal="center" vertical="center" shrinkToFit="1"/>
      <protection locked="0"/>
    </xf>
    <xf numFmtId="0" fontId="31" fillId="3" borderId="14" xfId="1" applyFont="1" applyFill="1" applyBorder="1" applyAlignment="1" applyProtection="1">
      <alignment horizontal="center" vertical="center" shrinkToFit="1"/>
      <protection locked="0"/>
    </xf>
    <xf numFmtId="0" fontId="31" fillId="3" borderId="0" xfId="1" applyFont="1" applyFill="1" applyBorder="1" applyAlignment="1" applyProtection="1">
      <alignment horizontal="center" vertical="center" shrinkToFit="1"/>
      <protection locked="0"/>
    </xf>
    <xf numFmtId="0" fontId="31" fillId="3" borderId="13" xfId="1" applyFont="1" applyFill="1" applyBorder="1" applyAlignment="1" applyProtection="1">
      <alignment horizontal="center" vertical="center" shrinkToFit="1"/>
      <protection locked="0"/>
    </xf>
    <xf numFmtId="0" fontId="31" fillId="3" borderId="9" xfId="1" applyFont="1" applyFill="1" applyBorder="1" applyAlignment="1" applyProtection="1">
      <alignment horizontal="center" vertical="center" shrinkToFit="1"/>
      <protection locked="0"/>
    </xf>
    <xf numFmtId="0" fontId="31" fillId="3" borderId="10" xfId="1" applyFont="1" applyFill="1" applyBorder="1" applyAlignment="1" applyProtection="1">
      <alignment horizontal="center" vertical="center" shrinkToFit="1"/>
      <protection locked="0"/>
    </xf>
    <xf numFmtId="0" fontId="31" fillId="3" borderId="11" xfId="1" applyFont="1" applyFill="1" applyBorder="1" applyAlignment="1" applyProtection="1">
      <alignment horizontal="center" vertical="center" shrinkToFit="1"/>
      <protection locked="0"/>
    </xf>
    <xf numFmtId="0" fontId="8" fillId="2" borderId="0" xfId="1" applyFont="1" applyFill="1" applyAlignment="1" applyProtection="1">
      <alignment vertical="center" shrinkToFit="1"/>
    </xf>
    <xf numFmtId="0" fontId="15" fillId="2" borderId="0" xfId="1" applyFont="1" applyFill="1" applyAlignment="1" applyProtection="1">
      <alignment horizontal="left" vertical="top" wrapText="1"/>
    </xf>
    <xf numFmtId="0" fontId="12" fillId="2" borderId="159" xfId="1" applyFont="1" applyFill="1" applyBorder="1" applyAlignment="1" applyProtection="1">
      <alignment horizontal="center" vertical="center"/>
      <protection locked="0"/>
    </xf>
    <xf numFmtId="0" fontId="15" fillId="2" borderId="163" xfId="1" applyFont="1" applyFill="1" applyBorder="1" applyAlignment="1" applyProtection="1">
      <alignment horizontal="right" vertical="center" shrinkToFit="1"/>
      <protection locked="0"/>
    </xf>
    <xf numFmtId="0" fontId="15" fillId="2" borderId="164" xfId="1" applyFont="1" applyFill="1" applyBorder="1" applyAlignment="1" applyProtection="1">
      <alignment horizontal="right" vertical="center" shrinkToFit="1"/>
      <protection locked="0"/>
    </xf>
    <xf numFmtId="0" fontId="10" fillId="2" borderId="164" xfId="1" applyFont="1" applyFill="1" applyBorder="1" applyAlignment="1" applyProtection="1">
      <alignment horizontal="center" vertical="center" shrinkToFit="1"/>
      <protection locked="0"/>
    </xf>
    <xf numFmtId="0" fontId="8" fillId="2" borderId="7" xfId="1" applyFont="1" applyFill="1" applyBorder="1" applyAlignment="1" applyProtection="1">
      <alignment vertical="center" shrinkToFit="1"/>
    </xf>
    <xf numFmtId="0" fontId="8" fillId="2" borderId="0" xfId="1" applyFont="1" applyFill="1" applyBorder="1" applyAlignment="1" applyProtection="1">
      <alignment vertical="center" shrinkToFit="1"/>
    </xf>
    <xf numFmtId="0" fontId="8" fillId="2" borderId="13" xfId="1" applyFont="1" applyFill="1" applyBorder="1" applyAlignment="1" applyProtection="1">
      <alignment vertical="center" shrinkToFit="1"/>
    </xf>
    <xf numFmtId="0" fontId="28" fillId="2" borderId="5" xfId="1" applyFont="1" applyFill="1" applyBorder="1" applyAlignment="1" applyProtection="1">
      <alignment horizontal="center" vertical="center"/>
      <protection locked="0"/>
    </xf>
    <xf numFmtId="0" fontId="28" fillId="2" borderId="6" xfId="1" applyFont="1" applyFill="1" applyBorder="1" applyAlignment="1" applyProtection="1">
      <alignment horizontal="center" vertical="center"/>
      <protection locked="0"/>
    </xf>
    <xf numFmtId="0" fontId="28" fillId="2" borderId="7" xfId="1" applyFont="1" applyFill="1" applyBorder="1" applyAlignment="1" applyProtection="1">
      <alignment horizontal="center" vertical="center"/>
      <protection locked="0"/>
    </xf>
    <xf numFmtId="0" fontId="28" fillId="2" borderId="14" xfId="1" applyFont="1" applyFill="1" applyBorder="1" applyAlignment="1" applyProtection="1">
      <alignment horizontal="center" vertical="center"/>
      <protection locked="0"/>
    </xf>
    <xf numFmtId="0" fontId="28" fillId="3" borderId="0" xfId="1" applyFont="1" applyFill="1" applyBorder="1" applyAlignment="1" applyProtection="1">
      <alignment horizontal="center" vertical="center"/>
      <protection locked="0"/>
    </xf>
    <xf numFmtId="0" fontId="28" fillId="2" borderId="13" xfId="1" applyFont="1" applyFill="1" applyBorder="1" applyAlignment="1" applyProtection="1">
      <alignment horizontal="center" vertical="center"/>
      <protection locked="0"/>
    </xf>
    <xf numFmtId="0" fontId="15" fillId="2" borderId="154" xfId="1" applyFont="1" applyFill="1" applyBorder="1" applyAlignment="1" applyProtection="1">
      <alignment horizontal="right" vertical="center" shrinkToFit="1"/>
      <protection locked="0"/>
    </xf>
    <xf numFmtId="0" fontId="15" fillId="2" borderId="155" xfId="1" applyFont="1" applyFill="1" applyBorder="1" applyAlignment="1" applyProtection="1">
      <alignment horizontal="right" vertical="center" shrinkToFit="1"/>
      <protection locked="0"/>
    </xf>
    <xf numFmtId="0" fontId="10" fillId="2" borderId="155" xfId="1" applyFont="1" applyFill="1" applyBorder="1" applyAlignment="1" applyProtection="1">
      <alignment horizontal="center" vertical="center" shrinkToFit="1"/>
      <protection locked="0"/>
    </xf>
    <xf numFmtId="0" fontId="12" fillId="2" borderId="159" xfId="1" applyFont="1" applyFill="1" applyBorder="1" applyAlignment="1" applyProtection="1">
      <alignment horizontal="center" vertical="center" shrinkToFit="1"/>
      <protection locked="0"/>
    </xf>
    <xf numFmtId="0" fontId="16" fillId="2" borderId="158" xfId="1" applyFont="1" applyFill="1" applyBorder="1" applyAlignment="1" applyProtection="1">
      <alignment horizontal="center" vertical="center"/>
      <protection locked="0"/>
    </xf>
    <xf numFmtId="0" fontId="15" fillId="2" borderId="151" xfId="1" applyFont="1" applyFill="1" applyBorder="1" applyAlignment="1" applyProtection="1">
      <alignment horizontal="right" vertical="center" shrinkToFit="1"/>
      <protection locked="0"/>
    </xf>
    <xf numFmtId="0" fontId="15" fillId="2" borderId="152" xfId="1" applyFont="1" applyFill="1" applyBorder="1" applyAlignment="1" applyProtection="1">
      <alignment horizontal="right" vertical="center" shrinkToFit="1"/>
      <protection locked="0"/>
    </xf>
    <xf numFmtId="0" fontId="10" fillId="2" borderId="152" xfId="1" applyFont="1" applyFill="1" applyBorder="1" applyAlignment="1" applyProtection="1">
      <alignment horizontal="center" vertical="center" shrinkToFit="1"/>
      <protection locked="0"/>
    </xf>
    <xf numFmtId="0" fontId="14" fillId="2" borderId="160" xfId="1" applyFont="1" applyFill="1" applyBorder="1" applyAlignment="1" applyProtection="1">
      <alignment horizontal="center" vertical="center" textRotation="255" shrinkToFit="1"/>
      <protection locked="0"/>
    </xf>
    <xf numFmtId="0" fontId="14" fillId="2" borderId="161" xfId="1" applyFont="1" applyFill="1" applyBorder="1" applyAlignment="1" applyProtection="1">
      <alignment horizontal="center" vertical="center" textRotation="255" shrinkToFit="1"/>
      <protection locked="0"/>
    </xf>
    <xf numFmtId="0" fontId="14" fillId="2" borderId="162" xfId="1" applyFont="1" applyFill="1" applyBorder="1" applyAlignment="1" applyProtection="1">
      <alignment horizontal="center" vertical="center" textRotation="255" shrinkToFit="1"/>
      <protection locked="0"/>
    </xf>
    <xf numFmtId="0" fontId="14" fillId="2" borderId="7" xfId="1" applyFont="1" applyFill="1" applyBorder="1" applyAlignment="1" applyProtection="1">
      <alignment horizontal="center" vertical="center" textRotation="255" shrinkToFit="1"/>
      <protection locked="0"/>
    </xf>
    <xf numFmtId="0" fontId="14" fillId="2" borderId="13" xfId="1" applyFont="1" applyFill="1" applyBorder="1" applyAlignment="1" applyProtection="1">
      <alignment horizontal="center" vertical="center" textRotation="255" shrinkToFit="1"/>
      <protection locked="0"/>
    </xf>
    <xf numFmtId="0" fontId="8" fillId="2" borderId="86" xfId="1" applyFont="1" applyFill="1" applyBorder="1" applyAlignment="1" applyProtection="1">
      <alignment horizontal="center" vertical="center" shrinkToFit="1"/>
    </xf>
    <xf numFmtId="0" fontId="8" fillId="2" borderId="87" xfId="1" applyFont="1" applyFill="1" applyBorder="1" applyAlignment="1" applyProtection="1">
      <alignment horizontal="center" vertical="center" shrinkToFit="1"/>
    </xf>
    <xf numFmtId="0" fontId="8" fillId="2" borderId="88" xfId="1" applyFont="1" applyFill="1" applyBorder="1" applyAlignment="1" applyProtection="1">
      <alignment horizontal="center" vertical="center" shrinkToFit="1"/>
    </xf>
    <xf numFmtId="0" fontId="8" fillId="2" borderId="7" xfId="1" applyFont="1" applyFill="1" applyBorder="1" applyAlignment="1" applyProtection="1">
      <alignment horizontal="left" vertical="top" wrapText="1"/>
    </xf>
    <xf numFmtId="0" fontId="8" fillId="2" borderId="13" xfId="1" applyFont="1" applyFill="1" applyBorder="1" applyAlignment="1" applyProtection="1">
      <alignment horizontal="left" vertical="top" wrapText="1"/>
    </xf>
    <xf numFmtId="0" fontId="12" fillId="2" borderId="5" xfId="1" applyFont="1" applyFill="1" applyBorder="1" applyAlignment="1" applyProtection="1">
      <alignment horizontal="center" vertical="center"/>
    </xf>
    <xf numFmtId="0" fontId="11" fillId="6" borderId="5" xfId="1" applyFont="1" applyFill="1" applyBorder="1" applyAlignment="1" applyProtection="1">
      <alignment horizontal="center" vertical="center" shrinkToFit="1"/>
      <protection locked="0"/>
    </xf>
    <xf numFmtId="0" fontId="11" fillId="6" borderId="6" xfId="1" applyFont="1" applyFill="1" applyBorder="1" applyAlignment="1" applyProtection="1">
      <alignment horizontal="center" vertical="center" shrinkToFit="1"/>
      <protection locked="0"/>
    </xf>
    <xf numFmtId="0" fontId="11" fillId="6" borderId="99" xfId="1" applyFont="1" applyFill="1" applyBorder="1" applyAlignment="1" applyProtection="1">
      <alignment horizontal="center" vertical="center" shrinkToFit="1"/>
      <protection locked="0"/>
    </xf>
    <xf numFmtId="0" fontId="11" fillId="6" borderId="14" xfId="1" applyFont="1" applyFill="1" applyBorder="1" applyAlignment="1" applyProtection="1">
      <alignment horizontal="center" vertical="center" shrinkToFit="1"/>
      <protection locked="0"/>
    </xf>
    <xf numFmtId="0" fontId="11" fillId="6" borderId="0" xfId="1" applyFont="1" applyFill="1" applyBorder="1" applyAlignment="1" applyProtection="1">
      <alignment horizontal="center" vertical="center" shrinkToFit="1"/>
      <protection locked="0"/>
    </xf>
    <xf numFmtId="0" fontId="11" fillId="6" borderId="157" xfId="1" applyFont="1" applyFill="1" applyBorder="1" applyAlignment="1" applyProtection="1">
      <alignment horizontal="center" vertical="center" shrinkToFit="1"/>
      <protection locked="0"/>
    </xf>
    <xf numFmtId="0" fontId="11" fillId="6" borderId="9" xfId="1" applyFont="1" applyFill="1" applyBorder="1" applyAlignment="1" applyProtection="1">
      <alignment horizontal="center" vertical="center" shrinkToFit="1"/>
      <protection locked="0"/>
    </xf>
    <xf numFmtId="0" fontId="11" fillId="6" borderId="10" xfId="1" applyFont="1" applyFill="1" applyBorder="1" applyAlignment="1" applyProtection="1">
      <alignment horizontal="center" vertical="center" shrinkToFit="1"/>
      <protection locked="0"/>
    </xf>
    <xf numFmtId="0" fontId="11" fillId="6" borderId="100" xfId="1" applyFont="1" applyFill="1" applyBorder="1" applyAlignment="1" applyProtection="1">
      <alignment horizontal="center" vertical="center" shrinkToFit="1"/>
      <protection locked="0"/>
    </xf>
    <xf numFmtId="0" fontId="8" fillId="2" borderId="160" xfId="1" applyFont="1" applyFill="1" applyBorder="1" applyAlignment="1" applyProtection="1">
      <alignment horizontal="center" vertical="center" shrinkToFit="1"/>
    </xf>
    <xf numFmtId="0" fontId="8" fillId="2" borderId="161" xfId="1" applyFont="1" applyFill="1" applyBorder="1" applyAlignment="1" applyProtection="1">
      <alignment horizontal="center" vertical="center" shrinkToFit="1"/>
    </xf>
    <xf numFmtId="0" fontId="8" fillId="2" borderId="162" xfId="1" applyFont="1" applyFill="1" applyBorder="1" applyAlignment="1" applyProtection="1">
      <alignment horizontal="center" vertical="center" shrinkToFit="1"/>
    </xf>
    <xf numFmtId="0" fontId="31" fillId="2" borderId="5" xfId="1" applyFont="1" applyFill="1" applyBorder="1" applyAlignment="1" applyProtection="1">
      <alignment horizontal="center" vertical="center" wrapText="1" shrinkToFit="1"/>
      <protection locked="0"/>
    </xf>
    <xf numFmtId="0" fontId="31" fillId="2" borderId="6" xfId="1" applyFont="1" applyFill="1" applyBorder="1" applyAlignment="1" applyProtection="1">
      <alignment horizontal="center" vertical="center" shrinkToFit="1"/>
      <protection locked="0"/>
    </xf>
    <xf numFmtId="0" fontId="31" fillId="2" borderId="7" xfId="1" applyFont="1" applyFill="1" applyBorder="1" applyAlignment="1" applyProtection="1">
      <alignment horizontal="center" vertical="center" shrinkToFit="1"/>
      <protection locked="0"/>
    </xf>
    <xf numFmtId="0" fontId="31" fillId="2" borderId="14" xfId="1" applyFont="1" applyFill="1" applyBorder="1" applyAlignment="1" applyProtection="1">
      <alignment horizontal="center" vertical="center" shrinkToFit="1"/>
      <protection locked="0"/>
    </xf>
    <xf numFmtId="0" fontId="31" fillId="2" borderId="0" xfId="1" applyFont="1" applyFill="1" applyBorder="1" applyAlignment="1" applyProtection="1">
      <alignment horizontal="center" vertical="center" shrinkToFit="1"/>
      <protection locked="0"/>
    </xf>
    <xf numFmtId="0" fontId="31" fillId="2" borderId="13" xfId="1" applyFont="1" applyFill="1" applyBorder="1" applyAlignment="1" applyProtection="1">
      <alignment horizontal="center" vertical="center" shrinkToFit="1"/>
      <protection locked="0"/>
    </xf>
    <xf numFmtId="0" fontId="31" fillId="2" borderId="9" xfId="1" applyFont="1" applyFill="1" applyBorder="1" applyAlignment="1" applyProtection="1">
      <alignment horizontal="center" vertical="center" shrinkToFit="1"/>
      <protection locked="0"/>
    </xf>
    <xf numFmtId="0" fontId="31" fillId="2" borderId="10" xfId="1" applyFont="1" applyFill="1" applyBorder="1" applyAlignment="1" applyProtection="1">
      <alignment horizontal="center" vertical="center" shrinkToFit="1"/>
      <protection locked="0"/>
    </xf>
    <xf numFmtId="0" fontId="31" fillId="2" borderId="11" xfId="1" applyFont="1" applyFill="1" applyBorder="1" applyAlignment="1" applyProtection="1">
      <alignment horizontal="center" vertical="center" shrinkToFit="1"/>
      <protection locked="0"/>
    </xf>
    <xf numFmtId="0" fontId="31" fillId="2" borderId="5" xfId="1" applyFont="1" applyFill="1" applyBorder="1" applyAlignment="1" applyProtection="1">
      <alignment horizontal="center" vertical="center" shrinkToFit="1"/>
      <protection locked="0"/>
    </xf>
    <xf numFmtId="2" fontId="11" fillId="9" borderId="6" xfId="1" applyNumberFormat="1" applyFont="1" applyFill="1" applyBorder="1" applyAlignment="1" applyProtection="1">
      <alignment horizontal="center" vertical="center" shrinkToFit="1"/>
    </xf>
    <xf numFmtId="0" fontId="15" fillId="2" borderId="6" xfId="1" applyFont="1" applyFill="1" applyBorder="1" applyAlignment="1" applyProtection="1">
      <alignment vertical="center" wrapText="1"/>
    </xf>
    <xf numFmtId="0" fontId="20" fillId="0" borderId="6" xfId="1" applyFont="1" applyBorder="1" applyAlignment="1" applyProtection="1">
      <alignment vertical="center" wrapText="1"/>
    </xf>
    <xf numFmtId="0" fontId="20" fillId="0" borderId="0" xfId="1" applyFont="1" applyAlignment="1" applyProtection="1">
      <alignment vertical="center" wrapText="1"/>
    </xf>
    <xf numFmtId="0" fontId="20" fillId="0" borderId="0" xfId="1" applyFont="1" applyBorder="1" applyAlignment="1" applyProtection="1">
      <alignment vertical="center" wrapText="1"/>
    </xf>
    <xf numFmtId="0" fontId="31" fillId="3" borderId="5" xfId="1" applyFont="1" applyFill="1" applyBorder="1" applyAlignment="1" applyProtection="1">
      <alignment horizontal="center" vertical="center" wrapText="1" shrinkToFit="1"/>
      <protection locked="0"/>
    </xf>
    <xf numFmtId="0" fontId="15" fillId="2" borderId="151" xfId="1" applyFont="1" applyFill="1" applyBorder="1" applyAlignment="1" applyProtection="1">
      <alignment horizontal="center" vertical="center" wrapText="1"/>
    </xf>
    <xf numFmtId="0" fontId="15" fillId="2" borderId="152" xfId="1" applyFont="1" applyFill="1" applyBorder="1" applyAlignment="1" applyProtection="1">
      <alignment horizontal="center" vertical="center" wrapText="1"/>
    </xf>
    <xf numFmtId="0" fontId="15" fillId="2" borderId="153" xfId="1" applyFont="1" applyFill="1" applyBorder="1" applyAlignment="1" applyProtection="1">
      <alignment horizontal="center" vertical="center" wrapText="1"/>
    </xf>
    <xf numFmtId="0" fontId="15" fillId="2" borderId="154" xfId="1" applyFont="1" applyFill="1" applyBorder="1" applyAlignment="1" applyProtection="1">
      <alignment horizontal="center" vertical="center" wrapText="1"/>
    </xf>
    <xf numFmtId="0" fontId="15" fillId="2" borderId="155" xfId="1" applyFont="1" applyFill="1" applyBorder="1" applyAlignment="1" applyProtection="1">
      <alignment horizontal="center" vertical="center" wrapText="1"/>
    </xf>
    <xf numFmtId="0" fontId="15" fillId="2" borderId="156" xfId="1" applyFont="1" applyFill="1" applyBorder="1" applyAlignment="1" applyProtection="1">
      <alignment horizontal="center" vertical="center" wrapText="1"/>
    </xf>
    <xf numFmtId="0" fontId="15" fillId="2" borderId="4" xfId="1" applyFont="1" applyFill="1" applyBorder="1" applyAlignment="1" applyProtection="1">
      <alignment horizontal="center" vertical="center" shrinkToFit="1"/>
    </xf>
    <xf numFmtId="0" fontId="12" fillId="2" borderId="4" xfId="1" applyFont="1" applyFill="1" applyBorder="1" applyAlignment="1" applyProtection="1">
      <alignment horizontal="center" vertical="center" shrinkToFit="1"/>
    </xf>
    <xf numFmtId="0" fontId="15" fillId="2" borderId="4" xfId="1" applyFont="1" applyFill="1" applyBorder="1" applyAlignment="1" applyProtection="1">
      <alignment horizontal="center" vertical="center"/>
    </xf>
    <xf numFmtId="0" fontId="44" fillId="2" borderId="4" xfId="1" applyFont="1" applyFill="1" applyBorder="1" applyAlignment="1" applyProtection="1">
      <alignment horizontal="center" vertical="center" shrinkToFit="1"/>
      <protection locked="0"/>
    </xf>
    <xf numFmtId="0" fontId="45" fillId="2" borderId="4" xfId="1" applyFont="1" applyFill="1" applyBorder="1" applyAlignment="1" applyProtection="1">
      <alignment horizontal="center" vertical="center" shrinkToFit="1"/>
    </xf>
    <xf numFmtId="0" fontId="46" fillId="2" borderId="4" xfId="1" applyFont="1" applyFill="1" applyBorder="1" applyAlignment="1" applyProtection="1">
      <alignment horizontal="center" vertical="center" shrinkToFit="1"/>
      <protection locked="0"/>
    </xf>
    <xf numFmtId="0" fontId="31" fillId="2" borderId="4" xfId="1" applyFont="1" applyFill="1" applyBorder="1" applyAlignment="1" applyProtection="1">
      <alignment horizontal="center" vertical="center"/>
      <protection locked="0"/>
    </xf>
    <xf numFmtId="0" fontId="8" fillId="2" borderId="5" xfId="1" applyFont="1" applyFill="1" applyBorder="1" applyAlignment="1" applyProtection="1">
      <alignment horizontal="center" vertical="center" shrinkToFit="1"/>
    </xf>
    <xf numFmtId="0" fontId="43" fillId="0" borderId="0" xfId="1" applyFont="1" applyFill="1" applyAlignment="1" applyProtection="1">
      <alignment horizontal="left" vertical="center" wrapText="1"/>
    </xf>
    <xf numFmtId="0" fontId="15" fillId="2" borderId="150" xfId="1" applyFont="1" applyFill="1" applyBorder="1" applyAlignment="1" applyProtection="1">
      <alignment horizontal="center" vertical="center"/>
    </xf>
    <xf numFmtId="0" fontId="15" fillId="2" borderId="31" xfId="1" applyFont="1" applyFill="1" applyBorder="1" applyAlignment="1" applyProtection="1">
      <alignment horizontal="center" vertical="center"/>
    </xf>
    <xf numFmtId="0" fontId="16" fillId="2" borderId="82" xfId="1" applyFont="1" applyFill="1" applyBorder="1" applyAlignment="1" applyProtection="1">
      <alignment horizontal="center" vertical="center" shrinkToFit="1"/>
      <protection locked="0"/>
    </xf>
    <xf numFmtId="0" fontId="8" fillId="2" borderId="149" xfId="1" applyFont="1" applyFill="1" applyBorder="1" applyAlignment="1" applyProtection="1">
      <alignment horizontal="center" vertical="center"/>
    </xf>
    <xf numFmtId="0" fontId="12" fillId="2" borderId="32" xfId="1" applyFont="1" applyFill="1" applyBorder="1" applyAlignment="1" applyProtection="1">
      <alignment horizontal="center" vertical="center"/>
    </xf>
    <xf numFmtId="0" fontId="12" fillId="2" borderId="30" xfId="1" applyFont="1" applyFill="1" applyBorder="1" applyAlignment="1" applyProtection="1">
      <alignment horizontal="left" vertical="center" wrapText="1"/>
    </xf>
    <xf numFmtId="0" fontId="8" fillId="2" borderId="30" xfId="1" applyFont="1" applyFill="1" applyBorder="1" applyAlignment="1" applyProtection="1">
      <alignment horizontal="center" vertical="center" shrinkToFit="1"/>
    </xf>
    <xf numFmtId="0" fontId="16" fillId="5" borderId="30" xfId="1" applyFont="1" applyFill="1" applyBorder="1" applyAlignment="1" applyProtection="1">
      <alignment horizontal="center" vertical="center" shrinkToFit="1"/>
    </xf>
    <xf numFmtId="0" fontId="16" fillId="5" borderId="0" xfId="1" applyFont="1" applyFill="1" applyBorder="1" applyAlignment="1" applyProtection="1">
      <alignment horizontal="center" vertical="center" shrinkToFit="1"/>
    </xf>
    <xf numFmtId="0" fontId="16" fillId="2" borderId="90" xfId="1" applyFont="1" applyFill="1" applyBorder="1" applyAlignment="1" applyProtection="1">
      <alignment horizontal="center" vertical="center" shrinkToFit="1"/>
      <protection locked="0"/>
    </xf>
    <xf numFmtId="0" fontId="15" fillId="2" borderId="90" xfId="1" applyFont="1" applyFill="1" applyBorder="1" applyAlignment="1" applyProtection="1">
      <alignment horizontal="center" vertical="center"/>
    </xf>
    <xf numFmtId="0" fontId="15" fillId="2" borderId="78" xfId="1" applyFont="1" applyFill="1" applyBorder="1" applyAlignment="1" applyProtection="1">
      <alignment horizontal="center" vertical="center" textRotation="255" wrapText="1"/>
    </xf>
    <xf numFmtId="0" fontId="15" fillId="2" borderId="77" xfId="1" applyFont="1" applyFill="1" applyBorder="1" applyAlignment="1" applyProtection="1">
      <alignment horizontal="center" vertical="center" textRotation="255" wrapText="1"/>
    </xf>
    <xf numFmtId="0" fontId="15" fillId="2" borderId="14" xfId="1" applyFont="1" applyFill="1" applyBorder="1" applyAlignment="1" applyProtection="1">
      <alignment horizontal="center" vertical="center" textRotation="255" wrapText="1"/>
    </xf>
    <xf numFmtId="0" fontId="15" fillId="2" borderId="13" xfId="1" applyFont="1" applyFill="1" applyBorder="1" applyAlignment="1" applyProtection="1">
      <alignment horizontal="center" vertical="center" textRotation="255" wrapText="1"/>
    </xf>
    <xf numFmtId="0" fontId="12" fillId="2" borderId="13" xfId="1" applyFont="1" applyFill="1" applyBorder="1" applyAlignment="1" applyProtection="1">
      <alignment horizontal="left" vertical="center" wrapText="1"/>
    </xf>
    <xf numFmtId="0" fontId="16" fillId="3" borderId="0" xfId="1" applyFont="1" applyFill="1" applyBorder="1" applyAlignment="1" applyProtection="1">
      <alignment horizontal="center" vertical="center" shrinkToFit="1"/>
      <protection locked="0"/>
    </xf>
    <xf numFmtId="0" fontId="8" fillId="2" borderId="119" xfId="1" applyFont="1" applyFill="1" applyBorder="1" applyAlignment="1" applyProtection="1">
      <alignment horizontal="center" vertical="center"/>
    </xf>
    <xf numFmtId="0" fontId="12" fillId="2" borderId="147" xfId="1" applyFont="1" applyFill="1" applyBorder="1" applyAlignment="1" applyProtection="1">
      <alignment horizontal="center" vertical="center"/>
    </xf>
    <xf numFmtId="0" fontId="12" fillId="2" borderId="145" xfId="1" applyFont="1" applyFill="1" applyBorder="1" applyAlignment="1" applyProtection="1">
      <alignment horizontal="left" vertical="center" wrapText="1"/>
    </xf>
    <xf numFmtId="0" fontId="12" fillId="2" borderId="146" xfId="1" applyFont="1" applyFill="1" applyBorder="1" applyAlignment="1" applyProtection="1">
      <alignment horizontal="left" vertical="center" wrapText="1"/>
    </xf>
    <xf numFmtId="0" fontId="12" fillId="2" borderId="148" xfId="1" applyFont="1" applyFill="1" applyBorder="1" applyAlignment="1" applyProtection="1">
      <alignment horizontal="left" vertical="center" wrapText="1"/>
    </xf>
    <xf numFmtId="0" fontId="12" fillId="2" borderId="135" xfId="1" applyFont="1" applyFill="1" applyBorder="1" applyAlignment="1" applyProtection="1">
      <alignment horizontal="left" vertical="center" wrapText="1"/>
    </xf>
    <xf numFmtId="0" fontId="16" fillId="2" borderId="138" xfId="1" applyFont="1" applyFill="1" applyBorder="1" applyAlignment="1" applyProtection="1">
      <alignment horizontal="right" vertical="center"/>
    </xf>
    <xf numFmtId="0" fontId="16" fillId="2" borderId="139" xfId="1" applyFont="1" applyFill="1" applyBorder="1" applyAlignment="1" applyProtection="1">
      <alignment horizontal="right" vertical="center"/>
    </xf>
    <xf numFmtId="0" fontId="16" fillId="2" borderId="140" xfId="1" applyFont="1" applyFill="1" applyBorder="1" applyAlignment="1" applyProtection="1">
      <alignment horizontal="right" vertical="center"/>
    </xf>
    <xf numFmtId="0" fontId="16" fillId="2" borderId="141" xfId="1" applyFont="1" applyFill="1" applyBorder="1" applyAlignment="1" applyProtection="1">
      <alignment horizontal="right" vertical="center"/>
    </xf>
    <xf numFmtId="0" fontId="16" fillId="2" borderId="142" xfId="1" applyFont="1" applyFill="1" applyBorder="1" applyAlignment="1" applyProtection="1">
      <alignment horizontal="right" vertical="center"/>
    </xf>
    <xf numFmtId="0" fontId="16" fillId="2" borderId="143" xfId="1" applyFont="1" applyFill="1" applyBorder="1" applyAlignment="1" applyProtection="1">
      <alignment horizontal="right" vertical="center"/>
    </xf>
    <xf numFmtId="0" fontId="8" fillId="2" borderId="70" xfId="1" applyFont="1" applyFill="1" applyBorder="1" applyAlignment="1" applyProtection="1">
      <alignment horizontal="center" vertical="center"/>
    </xf>
    <xf numFmtId="0" fontId="8" fillId="2" borderId="58" xfId="1" applyFont="1" applyFill="1" applyBorder="1" applyAlignment="1" applyProtection="1">
      <alignment horizontal="center" vertical="center"/>
    </xf>
    <xf numFmtId="1" fontId="16" fillId="4" borderId="2" xfId="1" applyNumberFormat="1" applyFont="1" applyFill="1" applyBorder="1" applyAlignment="1" applyProtection="1">
      <alignment horizontal="center" vertical="center" shrinkToFit="1"/>
    </xf>
    <xf numFmtId="1" fontId="16" fillId="4" borderId="144" xfId="1" applyNumberFormat="1" applyFont="1" applyFill="1" applyBorder="1" applyAlignment="1" applyProtection="1">
      <alignment horizontal="center" vertical="center" shrinkToFit="1"/>
    </xf>
    <xf numFmtId="0" fontId="15" fillId="2" borderId="144" xfId="1" applyFont="1" applyFill="1" applyBorder="1" applyAlignment="1" applyProtection="1">
      <alignment horizontal="center" vertical="center"/>
    </xf>
    <xf numFmtId="1" fontId="16" fillId="4" borderId="5" xfId="1" applyNumberFormat="1" applyFont="1" applyFill="1" applyBorder="1" applyAlignment="1" applyProtection="1">
      <alignment horizontal="center" vertical="center" shrinkToFit="1"/>
    </xf>
    <xf numFmtId="1" fontId="16" fillId="4" borderId="6" xfId="1" applyNumberFormat="1" applyFont="1" applyFill="1" applyBorder="1" applyAlignment="1" applyProtection="1">
      <alignment horizontal="center" vertical="center" shrinkToFit="1"/>
    </xf>
    <xf numFmtId="1" fontId="16" fillId="4" borderId="54" xfId="1" applyNumberFormat="1" applyFont="1" applyFill="1" applyBorder="1" applyAlignment="1" applyProtection="1">
      <alignment horizontal="center" vertical="center" shrinkToFit="1"/>
    </xf>
    <xf numFmtId="0" fontId="8" fillId="2" borderId="54" xfId="1" applyFont="1" applyFill="1" applyBorder="1" applyAlignment="1" applyProtection="1">
      <alignment horizontal="center" vertical="center"/>
    </xf>
    <xf numFmtId="0" fontId="8" fillId="2" borderId="70" xfId="1" applyFont="1" applyFill="1" applyBorder="1" applyAlignment="1" applyProtection="1">
      <alignment horizontal="center" vertical="center" shrinkToFit="1"/>
    </xf>
    <xf numFmtId="0" fontId="8" fillId="2" borderId="67" xfId="1" applyFont="1" applyFill="1" applyBorder="1" applyAlignment="1" applyProtection="1">
      <alignment horizontal="center" vertical="center" shrinkToFit="1"/>
    </xf>
    <xf numFmtId="178" fontId="16" fillId="4" borderId="2" xfId="1" applyNumberFormat="1" applyFont="1" applyFill="1" applyBorder="1" applyAlignment="1" applyProtection="1">
      <alignment horizontal="center" vertical="center" shrinkToFit="1"/>
    </xf>
    <xf numFmtId="0" fontId="16" fillId="4" borderId="5" xfId="1" applyFont="1" applyFill="1" applyBorder="1" applyAlignment="1" applyProtection="1">
      <alignment horizontal="center" vertical="center" shrinkToFit="1"/>
    </xf>
    <xf numFmtId="0" fontId="16" fillId="4" borderId="9" xfId="1" applyFont="1" applyFill="1" applyBorder="1" applyAlignment="1" applyProtection="1">
      <alignment horizontal="center" vertical="center" shrinkToFit="1"/>
    </xf>
    <xf numFmtId="0" fontId="8" fillId="2" borderId="51" xfId="1" applyFont="1" applyFill="1" applyBorder="1" applyAlignment="1" applyProtection="1">
      <alignment horizontal="center" vertical="center" shrinkToFit="1"/>
    </xf>
    <xf numFmtId="178" fontId="16" fillId="4" borderId="6" xfId="1" applyNumberFormat="1" applyFont="1" applyFill="1" applyBorder="1" applyAlignment="1" applyProtection="1">
      <alignment horizontal="center" vertical="center" shrinkToFit="1"/>
    </xf>
    <xf numFmtId="178" fontId="16" fillId="4" borderId="10" xfId="1" applyNumberFormat="1" applyFont="1" applyFill="1" applyBorder="1" applyAlignment="1" applyProtection="1">
      <alignment horizontal="center" vertical="center" shrinkToFit="1"/>
    </xf>
    <xf numFmtId="0" fontId="8" fillId="2" borderId="14" xfId="1" applyFont="1" applyFill="1" applyBorder="1" applyAlignment="1" applyProtection="1">
      <alignment horizontal="distributed" vertical="center"/>
    </xf>
    <xf numFmtId="0" fontId="8" fillId="2" borderId="0" xfId="1" applyFont="1" applyFill="1" applyBorder="1" applyAlignment="1" applyProtection="1">
      <alignment horizontal="distributed" vertical="center"/>
    </xf>
    <xf numFmtId="0" fontId="8" fillId="2" borderId="13" xfId="1" applyFont="1" applyFill="1" applyBorder="1" applyAlignment="1" applyProtection="1">
      <alignment horizontal="distributed" vertical="center"/>
    </xf>
    <xf numFmtId="0" fontId="8" fillId="2" borderId="9" xfId="1" applyFont="1" applyFill="1" applyBorder="1" applyAlignment="1" applyProtection="1">
      <alignment horizontal="distributed" vertical="center"/>
    </xf>
    <xf numFmtId="0" fontId="8" fillId="2" borderId="10" xfId="1" applyFont="1" applyFill="1" applyBorder="1" applyAlignment="1" applyProtection="1">
      <alignment horizontal="distributed" vertical="center"/>
    </xf>
    <xf numFmtId="0" fontId="8" fillId="2" borderId="11" xfId="1" applyFont="1" applyFill="1" applyBorder="1" applyAlignment="1" applyProtection="1">
      <alignment horizontal="distributed" vertical="center"/>
    </xf>
    <xf numFmtId="178" fontId="16" fillId="4" borderId="0" xfId="1" applyNumberFormat="1" applyFont="1" applyFill="1" applyBorder="1" applyAlignment="1" applyProtection="1">
      <alignment horizontal="center" vertical="center" shrinkToFit="1"/>
    </xf>
    <xf numFmtId="0" fontId="8" fillId="2" borderId="5" xfId="1" applyFont="1" applyFill="1" applyBorder="1" applyAlignment="1" applyProtection="1">
      <alignment horizontal="distributed" vertical="center"/>
    </xf>
    <xf numFmtId="0" fontId="8" fillId="2" borderId="6" xfId="1" applyFont="1" applyFill="1" applyBorder="1" applyAlignment="1" applyProtection="1">
      <alignment horizontal="distributed" vertical="center"/>
    </xf>
    <xf numFmtId="0" fontId="8" fillId="2" borderId="7" xfId="1" applyFont="1" applyFill="1" applyBorder="1" applyAlignment="1" applyProtection="1">
      <alignment horizontal="distributed" vertical="center"/>
    </xf>
    <xf numFmtId="0" fontId="12" fillId="2" borderId="9" xfId="1" applyFont="1" applyFill="1" applyBorder="1" applyAlignment="1" applyProtection="1">
      <alignment horizontal="distributed" vertical="center"/>
    </xf>
    <xf numFmtId="0" fontId="8" fillId="2" borderId="67" xfId="1" applyFont="1" applyFill="1" applyBorder="1" applyAlignment="1" applyProtection="1">
      <alignment horizontal="center" vertical="center"/>
    </xf>
    <xf numFmtId="0" fontId="8" fillId="2" borderId="136" xfId="1" applyFont="1" applyFill="1" applyBorder="1" applyAlignment="1" applyProtection="1">
      <alignment horizontal="center"/>
    </xf>
    <xf numFmtId="0" fontId="8" fillId="2" borderId="137" xfId="1" applyFont="1" applyFill="1" applyBorder="1" applyAlignment="1" applyProtection="1">
      <alignment horizontal="center"/>
    </xf>
    <xf numFmtId="0" fontId="16" fillId="4" borderId="14" xfId="1" applyFont="1" applyFill="1" applyBorder="1" applyAlignment="1" applyProtection="1">
      <alignment horizontal="center" vertical="center" shrinkToFit="1"/>
    </xf>
    <xf numFmtId="0" fontId="8" fillId="2" borderId="125" xfId="1" applyFont="1" applyFill="1" applyBorder="1" applyAlignment="1" applyProtection="1">
      <alignment horizontal="center" vertical="center"/>
    </xf>
    <xf numFmtId="178" fontId="16" fillId="4" borderId="120" xfId="1" applyNumberFormat="1" applyFont="1" applyFill="1" applyBorder="1" applyAlignment="1" applyProtection="1">
      <alignment horizontal="center" vertical="center" shrinkToFit="1"/>
    </xf>
    <xf numFmtId="0" fontId="15" fillId="2" borderId="120" xfId="1" applyFont="1" applyFill="1" applyBorder="1" applyAlignment="1" applyProtection="1">
      <alignment horizontal="center" vertical="center"/>
    </xf>
    <xf numFmtId="0" fontId="8" fillId="2" borderId="44" xfId="1" applyFont="1" applyFill="1" applyBorder="1" applyAlignment="1" applyProtection="1">
      <alignment horizontal="center" vertical="center" shrinkToFit="1"/>
    </xf>
    <xf numFmtId="0" fontId="8" fillId="2" borderId="46" xfId="1" applyFont="1" applyFill="1" applyBorder="1" applyAlignment="1" applyProtection="1">
      <alignment horizontal="center" vertical="center" shrinkToFit="1"/>
    </xf>
    <xf numFmtId="0" fontId="8" fillId="2" borderId="135" xfId="1" applyFont="1" applyFill="1" applyBorder="1" applyAlignment="1" applyProtection="1">
      <alignment horizontal="center" vertical="center" shrinkToFit="1"/>
    </xf>
    <xf numFmtId="0" fontId="8" fillId="2" borderId="46" xfId="1" applyFont="1" applyFill="1" applyBorder="1" applyAlignment="1" applyProtection="1">
      <alignment horizontal="center" vertical="center" wrapText="1"/>
    </xf>
    <xf numFmtId="0" fontId="8" fillId="2" borderId="134" xfId="1" applyFont="1" applyFill="1" applyBorder="1" applyAlignment="1" applyProtection="1">
      <alignment horizontal="center" vertical="center" wrapText="1"/>
    </xf>
    <xf numFmtId="0" fontId="8" fillId="2" borderId="32" xfId="1" applyFont="1" applyFill="1" applyBorder="1" applyAlignment="1" applyProtection="1">
      <alignment horizontal="center" vertical="center" textRotation="255" wrapText="1"/>
    </xf>
    <xf numFmtId="0" fontId="8" fillId="2" borderId="31" xfId="1" applyFont="1" applyFill="1" applyBorder="1" applyAlignment="1" applyProtection="1">
      <alignment horizontal="center" vertical="center" textRotation="255" wrapText="1"/>
    </xf>
    <xf numFmtId="0" fontId="8" fillId="2" borderId="14" xfId="1" applyFont="1" applyFill="1" applyBorder="1" applyAlignment="1" applyProtection="1">
      <alignment horizontal="center" vertical="center" textRotation="255" wrapText="1"/>
    </xf>
    <xf numFmtId="0" fontId="8" fillId="2" borderId="13" xfId="1" applyFont="1" applyFill="1" applyBorder="1" applyAlignment="1" applyProtection="1">
      <alignment horizontal="center" vertical="center" textRotation="255" wrapText="1"/>
    </xf>
    <xf numFmtId="0" fontId="8" fillId="2" borderId="0" xfId="1" applyFont="1" applyFill="1" applyBorder="1" applyAlignment="1" applyProtection="1">
      <alignment horizontal="center" vertical="center" textRotation="255" wrapText="1"/>
    </xf>
    <xf numFmtId="0" fontId="8" fillId="2" borderId="54" xfId="1" applyFont="1" applyFill="1" applyBorder="1" applyAlignment="1" applyProtection="1">
      <alignment horizontal="center" vertical="center" textRotation="255" wrapText="1"/>
    </xf>
    <xf numFmtId="0" fontId="8" fillId="2" borderId="56" xfId="1" applyFont="1" applyFill="1" applyBorder="1" applyAlignment="1" applyProtection="1">
      <alignment horizontal="center" vertical="center" textRotation="255" wrapText="1"/>
    </xf>
    <xf numFmtId="178" fontId="16" fillId="4" borderId="30" xfId="1" applyNumberFormat="1" applyFont="1" applyFill="1" applyBorder="1" applyAlignment="1" applyProtection="1">
      <alignment horizontal="center" vertical="center" shrinkToFit="1"/>
    </xf>
    <xf numFmtId="1" fontId="16" fillId="4" borderId="12" xfId="1" applyNumberFormat="1" applyFont="1" applyFill="1" applyBorder="1" applyAlignment="1" applyProtection="1">
      <alignment horizontal="center" vertical="center" shrinkToFit="1"/>
    </xf>
    <xf numFmtId="0" fontId="16" fillId="4" borderId="12" xfId="1" applyFont="1" applyFill="1" applyBorder="1" applyAlignment="1" applyProtection="1">
      <alignment horizontal="center" vertical="center" shrinkToFit="1"/>
    </xf>
    <xf numFmtId="0" fontId="16" fillId="4" borderId="130" xfId="1" applyFont="1" applyFill="1" applyBorder="1" applyAlignment="1" applyProtection="1">
      <alignment horizontal="center" vertical="center" shrinkToFit="1"/>
    </xf>
    <xf numFmtId="0" fontId="16" fillId="4" borderId="131" xfId="1" applyFont="1" applyFill="1" applyBorder="1" applyAlignment="1" applyProtection="1">
      <alignment horizontal="center" vertical="center" shrinkToFit="1"/>
    </xf>
    <xf numFmtId="0" fontId="15" fillId="2" borderId="64" xfId="1" applyFont="1" applyFill="1" applyBorder="1" applyAlignment="1" applyProtection="1">
      <alignment horizontal="center" vertical="center"/>
    </xf>
    <xf numFmtId="0" fontId="12" fillId="2" borderId="82" xfId="1" applyFont="1" applyFill="1" applyBorder="1" applyAlignment="1" applyProtection="1">
      <alignment horizontal="center" vertical="center"/>
    </xf>
    <xf numFmtId="0" fontId="8" fillId="2" borderId="43" xfId="1" applyFont="1" applyFill="1" applyBorder="1" applyAlignment="1" applyProtection="1">
      <alignment horizontal="center" vertical="center" wrapText="1"/>
    </xf>
    <xf numFmtId="0" fontId="8" fillId="2" borderId="132" xfId="1" applyFont="1" applyFill="1" applyBorder="1" applyAlignment="1" applyProtection="1">
      <alignment horizontal="center" vertical="center" wrapText="1"/>
    </xf>
    <xf numFmtId="0" fontId="8" fillId="2" borderId="52" xfId="1" applyFont="1" applyFill="1" applyBorder="1" applyAlignment="1" applyProtection="1">
      <alignment horizontal="center" vertical="center" wrapText="1"/>
    </xf>
    <xf numFmtId="0" fontId="8" fillId="2" borderId="133" xfId="1" applyFont="1" applyFill="1" applyBorder="1" applyAlignment="1" applyProtection="1">
      <alignment horizontal="center" vertical="center" wrapText="1"/>
    </xf>
    <xf numFmtId="0" fontId="24" fillId="2" borderId="14" xfId="1" applyFont="1" applyFill="1" applyBorder="1" applyAlignment="1" applyProtection="1">
      <alignment horizontal="center" vertical="center" textRotation="255" wrapText="1"/>
    </xf>
    <xf numFmtId="0" fontId="24" fillId="2" borderId="13" xfId="1" applyFont="1" applyFill="1" applyBorder="1" applyAlignment="1" applyProtection="1">
      <alignment horizontal="center" vertical="center" textRotation="255" wrapText="1"/>
    </xf>
    <xf numFmtId="0" fontId="8" fillId="2" borderId="78" xfId="1" applyFont="1" applyFill="1" applyBorder="1" applyAlignment="1" applyProtection="1">
      <alignment horizontal="center" vertical="center"/>
    </xf>
    <xf numFmtId="0" fontId="12" fillId="2" borderId="11" xfId="1" applyFont="1" applyFill="1" applyBorder="1" applyAlignment="1" applyProtection="1">
      <alignment horizontal="left" vertical="center"/>
    </xf>
    <xf numFmtId="0" fontId="16" fillId="2" borderId="128" xfId="1" applyFont="1" applyFill="1" applyBorder="1" applyAlignment="1" applyProtection="1">
      <alignment horizontal="center" vertical="center" shrinkToFit="1"/>
      <protection locked="0"/>
    </xf>
    <xf numFmtId="0" fontId="16" fillId="2" borderId="129" xfId="1" applyFont="1" applyFill="1" applyBorder="1" applyAlignment="1" applyProtection="1">
      <alignment horizontal="center" vertical="center" shrinkToFit="1"/>
      <protection locked="0"/>
    </xf>
    <xf numFmtId="0" fontId="16" fillId="3" borderId="4" xfId="1" applyFont="1" applyFill="1" applyBorder="1" applyAlignment="1" applyProtection="1">
      <alignment horizontal="center" vertical="center" shrinkToFit="1"/>
      <protection locked="0"/>
    </xf>
    <xf numFmtId="0" fontId="16" fillId="2" borderId="1" xfId="1" applyFont="1" applyFill="1" applyBorder="1" applyAlignment="1" applyProtection="1">
      <alignment horizontal="center" vertical="center" shrinkToFit="1"/>
      <protection locked="0"/>
    </xf>
    <xf numFmtId="0" fontId="12" fillId="2" borderId="54" xfId="1" applyFont="1" applyFill="1" applyBorder="1" applyAlignment="1" applyProtection="1">
      <alignment horizontal="center" vertical="center"/>
    </xf>
    <xf numFmtId="0" fontId="12" fillId="2" borderId="0" xfId="3" applyFont="1" applyFill="1" applyBorder="1" applyAlignment="1" applyProtection="1">
      <alignment horizontal="left" vertical="center"/>
    </xf>
    <xf numFmtId="0" fontId="12" fillId="2" borderId="13" xfId="3" applyFont="1" applyFill="1" applyBorder="1" applyAlignment="1" applyProtection="1">
      <alignment horizontal="left" vertical="center"/>
    </xf>
    <xf numFmtId="0" fontId="12" fillId="2" borderId="55" xfId="3" applyFont="1" applyFill="1" applyBorder="1" applyAlignment="1" applyProtection="1">
      <alignment horizontal="left" vertical="center"/>
    </xf>
    <xf numFmtId="0" fontId="12" fillId="2" borderId="56" xfId="3" applyFont="1" applyFill="1" applyBorder="1" applyAlignment="1" applyProtection="1">
      <alignment horizontal="left" vertical="center"/>
    </xf>
    <xf numFmtId="0" fontId="16" fillId="2" borderId="12" xfId="1" applyFont="1" applyFill="1" applyBorder="1" applyAlignment="1" applyProtection="1">
      <alignment horizontal="center" vertical="center" shrinkToFit="1"/>
      <protection locked="0"/>
    </xf>
    <xf numFmtId="0" fontId="16" fillId="2" borderId="130" xfId="1" applyFont="1" applyFill="1" applyBorder="1" applyAlignment="1" applyProtection="1">
      <alignment horizontal="center" vertical="center" shrinkToFit="1"/>
      <protection locked="0"/>
    </xf>
    <xf numFmtId="0" fontId="16" fillId="2" borderId="131" xfId="1" applyFont="1" applyFill="1" applyBorder="1" applyAlignment="1" applyProtection="1">
      <alignment horizontal="center" vertical="center" shrinkToFit="1"/>
      <protection locked="0"/>
    </xf>
    <xf numFmtId="0" fontId="8" fillId="2" borderId="1" xfId="1" applyFont="1" applyFill="1" applyBorder="1" applyAlignment="1" applyProtection="1">
      <alignment horizontal="center" vertical="center"/>
    </xf>
    <xf numFmtId="0" fontId="12" fillId="2" borderId="3" xfId="1" applyFont="1" applyFill="1" applyBorder="1" applyAlignment="1" applyProtection="1">
      <alignment horizontal="left" vertical="center" wrapText="1"/>
    </xf>
    <xf numFmtId="0" fontId="12" fillId="2" borderId="4" xfId="1" applyFont="1" applyFill="1" applyBorder="1" applyAlignment="1" applyProtection="1">
      <alignment horizontal="left" vertical="center" wrapText="1"/>
    </xf>
    <xf numFmtId="0" fontId="16" fillId="5" borderId="4" xfId="1" applyFont="1" applyFill="1" applyBorder="1" applyAlignment="1" applyProtection="1">
      <alignment horizontal="center" vertical="center" shrinkToFit="1"/>
    </xf>
    <xf numFmtId="0" fontId="16" fillId="5" borderId="1" xfId="1" applyFont="1" applyFill="1" applyBorder="1" applyAlignment="1" applyProtection="1">
      <alignment horizontal="center" vertical="center" shrinkToFit="1"/>
    </xf>
    <xf numFmtId="0" fontId="12" fillId="2" borderId="56" xfId="1" applyFont="1" applyFill="1" applyBorder="1" applyAlignment="1" applyProtection="1">
      <alignment horizontal="center" vertical="center"/>
    </xf>
    <xf numFmtId="1" fontId="16" fillId="5" borderId="12" xfId="1" applyNumberFormat="1" applyFont="1" applyFill="1" applyBorder="1" applyAlignment="1" applyProtection="1">
      <alignment horizontal="center" vertical="center" shrinkToFit="1"/>
    </xf>
    <xf numFmtId="0" fontId="16" fillId="5" borderId="12"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xf>
    <xf numFmtId="0" fontId="12" fillId="2" borderId="67" xfId="1" applyFont="1" applyFill="1" applyBorder="1" applyAlignment="1" applyProtection="1">
      <alignment horizontal="center" vertical="center"/>
    </xf>
    <xf numFmtId="0" fontId="12" fillId="2" borderId="10" xfId="1" applyFont="1" applyFill="1" applyBorder="1" applyAlignment="1" applyProtection="1">
      <alignment horizontal="center" vertical="center"/>
    </xf>
    <xf numFmtId="1" fontId="16" fillId="4" borderId="10" xfId="1" applyNumberFormat="1" applyFont="1" applyFill="1" applyBorder="1" applyAlignment="1" applyProtection="1">
      <alignment horizontal="center" vertical="center" shrinkToFit="1"/>
    </xf>
    <xf numFmtId="0" fontId="16" fillId="5" borderId="92" xfId="1" applyFont="1" applyFill="1" applyBorder="1" applyAlignment="1" applyProtection="1">
      <alignment horizontal="center" vertical="center" shrinkToFit="1"/>
    </xf>
    <xf numFmtId="0" fontId="42" fillId="4" borderId="1" xfId="1" applyFont="1" applyFill="1" applyBorder="1" applyAlignment="1" applyProtection="1">
      <alignment horizontal="right" vertical="center" shrinkToFit="1"/>
    </xf>
    <xf numFmtId="0" fontId="42" fillId="4" borderId="2" xfId="1" applyFont="1" applyFill="1" applyBorder="1" applyAlignment="1" applyProtection="1">
      <alignment horizontal="right" vertical="center" shrinkToFit="1"/>
    </xf>
    <xf numFmtId="0" fontId="42" fillId="4" borderId="107" xfId="1" applyFont="1" applyFill="1" applyBorder="1" applyAlignment="1" applyProtection="1">
      <alignment horizontal="right" vertical="center" shrinkToFit="1"/>
    </xf>
    <xf numFmtId="0" fontId="16" fillId="4" borderId="6" xfId="1" applyFont="1" applyFill="1" applyBorder="1" applyAlignment="1" applyProtection="1">
      <alignment horizontal="right" vertical="center" shrinkToFit="1"/>
    </xf>
    <xf numFmtId="0" fontId="16" fillId="4" borderId="10" xfId="1" applyFont="1" applyFill="1" applyBorder="1" applyAlignment="1" applyProtection="1">
      <alignment horizontal="right" vertical="center" shrinkToFit="1"/>
    </xf>
    <xf numFmtId="0" fontId="16" fillId="4" borderId="126" xfId="1" applyFont="1" applyFill="1" applyBorder="1" applyAlignment="1" applyProtection="1">
      <alignment horizontal="center" vertical="center" shrinkToFit="1"/>
    </xf>
    <xf numFmtId="0" fontId="16" fillId="4" borderId="127" xfId="1" applyFont="1" applyFill="1" applyBorder="1" applyAlignment="1" applyProtection="1">
      <alignment horizontal="center" vertical="center" shrinkToFit="1"/>
    </xf>
    <xf numFmtId="0" fontId="12" fillId="2" borderId="7" xfId="1" applyFont="1" applyFill="1" applyBorder="1" applyAlignment="1" applyProtection="1">
      <alignment horizontal="center" vertical="center"/>
    </xf>
    <xf numFmtId="0" fontId="12" fillId="2" borderId="11" xfId="1" applyFont="1" applyFill="1" applyBorder="1" applyAlignment="1" applyProtection="1">
      <alignment horizontal="center" vertical="center"/>
    </xf>
    <xf numFmtId="0" fontId="16" fillId="4" borderId="5" xfId="1" applyFont="1" applyFill="1" applyBorder="1" applyAlignment="1" applyProtection="1">
      <alignment horizontal="right" vertical="center" shrinkToFit="1"/>
    </xf>
    <xf numFmtId="0" fontId="16" fillId="4" borderId="9" xfId="1" applyFont="1" applyFill="1" applyBorder="1" applyAlignment="1" applyProtection="1">
      <alignment horizontal="right" vertical="center" shrinkToFit="1"/>
    </xf>
    <xf numFmtId="0" fontId="42" fillId="2" borderId="1" xfId="1" applyFont="1" applyFill="1" applyBorder="1" applyAlignment="1" applyProtection="1">
      <alignment horizontal="right" vertical="center" shrinkToFit="1"/>
      <protection locked="0"/>
    </xf>
    <xf numFmtId="0" fontId="42" fillId="2" borderId="2" xfId="1" applyFont="1" applyFill="1" applyBorder="1" applyAlignment="1" applyProtection="1">
      <alignment horizontal="right" vertical="center" shrinkToFit="1"/>
      <protection locked="0"/>
    </xf>
    <xf numFmtId="0" fontId="42" fillId="2" borderId="107" xfId="1" applyFont="1" applyFill="1" applyBorder="1" applyAlignment="1" applyProtection="1">
      <alignment horizontal="right" vertical="center" shrinkToFit="1"/>
      <protection locked="0"/>
    </xf>
    <xf numFmtId="0" fontId="16" fillId="2" borderId="6" xfId="1" applyFont="1" applyFill="1" applyBorder="1" applyAlignment="1" applyProtection="1">
      <alignment horizontal="right" vertical="center" shrinkToFit="1"/>
      <protection locked="0"/>
    </xf>
    <xf numFmtId="0" fontId="16" fillId="2" borderId="10" xfId="1" applyFont="1" applyFill="1" applyBorder="1" applyAlignment="1" applyProtection="1">
      <alignment horizontal="right" vertical="center" shrinkToFit="1"/>
      <protection locked="0"/>
    </xf>
    <xf numFmtId="0" fontId="16" fillId="2" borderId="14" xfId="1" applyFont="1" applyFill="1" applyBorder="1" applyAlignment="1" applyProtection="1">
      <alignment horizontal="right" vertical="center" shrinkToFit="1"/>
      <protection locked="0"/>
    </xf>
    <xf numFmtId="0" fontId="16" fillId="2" borderId="0" xfId="1" applyFont="1" applyFill="1" applyBorder="1" applyAlignment="1" applyProtection="1">
      <alignment horizontal="right" vertical="center" shrinkToFit="1"/>
      <protection locked="0"/>
    </xf>
    <xf numFmtId="0" fontId="16" fillId="2" borderId="1" xfId="1" applyFont="1" applyFill="1" applyBorder="1" applyAlignment="1" applyProtection="1">
      <alignment horizontal="right" vertical="center" shrinkToFit="1"/>
      <protection locked="0"/>
    </xf>
    <xf numFmtId="0" fontId="16" fillId="2" borderId="2" xfId="1" applyFont="1" applyFill="1" applyBorder="1" applyAlignment="1" applyProtection="1">
      <alignment horizontal="right" vertical="center" shrinkToFit="1"/>
      <protection locked="0"/>
    </xf>
    <xf numFmtId="0" fontId="15" fillId="2" borderId="6" xfId="1" applyFont="1" applyFill="1" applyBorder="1" applyAlignment="1" applyProtection="1">
      <alignment horizontal="left" vertical="center"/>
    </xf>
    <xf numFmtId="0" fontId="15" fillId="2" borderId="7" xfId="1" applyFont="1" applyFill="1" applyBorder="1" applyAlignment="1" applyProtection="1">
      <alignment horizontal="left" vertical="center"/>
    </xf>
    <xf numFmtId="0" fontId="15" fillId="2" borderId="0" xfId="1" applyFont="1" applyFill="1" applyBorder="1" applyAlignment="1" applyProtection="1">
      <alignment horizontal="left" vertical="center"/>
    </xf>
    <xf numFmtId="0" fontId="15" fillId="2" borderId="13" xfId="1" applyFont="1" applyFill="1" applyBorder="1" applyAlignment="1" applyProtection="1">
      <alignment horizontal="left" vertical="center"/>
    </xf>
    <xf numFmtId="0" fontId="15" fillId="2" borderId="10" xfId="1" applyFont="1" applyFill="1" applyBorder="1" applyAlignment="1" applyProtection="1">
      <alignment horizontal="left" vertical="center"/>
    </xf>
    <xf numFmtId="0" fontId="15" fillId="2" borderId="11" xfId="1" applyFont="1" applyFill="1" applyBorder="1" applyAlignment="1" applyProtection="1">
      <alignment horizontal="left" vertical="center"/>
    </xf>
    <xf numFmtId="0" fontId="16" fillId="2" borderId="5" xfId="1" applyFont="1" applyFill="1" applyBorder="1" applyAlignment="1" applyProtection="1">
      <alignment horizontal="right" vertical="center" shrinkToFit="1"/>
      <protection locked="0"/>
    </xf>
    <xf numFmtId="0" fontId="16" fillId="2" borderId="9" xfId="1" applyFont="1" applyFill="1" applyBorder="1" applyAlignment="1" applyProtection="1">
      <alignment horizontal="right" vertical="center" shrinkToFit="1"/>
      <protection locked="0"/>
    </xf>
    <xf numFmtId="0" fontId="15" fillId="2" borderId="122" xfId="1" applyFont="1" applyFill="1" applyBorder="1" applyAlignment="1" applyProtection="1">
      <alignment horizontal="center" vertical="center"/>
    </xf>
    <xf numFmtId="0" fontId="16" fillId="4" borderId="123" xfId="1" applyFont="1" applyFill="1" applyBorder="1" applyAlignment="1" applyProtection="1">
      <alignment horizontal="center" vertical="center" shrinkToFit="1"/>
    </xf>
    <xf numFmtId="0" fontId="16" fillId="4" borderId="120" xfId="1" applyFont="1" applyFill="1" applyBorder="1" applyAlignment="1" applyProtection="1">
      <alignment horizontal="center" vertical="center" shrinkToFit="1"/>
    </xf>
    <xf numFmtId="0" fontId="16" fillId="4" borderId="124" xfId="1" applyFont="1" applyFill="1" applyBorder="1" applyAlignment="1" applyProtection="1">
      <alignment horizontal="center" vertical="center" shrinkToFit="1"/>
    </xf>
    <xf numFmtId="0" fontId="8" fillId="2" borderId="125" xfId="1" applyFont="1" applyFill="1" applyBorder="1" applyAlignment="1" applyProtection="1">
      <alignment horizontal="left" vertical="center"/>
    </xf>
    <xf numFmtId="0" fontId="8" fillId="2" borderId="30" xfId="1" applyFont="1" applyFill="1" applyBorder="1" applyAlignment="1" applyProtection="1">
      <alignment horizontal="left" vertical="center"/>
    </xf>
    <xf numFmtId="0" fontId="12" fillId="2" borderId="31" xfId="1" applyFont="1" applyFill="1" applyBorder="1" applyAlignment="1" applyProtection="1">
      <alignment horizontal="center" vertical="center"/>
    </xf>
    <xf numFmtId="0" fontId="42" fillId="2" borderId="120" xfId="1" applyFont="1" applyFill="1" applyBorder="1" applyAlignment="1" applyProtection="1">
      <alignment horizontal="right" vertical="center" shrinkToFit="1"/>
      <protection locked="0"/>
    </xf>
    <xf numFmtId="0" fontId="42" fillId="2" borderId="121" xfId="1" applyFont="1" applyFill="1" applyBorder="1" applyAlignment="1" applyProtection="1">
      <alignment horizontal="right" vertical="center" shrinkToFit="1"/>
      <protection locked="0"/>
    </xf>
    <xf numFmtId="0" fontId="42" fillId="2" borderId="119" xfId="1" applyFont="1" applyFill="1" applyBorder="1" applyAlignment="1" applyProtection="1">
      <alignment horizontal="right" vertical="center" shrinkToFit="1"/>
      <protection locked="0"/>
    </xf>
    <xf numFmtId="0" fontId="16" fillId="2" borderId="30" xfId="1" applyFont="1" applyFill="1" applyBorder="1" applyAlignment="1" applyProtection="1">
      <alignment horizontal="right" vertical="center" shrinkToFit="1"/>
      <protection locked="0"/>
    </xf>
    <xf numFmtId="0" fontId="8" fillId="2" borderId="51" xfId="1" applyFont="1" applyFill="1" applyBorder="1" applyAlignment="1" applyProtection="1">
      <alignment horizontal="center" vertical="center" wrapText="1"/>
    </xf>
    <xf numFmtId="0" fontId="40" fillId="2" borderId="114" xfId="1" applyFont="1" applyFill="1" applyBorder="1" applyAlignment="1" applyProtection="1">
      <alignment horizontal="center" vertical="center"/>
    </xf>
    <xf numFmtId="0" fontId="40" fillId="2" borderId="115" xfId="1" applyFont="1" applyFill="1" applyBorder="1" applyAlignment="1" applyProtection="1">
      <alignment horizontal="center" vertical="center"/>
    </xf>
    <xf numFmtId="0" fontId="40" fillId="2" borderId="116" xfId="1" applyFont="1" applyFill="1" applyBorder="1" applyAlignment="1" applyProtection="1">
      <alignment horizontal="center" vertical="center"/>
    </xf>
    <xf numFmtId="0" fontId="8" fillId="2" borderId="32" xfId="1" applyFont="1" applyFill="1" applyBorder="1" applyAlignment="1" applyProtection="1">
      <alignment horizontal="center" vertical="center" textRotation="255" shrinkToFit="1"/>
    </xf>
    <xf numFmtId="0" fontId="8" fillId="2" borderId="31" xfId="1" applyFont="1" applyFill="1" applyBorder="1" applyAlignment="1" applyProtection="1">
      <alignment horizontal="center" vertical="center" textRotation="255" shrinkToFit="1"/>
    </xf>
    <xf numFmtId="0" fontId="8" fillId="2" borderId="14" xfId="1" applyFont="1" applyFill="1" applyBorder="1" applyAlignment="1" applyProtection="1">
      <alignment horizontal="center" vertical="center" textRotation="255" shrinkToFit="1"/>
    </xf>
    <xf numFmtId="0" fontId="8" fillId="2" borderId="13" xfId="1" applyFont="1" applyFill="1" applyBorder="1" applyAlignment="1" applyProtection="1">
      <alignment horizontal="center" vertical="center" textRotation="255" shrinkToFit="1"/>
    </xf>
    <xf numFmtId="0" fontId="8" fillId="2" borderId="54" xfId="1" applyFont="1" applyFill="1" applyBorder="1" applyAlignment="1" applyProtection="1">
      <alignment horizontal="center" vertical="center" textRotation="255" shrinkToFit="1"/>
    </xf>
    <xf numFmtId="0" fontId="8" fillId="2" borderId="56" xfId="1" applyFont="1" applyFill="1" applyBorder="1" applyAlignment="1" applyProtection="1">
      <alignment horizontal="center" vertical="center" textRotation="255" shrinkToFit="1"/>
    </xf>
    <xf numFmtId="0" fontId="8" fillId="2" borderId="32" xfId="1" applyFont="1" applyFill="1" applyBorder="1" applyAlignment="1" applyProtection="1">
      <alignment horizontal="distributed" vertical="center"/>
    </xf>
    <xf numFmtId="0" fontId="8" fillId="2" borderId="30" xfId="1" applyFont="1" applyFill="1" applyBorder="1" applyAlignment="1" applyProtection="1">
      <alignment horizontal="distributed" vertical="center"/>
    </xf>
    <xf numFmtId="0" fontId="8" fillId="2" borderId="31" xfId="1" applyFont="1" applyFill="1" applyBorder="1" applyAlignment="1" applyProtection="1">
      <alignment horizontal="distributed" vertical="center"/>
    </xf>
    <xf numFmtId="0" fontId="16" fillId="2" borderId="32" xfId="1" applyFont="1" applyFill="1" applyBorder="1" applyAlignment="1" applyProtection="1">
      <alignment horizontal="right" vertical="center" shrinkToFit="1"/>
      <protection locked="0"/>
    </xf>
    <xf numFmtId="0" fontId="12" fillId="2" borderId="0" xfId="1" applyFont="1" applyFill="1" applyAlignment="1" applyProtection="1">
      <alignment horizontal="center" vertical="center"/>
    </xf>
    <xf numFmtId="0" fontId="39" fillId="5" borderId="5" xfId="1" applyNumberFormat="1" applyFont="1" applyFill="1" applyBorder="1" applyAlignment="1" applyProtection="1">
      <alignment horizontal="right" vertical="center" shrinkToFit="1"/>
    </xf>
    <xf numFmtId="0" fontId="39" fillId="5" borderId="6" xfId="1" applyNumberFormat="1" applyFont="1" applyFill="1" applyBorder="1" applyAlignment="1" applyProtection="1">
      <alignment horizontal="right" vertical="center" shrinkToFit="1"/>
    </xf>
    <xf numFmtId="0" fontId="39" fillId="5" borderId="23" xfId="1" applyNumberFormat="1" applyFont="1" applyFill="1" applyBorder="1" applyAlignment="1" applyProtection="1">
      <alignment horizontal="right" vertical="center" shrinkToFit="1"/>
    </xf>
    <xf numFmtId="0" fontId="39" fillId="5" borderId="21" xfId="1" applyNumberFormat="1" applyFont="1" applyFill="1" applyBorder="1" applyAlignment="1" applyProtection="1">
      <alignment horizontal="right" vertical="center" shrinkToFit="1"/>
    </xf>
    <xf numFmtId="0" fontId="12" fillId="2" borderId="6" xfId="1" applyFont="1" applyFill="1" applyBorder="1" applyAlignment="1" applyProtection="1">
      <alignment horizontal="left" vertical="center" indent="1"/>
    </xf>
    <xf numFmtId="0" fontId="12" fillId="2" borderId="21" xfId="1" applyFont="1" applyFill="1" applyBorder="1" applyAlignment="1" applyProtection="1">
      <alignment horizontal="left" vertical="center" indent="1"/>
    </xf>
    <xf numFmtId="0" fontId="12" fillId="2" borderId="48" xfId="1" applyFont="1" applyFill="1" applyBorder="1" applyAlignment="1" applyProtection="1">
      <alignment horizontal="center" vertical="center"/>
    </xf>
    <xf numFmtId="0" fontId="12" fillId="2" borderId="49" xfId="1" applyFont="1" applyFill="1" applyBorder="1" applyAlignment="1" applyProtection="1">
      <alignment horizontal="center" vertical="center"/>
    </xf>
    <xf numFmtId="0" fontId="12" fillId="2" borderId="57" xfId="1" applyFont="1" applyFill="1" applyBorder="1" applyAlignment="1" applyProtection="1">
      <alignment horizontal="center" vertical="center"/>
    </xf>
    <xf numFmtId="0" fontId="12" fillId="2" borderId="51" xfId="1" applyFont="1" applyFill="1" applyBorder="1" applyAlignment="1" applyProtection="1">
      <alignment horizontal="center" vertical="center"/>
    </xf>
    <xf numFmtId="0" fontId="11" fillId="4" borderId="32" xfId="1" applyFont="1" applyFill="1" applyBorder="1" applyAlignment="1" applyProtection="1">
      <alignment horizontal="center" vertical="center" shrinkToFit="1"/>
    </xf>
    <xf numFmtId="0" fontId="11" fillId="4" borderId="30" xfId="1" applyFont="1" applyFill="1" applyBorder="1" applyAlignment="1" applyProtection="1">
      <alignment horizontal="center" vertical="center" shrinkToFit="1"/>
    </xf>
    <xf numFmtId="0" fontId="11" fillId="4" borderId="52" xfId="1" applyFont="1" applyFill="1" applyBorder="1" applyAlignment="1" applyProtection="1">
      <alignment horizontal="center" vertical="center" shrinkToFit="1"/>
    </xf>
    <xf numFmtId="0" fontId="11" fillId="4" borderId="82" xfId="1" applyFont="1" applyFill="1" applyBorder="1" applyAlignment="1" applyProtection="1">
      <alignment horizontal="center" vertical="center" shrinkToFit="1"/>
    </xf>
    <xf numFmtId="0" fontId="8" fillId="2" borderId="0" xfId="3" applyFont="1" applyFill="1" applyBorder="1" applyAlignment="1" applyProtection="1">
      <alignment horizontal="left" vertical="center" shrinkToFit="1"/>
    </xf>
    <xf numFmtId="0" fontId="14" fillId="2" borderId="5" xfId="1" applyFont="1" applyFill="1" applyBorder="1" applyAlignment="1" applyProtection="1">
      <alignment vertical="center" wrapText="1"/>
    </xf>
    <xf numFmtId="0" fontId="14" fillId="2" borderId="7" xfId="1" applyFont="1" applyFill="1" applyBorder="1" applyAlignment="1" applyProtection="1">
      <alignment vertical="center" wrapText="1"/>
    </xf>
    <xf numFmtId="0" fontId="14" fillId="2" borderId="14" xfId="1" applyFont="1" applyFill="1" applyBorder="1" applyAlignment="1" applyProtection="1">
      <alignment vertical="center" wrapText="1"/>
    </xf>
    <xf numFmtId="0" fontId="14" fillId="2" borderId="0" xfId="1" applyFont="1" applyFill="1" applyAlignment="1" applyProtection="1">
      <alignment vertical="center" wrapText="1"/>
    </xf>
    <xf numFmtId="0" fontId="14" fillId="2" borderId="13" xfId="1" applyFont="1" applyFill="1" applyBorder="1" applyAlignment="1" applyProtection="1">
      <alignment vertical="center" wrapText="1"/>
    </xf>
    <xf numFmtId="0" fontId="14" fillId="2" borderId="9" xfId="1" applyFont="1" applyFill="1" applyBorder="1" applyAlignment="1" applyProtection="1">
      <alignment vertical="center" wrapText="1"/>
    </xf>
    <xf numFmtId="0" fontId="14" fillId="2" borderId="10" xfId="1" applyFont="1" applyFill="1" applyBorder="1" applyAlignment="1" applyProtection="1">
      <alignment vertical="center" wrapText="1"/>
    </xf>
    <xf numFmtId="0" fontId="14" fillId="2" borderId="11" xfId="1" applyFont="1" applyFill="1" applyBorder="1" applyAlignment="1" applyProtection="1">
      <alignment vertical="center" wrapText="1"/>
    </xf>
    <xf numFmtId="0" fontId="8" fillId="2" borderId="0" xfId="1" applyFont="1" applyFill="1" applyAlignment="1" applyProtection="1">
      <alignment horizontal="left" vertical="top" shrinkToFit="1"/>
    </xf>
    <xf numFmtId="0" fontId="14" fillId="2" borderId="0" xfId="1" applyFont="1" applyFill="1" applyBorder="1" applyAlignment="1" applyProtection="1">
      <alignment vertical="center" wrapText="1"/>
    </xf>
    <xf numFmtId="0" fontId="9" fillId="2" borderId="12" xfId="3" applyFont="1" applyFill="1" applyBorder="1" applyAlignment="1" applyProtection="1">
      <alignment horizontal="center" vertical="center"/>
      <protection locked="0"/>
    </xf>
    <xf numFmtId="176" fontId="9" fillId="2" borderId="4" xfId="3" applyNumberFormat="1" applyFont="1" applyFill="1" applyBorder="1" applyAlignment="1" applyProtection="1">
      <alignment horizontal="center" vertical="center"/>
      <protection locked="0"/>
    </xf>
    <xf numFmtId="0" fontId="8" fillId="2" borderId="4" xfId="3" applyFont="1" applyFill="1" applyBorder="1" applyAlignment="1" applyProtection="1">
      <alignment horizontal="center" vertical="center" shrinkToFit="1"/>
    </xf>
    <xf numFmtId="0" fontId="9" fillId="2" borderId="4" xfId="3" applyFont="1" applyFill="1" applyBorder="1" applyAlignment="1" applyProtection="1">
      <alignment horizontal="center" vertical="center"/>
      <protection locked="0"/>
    </xf>
    <xf numFmtId="0" fontId="9" fillId="2" borderId="1" xfId="3" applyFont="1" applyFill="1" applyBorder="1" applyAlignment="1" applyProtection="1">
      <alignment horizontal="center" vertical="center"/>
      <protection locked="0"/>
    </xf>
    <xf numFmtId="0" fontId="8" fillId="2" borderId="3" xfId="3" applyFont="1" applyFill="1" applyBorder="1" applyAlignment="1" applyProtection="1">
      <alignment horizontal="center" vertical="center"/>
    </xf>
    <xf numFmtId="0" fontId="8" fillId="2" borderId="4" xfId="3" applyFont="1" applyFill="1" applyBorder="1" applyAlignment="1" applyProtection="1">
      <alignment horizontal="center" vertical="center"/>
    </xf>
    <xf numFmtId="0" fontId="10" fillId="2" borderId="4" xfId="3" applyFont="1" applyFill="1" applyBorder="1" applyAlignment="1" applyProtection="1">
      <alignment horizontal="center" vertical="center"/>
      <protection locked="0"/>
    </xf>
    <xf numFmtId="0" fontId="8" fillId="2" borderId="8" xfId="3" applyFont="1" applyFill="1" applyBorder="1" applyAlignment="1" applyProtection="1">
      <alignment horizontal="center" vertical="center"/>
    </xf>
    <xf numFmtId="0" fontId="9" fillId="2" borderId="8" xfId="3" applyFont="1" applyFill="1" applyBorder="1" applyAlignment="1" applyProtection="1">
      <alignment horizontal="center" vertical="center"/>
      <protection locked="0"/>
    </xf>
    <xf numFmtId="0" fontId="8" fillId="2" borderId="12" xfId="3" applyFont="1" applyFill="1" applyBorder="1" applyAlignment="1" applyProtection="1">
      <alignment horizontal="center" vertical="center"/>
    </xf>
    <xf numFmtId="0" fontId="5" fillId="5" borderId="4" xfId="3" applyFont="1" applyFill="1" applyBorder="1" applyAlignment="1" applyProtection="1">
      <alignment horizontal="center"/>
    </xf>
    <xf numFmtId="0" fontId="8" fillId="0" borderId="0" xfId="3" applyFont="1" applyFill="1" applyAlignment="1" applyProtection="1">
      <alignment shrinkToFit="1"/>
    </xf>
    <xf numFmtId="0" fontId="8" fillId="0" borderId="0" xfId="3" applyFont="1" applyFill="1" applyAlignment="1" applyProtection="1">
      <alignment horizontal="center" vertical="center" shrinkToFit="1"/>
    </xf>
    <xf numFmtId="0" fontId="8" fillId="0" borderId="13" xfId="3" applyFont="1" applyFill="1" applyBorder="1" applyAlignment="1" applyProtection="1">
      <alignment horizontal="center" vertical="center" shrinkToFit="1"/>
    </xf>
    <xf numFmtId="0" fontId="9" fillId="0" borderId="4" xfId="3" applyFont="1" applyFill="1" applyBorder="1" applyAlignment="1" applyProtection="1">
      <alignment horizontal="center" vertical="center"/>
      <protection locked="0"/>
    </xf>
    <xf numFmtId="2" fontId="11" fillId="0" borderId="4" xfId="3" applyNumberFormat="1" applyFont="1" applyFill="1" applyBorder="1" applyAlignment="1" applyProtection="1">
      <alignment horizontal="center" vertical="center"/>
      <protection locked="0"/>
    </xf>
    <xf numFmtId="2" fontId="11" fillId="0" borderId="4" xfId="3" applyNumberFormat="1" applyFont="1" applyFill="1" applyBorder="1" applyAlignment="1" applyProtection="1">
      <alignment horizontal="center" vertical="center" shrinkToFit="1"/>
      <protection locked="0"/>
    </xf>
    <xf numFmtId="2" fontId="11" fillId="5" borderId="4" xfId="3" applyNumberFormat="1" applyFont="1" applyFill="1" applyBorder="1" applyAlignment="1" applyProtection="1">
      <alignment horizontal="center" vertical="center"/>
      <protection locked="0"/>
    </xf>
    <xf numFmtId="0" fontId="5" fillId="0" borderId="4" xfId="3" applyFont="1" applyFill="1" applyBorder="1" applyProtection="1">
      <protection locked="0"/>
    </xf>
    <xf numFmtId="0" fontId="8" fillId="0" borderId="4" xfId="3" applyFont="1" applyFill="1" applyBorder="1" applyAlignment="1" applyProtection="1">
      <alignment horizontal="center" vertical="center" wrapText="1"/>
    </xf>
    <xf numFmtId="0" fontId="15" fillId="2" borderId="0" xfId="1" applyFont="1" applyFill="1" applyBorder="1" applyAlignment="1" applyProtection="1">
      <alignment horizontal="center"/>
    </xf>
    <xf numFmtId="1" fontId="11" fillId="2" borderId="5" xfId="3" applyNumberFormat="1" applyFont="1" applyFill="1" applyBorder="1" applyAlignment="1" applyProtection="1">
      <alignment horizontal="center" vertical="center" shrinkToFit="1"/>
      <protection locked="0"/>
    </xf>
    <xf numFmtId="1" fontId="11" fillId="2" borderId="6" xfId="3" applyNumberFormat="1" applyFont="1" applyFill="1" applyBorder="1" applyAlignment="1" applyProtection="1">
      <alignment horizontal="center" vertical="center" shrinkToFit="1"/>
      <protection locked="0"/>
    </xf>
    <xf numFmtId="1" fontId="11" fillId="2" borderId="7" xfId="3" applyNumberFormat="1" applyFont="1" applyFill="1" applyBorder="1" applyAlignment="1" applyProtection="1">
      <alignment horizontal="center" vertical="center" shrinkToFit="1"/>
      <protection locked="0"/>
    </xf>
    <xf numFmtId="1" fontId="11" fillId="2" borderId="14" xfId="3" applyNumberFormat="1" applyFont="1" applyFill="1" applyBorder="1" applyAlignment="1" applyProtection="1">
      <alignment horizontal="center" vertical="center" shrinkToFit="1"/>
      <protection locked="0"/>
    </xf>
    <xf numFmtId="1" fontId="11" fillId="2" borderId="0" xfId="3" applyNumberFormat="1" applyFont="1" applyFill="1" applyBorder="1" applyAlignment="1" applyProtection="1">
      <alignment horizontal="center" vertical="center" shrinkToFit="1"/>
      <protection locked="0"/>
    </xf>
    <xf numFmtId="1" fontId="11" fillId="2" borderId="13" xfId="3" applyNumberFormat="1" applyFont="1" applyFill="1" applyBorder="1" applyAlignment="1" applyProtection="1">
      <alignment horizontal="center" vertical="center" shrinkToFit="1"/>
      <protection locked="0"/>
    </xf>
    <xf numFmtId="1" fontId="11" fillId="2" borderId="9" xfId="3" applyNumberFormat="1" applyFont="1" applyFill="1" applyBorder="1" applyAlignment="1" applyProtection="1">
      <alignment horizontal="center" vertical="center" shrinkToFit="1"/>
      <protection locked="0"/>
    </xf>
    <xf numFmtId="1" fontId="11" fillId="2" borderId="10" xfId="3" applyNumberFormat="1" applyFont="1" applyFill="1" applyBorder="1" applyAlignment="1" applyProtection="1">
      <alignment horizontal="center" vertical="center" shrinkToFit="1"/>
      <protection locked="0"/>
    </xf>
    <xf numFmtId="1" fontId="11" fillId="2" borderId="11" xfId="3" applyNumberFormat="1" applyFont="1" applyFill="1" applyBorder="1" applyAlignment="1" applyProtection="1">
      <alignment horizontal="center" vertical="center" shrinkToFit="1"/>
      <protection locked="0"/>
    </xf>
    <xf numFmtId="0" fontId="8" fillId="2" borderId="83" xfId="3" applyFont="1" applyFill="1" applyBorder="1" applyAlignment="1" applyProtection="1">
      <alignment horizontal="center" vertical="center"/>
    </xf>
    <xf numFmtId="0" fontId="8" fillId="2" borderId="84" xfId="3" applyFont="1" applyFill="1" applyBorder="1" applyAlignment="1" applyProtection="1">
      <alignment horizontal="center" vertical="center"/>
    </xf>
    <xf numFmtId="0" fontId="8" fillId="2" borderId="85" xfId="3" applyFont="1" applyFill="1" applyBorder="1" applyAlignment="1" applyProtection="1">
      <alignment horizontal="center" vertical="center"/>
    </xf>
    <xf numFmtId="0" fontId="12" fillId="0" borderId="4" xfId="3" applyFont="1" applyBorder="1" applyAlignment="1" applyProtection="1">
      <alignment horizontal="center" vertical="center" wrapText="1" shrinkToFit="1"/>
    </xf>
    <xf numFmtId="0" fontId="12" fillId="0" borderId="4" xfId="3" applyFont="1" applyBorder="1" applyAlignment="1" applyProtection="1">
      <alignment horizontal="center" vertical="center" shrinkToFit="1"/>
    </xf>
    <xf numFmtId="0" fontId="12" fillId="0" borderId="3" xfId="3" applyFont="1" applyBorder="1" applyAlignment="1" applyProtection="1">
      <alignment horizontal="center" vertical="center" shrinkToFit="1"/>
    </xf>
    <xf numFmtId="0" fontId="14" fillId="2" borderId="4" xfId="3" applyFont="1" applyFill="1" applyBorder="1" applyAlignment="1" applyProtection="1">
      <alignment horizontal="left" vertical="center" wrapText="1"/>
    </xf>
    <xf numFmtId="0" fontId="8" fillId="2" borderId="9" xfId="3" applyFont="1" applyFill="1" applyBorder="1" applyAlignment="1" applyProtection="1">
      <alignment horizontal="center" vertical="center" shrinkToFit="1"/>
    </xf>
    <xf numFmtId="0" fontId="8" fillId="2" borderId="10" xfId="3" applyFont="1" applyFill="1" applyBorder="1" applyAlignment="1" applyProtection="1">
      <alignment horizontal="center" vertical="center" shrinkToFit="1"/>
    </xf>
    <xf numFmtId="0" fontId="8" fillId="2" borderId="11" xfId="3" applyFont="1" applyFill="1" applyBorder="1" applyAlignment="1" applyProtection="1">
      <alignment horizontal="center" vertical="center" shrinkToFit="1"/>
    </xf>
    <xf numFmtId="0" fontId="12" fillId="0" borderId="4" xfId="1" applyFont="1" applyBorder="1" applyAlignment="1" applyProtection="1">
      <alignment horizontal="center" vertical="center" wrapText="1" shrinkToFit="1"/>
    </xf>
    <xf numFmtId="0" fontId="12" fillId="0" borderId="4" xfId="1" applyFont="1" applyBorder="1" applyAlignment="1" applyProtection="1">
      <alignment horizontal="center" vertical="center" shrinkToFit="1"/>
    </xf>
    <xf numFmtId="0" fontId="12" fillId="0" borderId="3" xfId="1" applyFont="1" applyBorder="1" applyAlignment="1" applyProtection="1">
      <alignment horizontal="center" vertical="center" shrinkToFit="1"/>
    </xf>
    <xf numFmtId="2" fontId="11" fillId="11" borderId="4" xfId="1" applyNumberFormat="1" applyFont="1" applyFill="1" applyBorder="1" applyAlignment="1" applyProtection="1">
      <alignment horizontal="center" vertical="center" shrinkToFit="1"/>
    </xf>
    <xf numFmtId="2" fontId="47" fillId="0" borderId="0" xfId="1" applyNumberFormat="1" applyFont="1" applyFill="1" applyBorder="1" applyAlignment="1" applyProtection="1">
      <alignment horizontal="center" vertical="center" shrinkToFit="1"/>
    </xf>
    <xf numFmtId="2" fontId="47" fillId="0" borderId="10" xfId="1" applyNumberFormat="1" applyFont="1" applyFill="1" applyBorder="1" applyAlignment="1" applyProtection="1">
      <alignment horizontal="center" vertical="center" shrinkToFit="1"/>
    </xf>
    <xf numFmtId="2" fontId="11" fillId="0" borderId="14" xfId="1" applyNumberFormat="1" applyFont="1" applyFill="1" applyBorder="1" applyAlignment="1" applyProtection="1">
      <alignment horizontal="center" vertical="center" shrinkToFit="1"/>
    </xf>
    <xf numFmtId="2" fontId="11" fillId="0" borderId="0" xfId="1" applyNumberFormat="1" applyFont="1" applyFill="1" applyBorder="1" applyAlignment="1" applyProtection="1">
      <alignment horizontal="center" vertical="center" shrinkToFit="1"/>
    </xf>
    <xf numFmtId="2" fontId="11" fillId="0" borderId="9" xfId="1" applyNumberFormat="1" applyFont="1" applyFill="1" applyBorder="1" applyAlignment="1" applyProtection="1">
      <alignment horizontal="center" vertical="center" shrinkToFit="1"/>
    </xf>
    <xf numFmtId="2" fontId="11" fillId="0" borderId="10" xfId="1" applyNumberFormat="1" applyFont="1" applyFill="1" applyBorder="1" applyAlignment="1" applyProtection="1">
      <alignment horizontal="center" vertical="center" shrinkToFit="1"/>
    </xf>
    <xf numFmtId="0" fontId="14" fillId="3" borderId="1" xfId="1" applyFont="1" applyFill="1" applyBorder="1" applyAlignment="1" applyProtection="1">
      <alignment horizontal="center" vertical="center" wrapText="1"/>
    </xf>
    <xf numFmtId="0" fontId="15" fillId="0" borderId="14" xfId="1" applyFont="1" applyFill="1" applyBorder="1" applyAlignment="1" applyProtection="1">
      <alignment horizontal="center" vertical="center" shrinkToFit="1"/>
      <protection locked="0"/>
    </xf>
    <xf numFmtId="0" fontId="15" fillId="0" borderId="0" xfId="1" applyFont="1" applyFill="1" applyBorder="1" applyAlignment="1" applyProtection="1">
      <alignment horizontal="center" vertical="center" shrinkToFit="1"/>
      <protection locked="0"/>
    </xf>
    <xf numFmtId="0" fontId="15" fillId="3" borderId="7" xfId="1" applyFont="1" applyFill="1" applyBorder="1" applyAlignment="1" applyProtection="1">
      <alignment horizontal="left" vertical="center" wrapText="1" shrinkToFit="1"/>
      <protection locked="0"/>
    </xf>
    <xf numFmtId="0" fontId="15" fillId="3" borderId="13" xfId="1" applyFont="1" applyFill="1" applyBorder="1" applyAlignment="1" applyProtection="1">
      <alignment horizontal="left" vertical="center" wrapText="1" shrinkToFit="1"/>
      <protection locked="0"/>
    </xf>
    <xf numFmtId="0" fontId="8" fillId="2" borderId="5" xfId="1" applyFont="1" applyFill="1" applyBorder="1" applyAlignment="1" applyProtection="1">
      <alignment horizontal="center" vertical="center" wrapText="1"/>
      <protection locked="0"/>
    </xf>
    <xf numFmtId="0" fontId="8" fillId="2" borderId="6" xfId="1" applyFont="1" applyFill="1" applyBorder="1" applyAlignment="1" applyProtection="1">
      <alignment horizontal="center" vertical="center" wrapText="1"/>
      <protection locked="0"/>
    </xf>
    <xf numFmtId="0" fontId="8" fillId="2" borderId="7" xfId="1" applyFont="1" applyFill="1" applyBorder="1" applyAlignment="1" applyProtection="1">
      <alignment horizontal="center" vertical="center" wrapText="1"/>
      <protection locked="0"/>
    </xf>
    <xf numFmtId="0" fontId="8" fillId="2" borderId="14" xfId="1" applyFont="1" applyFill="1" applyBorder="1" applyAlignment="1" applyProtection="1">
      <alignment horizontal="center" vertical="center" wrapText="1"/>
      <protection locked="0"/>
    </xf>
    <xf numFmtId="0" fontId="8" fillId="2" borderId="0" xfId="1" applyFont="1" applyFill="1" applyBorder="1" applyAlignment="1" applyProtection="1">
      <alignment horizontal="center" vertical="center" wrapText="1"/>
      <protection locked="0"/>
    </xf>
    <xf numFmtId="0" fontId="8" fillId="2" borderId="13" xfId="1" applyFont="1" applyFill="1" applyBorder="1" applyAlignment="1" applyProtection="1">
      <alignment horizontal="center" vertical="center" wrapText="1"/>
      <protection locked="0"/>
    </xf>
    <xf numFmtId="0" fontId="8" fillId="2" borderId="9" xfId="1" applyFont="1" applyFill="1" applyBorder="1" applyAlignment="1" applyProtection="1">
      <alignment horizontal="center" vertical="center" wrapText="1"/>
      <protection locked="0"/>
    </xf>
    <xf numFmtId="0" fontId="8" fillId="2" borderId="10" xfId="1" applyFont="1" applyFill="1" applyBorder="1" applyAlignment="1" applyProtection="1">
      <alignment horizontal="center" vertical="center" wrapText="1"/>
      <protection locked="0"/>
    </xf>
    <xf numFmtId="0" fontId="8" fillId="2" borderId="11" xfId="1" applyFont="1" applyFill="1" applyBorder="1" applyAlignment="1" applyProtection="1">
      <alignment horizontal="center" vertical="center" wrapText="1"/>
      <protection locked="0"/>
    </xf>
    <xf numFmtId="0" fontId="46" fillId="2" borderId="0" xfId="1" applyFont="1" applyFill="1" applyBorder="1" applyAlignment="1" applyProtection="1">
      <alignment horizontal="center" vertical="center"/>
      <protection locked="0"/>
    </xf>
    <xf numFmtId="0" fontId="12" fillId="2" borderId="5" xfId="1" applyFont="1" applyFill="1" applyBorder="1" applyAlignment="1" applyProtection="1">
      <alignment horizontal="center" vertical="center"/>
      <protection locked="0"/>
    </xf>
    <xf numFmtId="0" fontId="12" fillId="3" borderId="6" xfId="1" applyFont="1" applyFill="1" applyBorder="1" applyAlignment="1" applyProtection="1">
      <alignment horizontal="center" vertical="center"/>
      <protection locked="0"/>
    </xf>
    <xf numFmtId="0" fontId="12" fillId="3" borderId="7" xfId="1" applyFont="1" applyFill="1" applyBorder="1" applyAlignment="1" applyProtection="1">
      <alignment horizontal="center" vertical="center"/>
      <protection locked="0"/>
    </xf>
    <xf numFmtId="0" fontId="12" fillId="3" borderId="14" xfId="1" applyFont="1" applyFill="1" applyBorder="1" applyAlignment="1" applyProtection="1">
      <alignment horizontal="center" vertical="center"/>
      <protection locked="0"/>
    </xf>
    <xf numFmtId="0" fontId="12" fillId="3" borderId="0" xfId="1" applyFont="1" applyFill="1" applyBorder="1" applyAlignment="1" applyProtection="1">
      <alignment horizontal="center" vertical="center"/>
      <protection locked="0"/>
    </xf>
    <xf numFmtId="0" fontId="12" fillId="3" borderId="13" xfId="1" applyFont="1" applyFill="1" applyBorder="1" applyAlignment="1" applyProtection="1">
      <alignment horizontal="center" vertical="center"/>
      <protection locked="0"/>
    </xf>
    <xf numFmtId="178" fontId="11" fillId="4" borderId="14" xfId="1" applyNumberFormat="1" applyFont="1" applyFill="1" applyBorder="1" applyAlignment="1" applyProtection="1">
      <alignment horizontal="center" vertical="center" shrinkToFit="1"/>
    </xf>
    <xf numFmtId="178" fontId="11" fillId="4" borderId="0" xfId="1" applyNumberFormat="1" applyFont="1" applyFill="1" applyAlignment="1" applyProtection="1">
      <alignment horizontal="center" vertical="center" shrinkToFit="1"/>
    </xf>
    <xf numFmtId="178" fontId="11" fillId="4" borderId="9" xfId="1" applyNumberFormat="1" applyFont="1" applyFill="1" applyBorder="1" applyAlignment="1" applyProtection="1">
      <alignment horizontal="center" vertical="center" shrinkToFit="1"/>
    </xf>
    <xf numFmtId="178" fontId="11" fillId="4" borderId="10" xfId="1" applyNumberFormat="1" applyFont="1" applyFill="1" applyBorder="1" applyAlignment="1" applyProtection="1">
      <alignment horizontal="center" vertical="center" shrinkToFit="1"/>
    </xf>
    <xf numFmtId="14" fontId="31" fillId="2" borderId="5" xfId="1" applyNumberFormat="1" applyFont="1" applyFill="1" applyBorder="1" applyAlignment="1" applyProtection="1">
      <alignment horizontal="center" vertical="center" shrinkToFit="1"/>
      <protection locked="0"/>
    </xf>
    <xf numFmtId="0" fontId="11" fillId="3" borderId="0" xfId="1" applyFont="1" applyFill="1" applyBorder="1" applyAlignment="1" applyProtection="1">
      <alignment horizontal="center" vertical="center" shrinkToFit="1"/>
      <protection locked="0"/>
    </xf>
    <xf numFmtId="0" fontId="12" fillId="2" borderId="9" xfId="1" applyFont="1" applyFill="1" applyBorder="1" applyAlignment="1" applyProtection="1">
      <alignment horizontal="center" vertical="center" shrinkToFit="1"/>
      <protection locked="0"/>
    </xf>
    <xf numFmtId="2" fontId="11" fillId="12" borderId="5" xfId="1" applyNumberFormat="1" applyFont="1" applyFill="1" applyBorder="1" applyAlignment="1" applyProtection="1">
      <alignment horizontal="center" vertical="center" shrinkToFit="1"/>
    </xf>
    <xf numFmtId="2" fontId="11" fillId="12" borderId="6" xfId="1" applyNumberFormat="1" applyFont="1" applyFill="1" applyBorder="1" applyAlignment="1" applyProtection="1">
      <alignment horizontal="center" vertical="center" shrinkToFit="1"/>
    </xf>
    <xf numFmtId="2" fontId="11" fillId="12" borderId="7" xfId="1" applyNumberFormat="1" applyFont="1" applyFill="1" applyBorder="1" applyAlignment="1" applyProtection="1">
      <alignment horizontal="center" vertical="center" shrinkToFit="1"/>
    </xf>
    <xf numFmtId="2" fontId="11" fillId="12" borderId="9" xfId="1" applyNumberFormat="1" applyFont="1" applyFill="1" applyBorder="1" applyAlignment="1" applyProtection="1">
      <alignment horizontal="center" vertical="center" shrinkToFit="1"/>
    </xf>
    <xf numFmtId="2" fontId="11" fillId="12" borderId="10" xfId="1" applyNumberFormat="1" applyFont="1" applyFill="1" applyBorder="1" applyAlignment="1" applyProtection="1">
      <alignment horizontal="center" vertical="center" shrinkToFit="1"/>
    </xf>
    <xf numFmtId="2" fontId="11" fillId="12" borderId="11" xfId="1" applyNumberFormat="1" applyFont="1" applyFill="1" applyBorder="1" applyAlignment="1" applyProtection="1">
      <alignment horizontal="center" vertical="center" shrinkToFit="1"/>
    </xf>
    <xf numFmtId="2" fontId="27" fillId="4" borderId="5" xfId="1" applyNumberFormat="1" applyFont="1" applyFill="1" applyBorder="1" applyAlignment="1" applyProtection="1">
      <alignment horizontal="center" vertical="center" shrinkToFit="1"/>
      <protection locked="0"/>
    </xf>
    <xf numFmtId="2" fontId="27" fillId="4" borderId="6" xfId="1" applyNumberFormat="1" applyFont="1" applyFill="1" applyBorder="1" applyAlignment="1" applyProtection="1">
      <alignment horizontal="center" vertical="center" shrinkToFit="1"/>
      <protection locked="0"/>
    </xf>
    <xf numFmtId="2" fontId="27" fillId="4" borderId="7" xfId="1" applyNumberFormat="1" applyFont="1" applyFill="1" applyBorder="1" applyAlignment="1" applyProtection="1">
      <alignment horizontal="center" vertical="center" shrinkToFit="1"/>
      <protection locked="0"/>
    </xf>
    <xf numFmtId="2" fontId="27" fillId="4" borderId="14" xfId="1" applyNumberFormat="1" applyFont="1" applyFill="1" applyBorder="1" applyAlignment="1" applyProtection="1">
      <alignment horizontal="center" vertical="center" shrinkToFit="1"/>
      <protection locked="0"/>
    </xf>
    <xf numFmtId="2" fontId="27" fillId="4" borderId="0" xfId="1" applyNumberFormat="1" applyFont="1" applyFill="1" applyBorder="1" applyAlignment="1" applyProtection="1">
      <alignment horizontal="center" vertical="center" shrinkToFit="1"/>
      <protection locked="0"/>
    </xf>
    <xf numFmtId="2" fontId="27" fillId="4" borderId="13" xfId="1" applyNumberFormat="1" applyFont="1" applyFill="1" applyBorder="1" applyAlignment="1" applyProtection="1">
      <alignment horizontal="center" vertical="center" shrinkToFit="1"/>
      <protection locked="0"/>
    </xf>
    <xf numFmtId="2" fontId="27" fillId="4" borderId="9" xfId="1" applyNumberFormat="1" applyFont="1" applyFill="1" applyBorder="1" applyAlignment="1" applyProtection="1">
      <alignment horizontal="center" vertical="center" shrinkToFit="1"/>
      <protection locked="0"/>
    </xf>
    <xf numFmtId="2" fontId="27" fillId="4" borderId="10" xfId="1" applyNumberFormat="1" applyFont="1" applyFill="1" applyBorder="1" applyAlignment="1" applyProtection="1">
      <alignment horizontal="center" vertical="center" shrinkToFit="1"/>
      <protection locked="0"/>
    </xf>
    <xf numFmtId="2" fontId="27" fillId="4" borderId="11" xfId="1" applyNumberFormat="1" applyFont="1" applyFill="1" applyBorder="1" applyAlignment="1" applyProtection="1">
      <alignment horizontal="center" vertical="center" shrinkToFit="1"/>
      <protection locked="0"/>
    </xf>
    <xf numFmtId="0" fontId="8" fillId="3" borderId="9" xfId="1" applyFont="1" applyFill="1" applyBorder="1" applyAlignment="1" applyProtection="1">
      <alignment horizontal="center" vertical="center"/>
      <protection locked="0"/>
    </xf>
    <xf numFmtId="0" fontId="8" fillId="3" borderId="10" xfId="1" applyFont="1" applyFill="1" applyBorder="1" applyAlignment="1" applyProtection="1">
      <alignment horizontal="center" vertical="center"/>
      <protection locked="0"/>
    </xf>
    <xf numFmtId="0" fontId="8" fillId="3" borderId="11" xfId="1" applyFont="1" applyFill="1" applyBorder="1" applyAlignment="1" applyProtection="1">
      <alignment horizontal="center" vertical="center"/>
      <protection locked="0"/>
    </xf>
    <xf numFmtId="0" fontId="16" fillId="4" borderId="1" xfId="1" applyFont="1" applyFill="1" applyBorder="1" applyAlignment="1" applyProtection="1">
      <alignment horizontal="center" vertical="center"/>
    </xf>
    <xf numFmtId="0" fontId="16" fillId="4" borderId="2" xfId="1" applyFont="1" applyFill="1" applyBorder="1" applyAlignment="1" applyProtection="1">
      <alignment horizontal="center" vertical="center"/>
    </xf>
    <xf numFmtId="0" fontId="8" fillId="3" borderId="6" xfId="1" applyFont="1" applyFill="1" applyBorder="1" applyAlignment="1" applyProtection="1">
      <alignment horizontal="left" vertical="center" wrapText="1"/>
    </xf>
    <xf numFmtId="0" fontId="8" fillId="3" borderId="7" xfId="1" applyFont="1" applyFill="1" applyBorder="1" applyAlignment="1" applyProtection="1">
      <alignment horizontal="left" vertical="center" wrapText="1"/>
    </xf>
    <xf numFmtId="0" fontId="8" fillId="2" borderId="13" xfId="1" applyFont="1" applyFill="1" applyBorder="1" applyAlignment="1" applyProtection="1">
      <alignment horizontal="left" vertical="center" wrapText="1"/>
    </xf>
    <xf numFmtId="0" fontId="16" fillId="2" borderId="169" xfId="1" applyFont="1" applyFill="1" applyBorder="1" applyAlignment="1" applyProtection="1">
      <alignment horizontal="center" vertical="center"/>
      <protection locked="0"/>
    </xf>
    <xf numFmtId="0" fontId="16" fillId="2" borderId="170" xfId="1" applyFont="1" applyFill="1" applyBorder="1" applyAlignment="1" applyProtection="1">
      <alignment horizontal="center" vertical="center"/>
      <protection locked="0"/>
    </xf>
    <xf numFmtId="0" fontId="16" fillId="2" borderId="171" xfId="1" applyFont="1" applyFill="1" applyBorder="1" applyAlignment="1" applyProtection="1">
      <alignment horizontal="center" vertical="center"/>
      <protection locked="0"/>
    </xf>
    <xf numFmtId="0" fontId="16" fillId="2" borderId="203" xfId="1" applyFont="1" applyFill="1" applyBorder="1" applyAlignment="1" applyProtection="1">
      <alignment horizontal="center" vertical="center"/>
      <protection locked="0"/>
    </xf>
    <xf numFmtId="0" fontId="16" fillId="2" borderId="204" xfId="1" applyFont="1" applyFill="1" applyBorder="1" applyAlignment="1" applyProtection="1">
      <alignment horizontal="center" vertical="center"/>
      <protection locked="0"/>
    </xf>
    <xf numFmtId="0" fontId="16" fillId="2" borderId="205" xfId="1" applyFont="1" applyFill="1" applyBorder="1" applyAlignment="1" applyProtection="1">
      <alignment horizontal="center" vertical="center"/>
      <protection locked="0"/>
    </xf>
    <xf numFmtId="0" fontId="29" fillId="2" borderId="6" xfId="1" applyFont="1" applyFill="1" applyBorder="1" applyAlignment="1" applyProtection="1">
      <alignment horizontal="center" vertical="center"/>
      <protection locked="0"/>
    </xf>
    <xf numFmtId="0" fontId="29" fillId="2" borderId="7" xfId="1" applyFont="1" applyFill="1" applyBorder="1" applyAlignment="1" applyProtection="1">
      <alignment horizontal="center" vertical="center"/>
      <protection locked="0"/>
    </xf>
    <xf numFmtId="0" fontId="29" fillId="2" borderId="14" xfId="1" applyFont="1" applyFill="1" applyBorder="1" applyAlignment="1" applyProtection="1">
      <alignment horizontal="center" vertical="center"/>
      <protection locked="0"/>
    </xf>
    <xf numFmtId="0" fontId="29" fillId="2" borderId="0" xfId="1" applyFont="1" applyFill="1" applyBorder="1" applyAlignment="1" applyProtection="1">
      <alignment horizontal="center" vertical="center"/>
      <protection locked="0"/>
    </xf>
    <xf numFmtId="0" fontId="29" fillId="2" borderId="13" xfId="1" applyFont="1" applyFill="1" applyBorder="1" applyAlignment="1" applyProtection="1">
      <alignment horizontal="center" vertical="center"/>
      <protection locked="0"/>
    </xf>
    <xf numFmtId="0" fontId="29" fillId="2" borderId="9" xfId="1" applyFont="1" applyFill="1" applyBorder="1" applyAlignment="1" applyProtection="1">
      <alignment horizontal="center" vertical="center"/>
      <protection locked="0"/>
    </xf>
    <xf numFmtId="0" fontId="29" fillId="2" borderId="10" xfId="1" applyFont="1" applyFill="1" applyBorder="1" applyAlignment="1" applyProtection="1">
      <alignment horizontal="center" vertical="center"/>
      <protection locked="0"/>
    </xf>
    <xf numFmtId="0" fontId="29" fillId="2" borderId="11" xfId="1" applyFont="1" applyFill="1" applyBorder="1" applyAlignment="1" applyProtection="1">
      <alignment horizontal="center" vertical="center"/>
      <protection locked="0"/>
    </xf>
    <xf numFmtId="0" fontId="12" fillId="2" borderId="203" xfId="1" applyFont="1" applyFill="1" applyBorder="1" applyAlignment="1" applyProtection="1">
      <alignment horizontal="center" vertical="center" shrinkToFit="1"/>
      <protection locked="0"/>
    </xf>
    <xf numFmtId="0" fontId="12" fillId="2" borderId="204" xfId="1" applyFont="1" applyFill="1" applyBorder="1" applyAlignment="1" applyProtection="1">
      <alignment horizontal="center" vertical="center" shrinkToFit="1"/>
      <protection locked="0"/>
    </xf>
    <xf numFmtId="0" fontId="12" fillId="2" borderId="205" xfId="1" applyFont="1" applyFill="1" applyBorder="1" applyAlignment="1" applyProtection="1">
      <alignment horizontal="center" vertical="center" shrinkToFit="1"/>
      <protection locked="0"/>
    </xf>
    <xf numFmtId="0" fontId="8" fillId="2" borderId="169" xfId="1" applyFont="1" applyFill="1" applyBorder="1" applyAlignment="1" applyProtection="1">
      <alignment horizontal="center" vertical="center" wrapText="1"/>
    </xf>
    <xf numFmtId="0" fontId="8" fillId="2" borderId="170" xfId="1" applyFont="1" applyFill="1" applyBorder="1" applyAlignment="1" applyProtection="1">
      <alignment horizontal="center" vertical="center" wrapText="1"/>
    </xf>
    <xf numFmtId="0" fontId="8" fillId="2" borderId="171" xfId="1" applyFont="1" applyFill="1" applyBorder="1" applyAlignment="1" applyProtection="1">
      <alignment horizontal="center" vertical="center" wrapText="1"/>
    </xf>
    <xf numFmtId="0" fontId="8" fillId="2" borderId="203" xfId="1" applyFont="1" applyFill="1" applyBorder="1" applyAlignment="1" applyProtection="1">
      <alignment horizontal="center" vertical="center" wrapText="1"/>
    </xf>
    <xf numFmtId="0" fontId="8" fillId="2" borderId="204" xfId="1" applyFont="1" applyFill="1" applyBorder="1" applyAlignment="1" applyProtection="1">
      <alignment horizontal="center" vertical="center" wrapText="1"/>
    </xf>
    <xf numFmtId="0" fontId="8" fillId="2" borderId="205" xfId="1" applyFont="1" applyFill="1" applyBorder="1" applyAlignment="1" applyProtection="1">
      <alignment horizontal="center" vertical="center" wrapText="1"/>
    </xf>
    <xf numFmtId="0" fontId="8" fillId="2" borderId="203" xfId="1" applyFont="1" applyFill="1" applyBorder="1" applyAlignment="1" applyProtection="1">
      <alignment horizontal="center" vertical="center" shrinkToFit="1"/>
    </xf>
    <xf numFmtId="0" fontId="8" fillId="2" borderId="204" xfId="1" applyFont="1" applyFill="1" applyBorder="1" applyAlignment="1" applyProtection="1">
      <alignment horizontal="center" vertical="center" shrinkToFit="1"/>
    </xf>
    <xf numFmtId="0" fontId="8" fillId="2" borderId="205" xfId="1" applyFont="1" applyFill="1" applyBorder="1" applyAlignment="1" applyProtection="1">
      <alignment horizontal="center" vertical="center" shrinkToFit="1"/>
    </xf>
    <xf numFmtId="0" fontId="11" fillId="2" borderId="99" xfId="1" applyFont="1" applyFill="1" applyBorder="1" applyAlignment="1" applyProtection="1">
      <alignment horizontal="center" vertical="center"/>
      <protection locked="0"/>
    </xf>
    <xf numFmtId="0" fontId="11" fillId="2" borderId="157" xfId="1" applyFont="1" applyFill="1" applyBorder="1" applyAlignment="1" applyProtection="1">
      <alignment horizontal="center" vertical="center"/>
      <protection locked="0"/>
    </xf>
    <xf numFmtId="0" fontId="11" fillId="2" borderId="100" xfId="1" applyFont="1" applyFill="1" applyBorder="1" applyAlignment="1" applyProtection="1">
      <alignment horizontal="center" vertical="center"/>
      <protection locked="0"/>
    </xf>
    <xf numFmtId="0" fontId="28" fillId="2" borderId="10" xfId="1" applyFont="1" applyFill="1" applyBorder="1" applyAlignment="1" applyProtection="1">
      <alignment horizontal="center" vertical="center"/>
      <protection locked="0"/>
    </xf>
    <xf numFmtId="0" fontId="28" fillId="2" borderId="11" xfId="1" applyFont="1" applyFill="1" applyBorder="1" applyAlignment="1" applyProtection="1">
      <alignment horizontal="center" vertical="center"/>
      <protection locked="0"/>
    </xf>
    <xf numFmtId="0" fontId="15" fillId="2" borderId="86" xfId="1" applyFont="1" applyFill="1" applyBorder="1" applyAlignment="1" applyProtection="1">
      <alignment horizontal="center" vertical="center" shrinkToFit="1"/>
      <protection locked="0"/>
    </xf>
    <xf numFmtId="0" fontId="15" fillId="2" borderId="87" xfId="1" applyFont="1" applyFill="1" applyBorder="1" applyAlignment="1" applyProtection="1">
      <alignment horizontal="center" vertical="center" shrinkToFit="1"/>
      <protection locked="0"/>
    </xf>
    <xf numFmtId="0" fontId="15" fillId="2" borderId="88" xfId="1" applyFont="1" applyFill="1" applyBorder="1" applyAlignment="1" applyProtection="1">
      <alignment horizontal="center" vertical="center" shrinkToFit="1"/>
      <protection locked="0"/>
    </xf>
    <xf numFmtId="0" fontId="11" fillId="9" borderId="6" xfId="1" applyFont="1" applyFill="1" applyBorder="1" applyAlignment="1" applyProtection="1">
      <alignment horizontal="center" vertical="center" shrinkToFit="1"/>
    </xf>
    <xf numFmtId="0" fontId="11" fillId="9" borderId="7" xfId="1" applyFont="1" applyFill="1" applyBorder="1" applyAlignment="1" applyProtection="1">
      <alignment horizontal="center" vertical="center" shrinkToFit="1"/>
    </xf>
    <xf numFmtId="0" fontId="11" fillId="9" borderId="0" xfId="1" applyFont="1" applyFill="1" applyBorder="1" applyAlignment="1" applyProtection="1">
      <alignment horizontal="center" vertical="center" shrinkToFit="1"/>
    </xf>
    <xf numFmtId="0" fontId="11" fillId="9" borderId="13" xfId="1" applyFont="1" applyFill="1" applyBorder="1" applyAlignment="1" applyProtection="1">
      <alignment horizontal="center" vertical="center" shrinkToFit="1"/>
    </xf>
    <xf numFmtId="0" fontId="11" fillId="9" borderId="10" xfId="1" applyFont="1" applyFill="1" applyBorder="1" applyAlignment="1" applyProtection="1">
      <alignment horizontal="center" vertical="center" shrinkToFit="1"/>
    </xf>
    <xf numFmtId="0" fontId="11" fillId="9" borderId="11" xfId="1" applyFont="1" applyFill="1" applyBorder="1" applyAlignment="1" applyProtection="1">
      <alignment horizontal="center" vertical="center" shrinkToFit="1"/>
    </xf>
    <xf numFmtId="2" fontId="11" fillId="5" borderId="4" xfId="1" applyNumberFormat="1" applyFont="1" applyFill="1" applyBorder="1" applyAlignment="1" applyProtection="1">
      <alignment horizontal="center" vertical="center" shrinkToFit="1"/>
      <protection locked="0"/>
    </xf>
    <xf numFmtId="0" fontId="16" fillId="2" borderId="169" xfId="1" applyFont="1" applyFill="1" applyBorder="1" applyAlignment="1" applyProtection="1">
      <alignment horizontal="center" vertical="center" shrinkToFit="1"/>
      <protection locked="0"/>
    </xf>
    <xf numFmtId="0" fontId="16" fillId="2" borderId="170" xfId="1" applyFont="1" applyFill="1" applyBorder="1" applyAlignment="1" applyProtection="1">
      <alignment horizontal="center" vertical="center" shrinkToFit="1"/>
      <protection locked="0"/>
    </xf>
    <xf numFmtId="0" fontId="16" fillId="2" borderId="171" xfId="1" applyFont="1" applyFill="1" applyBorder="1" applyAlignment="1" applyProtection="1">
      <alignment horizontal="center" vertical="center" shrinkToFit="1"/>
      <protection locked="0"/>
    </xf>
    <xf numFmtId="0" fontId="16" fillId="2" borderId="203" xfId="1" applyFont="1" applyFill="1" applyBorder="1" applyAlignment="1" applyProtection="1">
      <alignment horizontal="center" vertical="center" shrinkToFit="1"/>
      <protection locked="0"/>
    </xf>
    <xf numFmtId="0" fontId="16" fillId="2" borderId="204" xfId="1" applyFont="1" applyFill="1" applyBorder="1" applyAlignment="1" applyProtection="1">
      <alignment horizontal="center" vertical="center" shrinkToFit="1"/>
      <protection locked="0"/>
    </xf>
    <xf numFmtId="0" fontId="16" fillId="2" borderId="205" xfId="1" applyFont="1" applyFill="1" applyBorder="1" applyAlignment="1" applyProtection="1">
      <alignment horizontal="center" vertical="center" shrinkToFit="1"/>
      <protection locked="0"/>
    </xf>
    <xf numFmtId="0" fontId="15" fillId="2" borderId="164" xfId="1" applyFont="1" applyFill="1" applyBorder="1" applyAlignment="1" applyProtection="1">
      <alignment horizontal="center" vertical="center" wrapText="1"/>
    </xf>
    <xf numFmtId="0" fontId="15" fillId="2" borderId="202" xfId="1" applyFont="1" applyFill="1" applyBorder="1" applyAlignment="1" applyProtection="1">
      <alignment horizontal="center" vertical="center" wrapText="1"/>
    </xf>
    <xf numFmtId="0" fontId="23" fillId="2" borderId="4" xfId="1" applyFont="1" applyFill="1" applyBorder="1" applyAlignment="1" applyProtection="1">
      <alignment horizontal="center" vertical="center" wrapText="1"/>
    </xf>
    <xf numFmtId="0" fontId="15" fillId="2" borderId="152" xfId="1" applyFont="1" applyFill="1" applyBorder="1" applyAlignment="1" applyProtection="1">
      <alignment horizontal="center" vertical="center"/>
    </xf>
    <xf numFmtId="0" fontId="15" fillId="2" borderId="153" xfId="1" applyFont="1" applyFill="1" applyBorder="1" applyAlignment="1" applyProtection="1">
      <alignment horizontal="center" vertical="center"/>
    </xf>
    <xf numFmtId="0" fontId="15" fillId="2" borderId="154" xfId="1" applyFont="1" applyFill="1" applyBorder="1" applyAlignment="1" applyProtection="1">
      <alignment horizontal="center" vertical="center"/>
    </xf>
    <xf numFmtId="0" fontId="15" fillId="2" borderId="155" xfId="1" applyFont="1" applyFill="1" applyBorder="1" applyAlignment="1" applyProtection="1">
      <alignment horizontal="center" vertical="center"/>
    </xf>
    <xf numFmtId="0" fontId="15" fillId="2" borderId="156" xfId="1" applyFont="1" applyFill="1" applyBorder="1" applyAlignment="1" applyProtection="1">
      <alignment horizontal="center" vertical="center"/>
    </xf>
    <xf numFmtId="0" fontId="15" fillId="2" borderId="163" xfId="1" applyFont="1" applyFill="1" applyBorder="1" applyAlignment="1" applyProtection="1">
      <alignment horizontal="center" vertical="center" wrapText="1"/>
    </xf>
    <xf numFmtId="0" fontId="15" fillId="2" borderId="5" xfId="1" applyFont="1" applyFill="1" applyBorder="1" applyAlignment="1" applyProtection="1">
      <alignment horizontal="center" vertical="center" shrinkToFit="1"/>
      <protection locked="0"/>
    </xf>
    <xf numFmtId="0" fontId="15" fillId="2" borderId="6" xfId="1" applyFont="1" applyFill="1" applyBorder="1" applyAlignment="1" applyProtection="1">
      <alignment horizontal="center" vertical="center" shrinkToFit="1"/>
      <protection locked="0"/>
    </xf>
    <xf numFmtId="0" fontId="15" fillId="2" borderId="14" xfId="1" applyFont="1" applyFill="1" applyBorder="1" applyAlignment="1" applyProtection="1">
      <alignment horizontal="center" vertical="center" shrinkToFit="1"/>
      <protection locked="0"/>
    </xf>
    <xf numFmtId="0" fontId="15" fillId="2" borderId="0" xfId="1" applyFont="1" applyFill="1" applyBorder="1" applyAlignment="1" applyProtection="1">
      <alignment horizontal="center" vertical="center" shrinkToFit="1"/>
      <protection locked="0"/>
    </xf>
    <xf numFmtId="0" fontId="15" fillId="2" borderId="9" xfId="1" applyFont="1" applyFill="1" applyBorder="1" applyAlignment="1" applyProtection="1">
      <alignment horizontal="center" vertical="center" shrinkToFit="1"/>
      <protection locked="0"/>
    </xf>
    <xf numFmtId="0" fontId="15" fillId="2" borderId="10" xfId="1" applyFont="1" applyFill="1" applyBorder="1" applyAlignment="1" applyProtection="1">
      <alignment horizontal="center" vertical="center" shrinkToFit="1"/>
      <protection locked="0"/>
    </xf>
    <xf numFmtId="0" fontId="15" fillId="2" borderId="7" xfId="1" applyFont="1" applyFill="1" applyBorder="1" applyAlignment="1" applyProtection="1">
      <alignment horizontal="center" vertical="center" shrinkToFit="1"/>
      <protection locked="0"/>
    </xf>
    <xf numFmtId="0" fontId="15" fillId="2" borderId="13" xfId="1" applyFont="1" applyFill="1" applyBorder="1" applyAlignment="1" applyProtection="1">
      <alignment horizontal="center" vertical="center" shrinkToFit="1"/>
      <protection locked="0"/>
    </xf>
    <xf numFmtId="0" fontId="15" fillId="2" borderId="11" xfId="1" applyFont="1" applyFill="1" applyBorder="1" applyAlignment="1" applyProtection="1">
      <alignment horizontal="center" vertical="center" shrinkToFit="1"/>
      <protection locked="0"/>
    </xf>
    <xf numFmtId="0" fontId="14" fillId="2" borderId="0" xfId="1" applyFont="1" applyFill="1" applyBorder="1" applyAlignment="1" applyProtection="1">
      <alignment horizontal="right" vertical="center" shrinkToFit="1"/>
    </xf>
    <xf numFmtId="0" fontId="16" fillId="4" borderId="75" xfId="1" applyFont="1" applyFill="1" applyBorder="1" applyAlignment="1" applyProtection="1">
      <alignment horizontal="center" vertical="center" shrinkToFit="1"/>
    </xf>
    <xf numFmtId="0" fontId="16" fillId="4" borderId="72" xfId="1" applyFont="1" applyFill="1" applyBorder="1" applyAlignment="1" applyProtection="1">
      <alignment horizontal="center" vertical="center" shrinkToFit="1"/>
    </xf>
    <xf numFmtId="0" fontId="8" fillId="2" borderId="10" xfId="1" applyFont="1" applyFill="1" applyBorder="1" applyAlignment="1" applyProtection="1">
      <alignment horizontal="left" vertical="center" wrapText="1"/>
    </xf>
    <xf numFmtId="0" fontId="8" fillId="2" borderId="7" xfId="1" applyFont="1" applyFill="1" applyBorder="1" applyAlignment="1" applyProtection="1">
      <alignment vertical="center"/>
    </xf>
    <xf numFmtId="0" fontId="8" fillId="2" borderId="10" xfId="1" applyFont="1" applyFill="1" applyBorder="1" applyAlignment="1" applyProtection="1">
      <alignment vertical="center"/>
    </xf>
    <xf numFmtId="0" fontId="8" fillId="2" borderId="11" xfId="1" applyFont="1" applyFill="1" applyBorder="1" applyAlignment="1" applyProtection="1">
      <alignment vertical="center"/>
    </xf>
    <xf numFmtId="0" fontId="12" fillId="2" borderId="0" xfId="1" applyFont="1" applyFill="1" applyBorder="1" applyAlignment="1" applyProtection="1">
      <alignment horizontal="distributed" vertical="center" wrapText="1"/>
    </xf>
    <xf numFmtId="0" fontId="12" fillId="2" borderId="10" xfId="1" applyFont="1" applyFill="1" applyBorder="1" applyAlignment="1" applyProtection="1">
      <alignment vertical="center"/>
    </xf>
    <xf numFmtId="0" fontId="12" fillId="2" borderId="11" xfId="1" applyFont="1" applyFill="1" applyBorder="1" applyAlignment="1" applyProtection="1">
      <alignment vertical="center"/>
    </xf>
    <xf numFmtId="0" fontId="8" fillId="2" borderId="54" xfId="1" applyFont="1" applyFill="1" applyBorder="1" applyAlignment="1" applyProtection="1">
      <alignment horizontal="distributed" vertical="center"/>
    </xf>
    <xf numFmtId="0" fontId="8" fillId="2" borderId="55" xfId="1" applyFont="1" applyFill="1" applyBorder="1" applyAlignment="1" applyProtection="1">
      <alignment horizontal="distributed" vertical="center"/>
    </xf>
    <xf numFmtId="0" fontId="8" fillId="2" borderId="56" xfId="1" applyFont="1" applyFill="1" applyBorder="1" applyAlignment="1" applyProtection="1">
      <alignment horizontal="distributed" vertical="center"/>
    </xf>
    <xf numFmtId="0" fontId="16" fillId="4" borderId="144" xfId="1" applyFont="1" applyFill="1" applyBorder="1" applyAlignment="1" applyProtection="1">
      <alignment horizontal="center" vertical="center" shrinkToFit="1"/>
    </xf>
    <xf numFmtId="0" fontId="8" fillId="0" borderId="70" xfId="1" applyFont="1" applyFill="1" applyBorder="1" applyAlignment="1" applyProtection="1">
      <alignment horizontal="center" vertical="center"/>
    </xf>
    <xf numFmtId="0" fontId="8" fillId="0" borderId="67" xfId="1" applyFont="1" applyFill="1" applyBorder="1" applyAlignment="1" applyProtection="1">
      <alignment horizontal="center" vertical="center"/>
    </xf>
    <xf numFmtId="0" fontId="10" fillId="15" borderId="75" xfId="1" applyFont="1" applyFill="1" applyBorder="1" applyAlignment="1" applyProtection="1">
      <alignment horizontal="center" vertical="center" shrinkToFit="1"/>
      <protection locked="0"/>
    </xf>
    <xf numFmtId="0" fontId="10" fillId="15" borderId="76" xfId="1" applyFont="1" applyFill="1" applyBorder="1" applyAlignment="1" applyProtection="1">
      <alignment horizontal="center" vertical="center" shrinkToFit="1"/>
      <protection locked="0"/>
    </xf>
    <xf numFmtId="0" fontId="10" fillId="15" borderId="81" xfId="1" applyFont="1" applyFill="1" applyBorder="1" applyAlignment="1" applyProtection="1">
      <alignment horizontal="center" vertical="center" shrinkToFit="1"/>
      <protection locked="0"/>
    </xf>
    <xf numFmtId="0" fontId="10" fillId="15" borderId="72" xfId="1" applyFont="1" applyFill="1" applyBorder="1" applyAlignment="1" applyProtection="1">
      <alignment horizontal="center" vertical="center" shrinkToFit="1"/>
      <protection locked="0"/>
    </xf>
    <xf numFmtId="0" fontId="10" fillId="15" borderId="55" xfId="1" applyFont="1" applyFill="1" applyBorder="1" applyAlignment="1" applyProtection="1">
      <alignment horizontal="center" vertical="center" shrinkToFit="1"/>
      <protection locked="0"/>
    </xf>
    <xf numFmtId="0" fontId="10" fillId="15" borderId="74" xfId="1" applyFont="1" applyFill="1" applyBorder="1" applyAlignment="1" applyProtection="1">
      <alignment horizontal="center" vertical="center" shrinkToFit="1"/>
      <protection locked="0"/>
    </xf>
    <xf numFmtId="0" fontId="8" fillId="0" borderId="6" xfId="1" applyFont="1" applyFill="1" applyBorder="1" applyAlignment="1" applyProtection="1">
      <alignment horizontal="center" vertical="center"/>
    </xf>
    <xf numFmtId="0" fontId="8" fillId="0" borderId="10" xfId="1" applyFont="1" applyFill="1" applyBorder="1" applyAlignment="1" applyProtection="1">
      <alignment horizontal="center" vertical="center"/>
    </xf>
    <xf numFmtId="0" fontId="8" fillId="2" borderId="193" xfId="1" applyFont="1" applyFill="1" applyBorder="1" applyAlignment="1" applyProtection="1">
      <alignment horizontal="center"/>
    </xf>
    <xf numFmtId="0" fontId="8" fillId="2" borderId="194" xfId="1" applyFont="1" applyFill="1" applyBorder="1" applyAlignment="1" applyProtection="1">
      <alignment horizontal="center"/>
    </xf>
    <xf numFmtId="0" fontId="8" fillId="2" borderId="195" xfId="1" applyFont="1" applyFill="1" applyBorder="1" applyAlignment="1" applyProtection="1">
      <alignment horizontal="center"/>
    </xf>
    <xf numFmtId="0" fontId="8" fillId="2" borderId="196" xfId="1" applyFont="1" applyFill="1" applyBorder="1" applyAlignment="1" applyProtection="1">
      <alignment horizontal="center"/>
    </xf>
    <xf numFmtId="0" fontId="8" fillId="2" borderId="197" xfId="1" applyFont="1" applyFill="1" applyBorder="1" applyAlignment="1" applyProtection="1">
      <alignment horizontal="center"/>
    </xf>
    <xf numFmtId="0" fontId="8" fillId="2" borderId="198" xfId="1" applyFont="1" applyFill="1" applyBorder="1" applyAlignment="1" applyProtection="1">
      <alignment horizontal="center"/>
    </xf>
    <xf numFmtId="0" fontId="8" fillId="2" borderId="199" xfId="1" applyFont="1" applyFill="1" applyBorder="1" applyAlignment="1" applyProtection="1">
      <alignment horizontal="center"/>
    </xf>
    <xf numFmtId="0" fontId="8" fillId="2" borderId="200" xfId="1" applyFont="1" applyFill="1" applyBorder="1" applyAlignment="1" applyProtection="1">
      <alignment horizontal="center"/>
    </xf>
    <xf numFmtId="0" fontId="8" fillId="2" borderId="201" xfId="1" applyFont="1" applyFill="1" applyBorder="1" applyAlignment="1" applyProtection="1">
      <alignment horizontal="center"/>
    </xf>
    <xf numFmtId="0" fontId="8" fillId="2" borderId="52" xfId="1" applyFont="1" applyFill="1" applyBorder="1" applyAlignment="1" applyProtection="1">
      <alignment horizontal="center" vertical="center" shrinkToFit="1"/>
    </xf>
    <xf numFmtId="0" fontId="8" fillId="2" borderId="82" xfId="1" applyFont="1" applyFill="1" applyBorder="1" applyAlignment="1" applyProtection="1">
      <alignment horizontal="center" vertical="center" shrinkToFit="1"/>
    </xf>
    <xf numFmtId="0" fontId="8" fillId="2" borderId="53" xfId="1" applyFont="1" applyFill="1" applyBorder="1" applyAlignment="1" applyProtection="1">
      <alignment horizontal="center" vertical="center" shrinkToFit="1"/>
    </xf>
    <xf numFmtId="0" fontId="8" fillId="2" borderId="32" xfId="1" applyFont="1" applyFill="1" applyBorder="1" applyAlignment="1" applyProtection="1">
      <alignment horizontal="center" vertical="center"/>
    </xf>
    <xf numFmtId="0" fontId="8" fillId="2" borderId="31" xfId="1" applyFont="1" applyFill="1" applyBorder="1" applyAlignment="1" applyProtection="1">
      <alignment horizontal="center" vertical="center"/>
    </xf>
    <xf numFmtId="179" fontId="16" fillId="4" borderId="76" xfId="1" applyNumberFormat="1" applyFont="1" applyFill="1" applyBorder="1" applyAlignment="1" applyProtection="1">
      <alignment horizontal="center" vertical="center" shrinkToFit="1"/>
    </xf>
    <xf numFmtId="0" fontId="19" fillId="2" borderId="62" xfId="1" applyFont="1" applyFill="1" applyBorder="1" applyAlignment="1" applyProtection="1">
      <alignment horizontal="center" vertical="center" shrinkToFit="1"/>
    </xf>
    <xf numFmtId="0" fontId="19" fillId="2" borderId="0" xfId="1" applyFont="1" applyFill="1" applyAlignment="1" applyProtection="1">
      <alignment horizontal="center" vertical="center" shrinkToFit="1"/>
    </xf>
    <xf numFmtId="0" fontId="24" fillId="2" borderId="4" xfId="1" applyFont="1" applyFill="1" applyBorder="1" applyAlignment="1" applyProtection="1">
      <alignment horizontal="center" vertical="center" wrapText="1"/>
    </xf>
    <xf numFmtId="0" fontId="25" fillId="2" borderId="4" xfId="1" applyFont="1" applyFill="1" applyBorder="1" applyAlignment="1" applyProtection="1">
      <alignment horizontal="center" vertical="center" wrapText="1"/>
    </xf>
    <xf numFmtId="0" fontId="12" fillId="2" borderId="55" xfId="1" applyFont="1" applyFill="1" applyBorder="1" applyAlignment="1" applyProtection="1">
      <alignment horizontal="left" vertical="center" wrapText="1"/>
    </xf>
    <xf numFmtId="0" fontId="12" fillId="2" borderId="56" xfId="1" applyFont="1" applyFill="1" applyBorder="1" applyAlignment="1" applyProtection="1">
      <alignment horizontal="left" vertical="center" wrapText="1"/>
    </xf>
    <xf numFmtId="0" fontId="16" fillId="5" borderId="2" xfId="1" applyFont="1" applyFill="1" applyBorder="1" applyAlignment="1" applyProtection="1">
      <alignment horizontal="center" vertical="center" shrinkToFit="1"/>
    </xf>
    <xf numFmtId="0" fontId="16" fillId="5" borderId="144" xfId="1" applyFont="1" applyFill="1" applyBorder="1" applyAlignment="1" applyProtection="1">
      <alignment horizontal="center" vertical="center" shrinkToFit="1"/>
    </xf>
    <xf numFmtId="0" fontId="19" fillId="2" borderId="14" xfId="1" applyFont="1" applyFill="1" applyBorder="1" applyAlignment="1" applyProtection="1">
      <alignment horizontal="center" vertical="center" shrinkToFit="1"/>
    </xf>
    <xf numFmtId="0" fontId="23" fillId="2" borderId="78" xfId="1" applyFont="1" applyFill="1" applyBorder="1" applyAlignment="1" applyProtection="1">
      <alignment horizontal="center" vertical="center" textRotation="255" wrapText="1"/>
    </xf>
    <xf numFmtId="0" fontId="23" fillId="2" borderId="77" xfId="1" applyFont="1" applyFill="1" applyBorder="1" applyAlignment="1" applyProtection="1">
      <alignment horizontal="center" vertical="center" textRotation="255" wrapText="1"/>
    </xf>
    <xf numFmtId="0" fontId="23" fillId="2" borderId="13" xfId="1" applyFont="1" applyFill="1" applyBorder="1" applyAlignment="1" applyProtection="1">
      <alignment horizontal="center" vertical="center" textRotation="255" wrapText="1"/>
    </xf>
    <xf numFmtId="0" fontId="12" fillId="2" borderId="77" xfId="1" applyFont="1" applyFill="1" applyBorder="1" applyAlignment="1" applyProtection="1">
      <alignment horizontal="left" vertical="center" wrapText="1"/>
    </xf>
    <xf numFmtId="0" fontId="16" fillId="2" borderId="60" xfId="1" applyFont="1" applyFill="1" applyBorder="1" applyAlignment="1" applyProtection="1">
      <alignment horizontal="center" vertical="center" shrinkToFit="1"/>
      <protection locked="0"/>
    </xf>
    <xf numFmtId="0" fontId="16" fillId="2" borderId="2" xfId="1" applyFont="1" applyFill="1" applyBorder="1" applyAlignment="1" applyProtection="1">
      <alignment horizontal="center" vertical="center" shrinkToFit="1"/>
      <protection locked="0"/>
    </xf>
    <xf numFmtId="0" fontId="16" fillId="0" borderId="2" xfId="1" applyFont="1" applyFill="1" applyBorder="1" applyAlignment="1" applyProtection="1">
      <alignment horizontal="center" vertical="center" shrinkToFit="1"/>
      <protection locked="0"/>
    </xf>
    <xf numFmtId="0" fontId="16" fillId="0" borderId="6" xfId="1" applyFont="1" applyFill="1" applyBorder="1" applyAlignment="1" applyProtection="1">
      <alignment horizontal="center" vertical="center"/>
    </xf>
    <xf numFmtId="0" fontId="16" fillId="0" borderId="55" xfId="1" applyFont="1" applyFill="1" applyBorder="1" applyAlignment="1" applyProtection="1">
      <alignment horizontal="center" vertical="center"/>
    </xf>
    <xf numFmtId="178" fontId="16" fillId="4" borderId="144" xfId="1" applyNumberFormat="1" applyFont="1" applyFill="1" applyBorder="1" applyAlignment="1" applyProtection="1">
      <alignment horizontal="center" vertical="center" shrinkToFit="1"/>
    </xf>
    <xf numFmtId="0" fontId="12" fillId="2" borderId="76" xfId="1" applyFont="1" applyFill="1" applyBorder="1" applyAlignment="1" applyProtection="1">
      <alignment horizontal="left" vertical="center" shrinkToFit="1"/>
    </xf>
    <xf numFmtId="0" fontId="12" fillId="2" borderId="77" xfId="1" applyFont="1" applyFill="1" applyBorder="1" applyAlignment="1" applyProtection="1">
      <alignment horizontal="left" vertical="center" shrinkToFit="1"/>
    </xf>
    <xf numFmtId="0" fontId="12" fillId="2" borderId="10" xfId="1" applyFont="1" applyFill="1" applyBorder="1" applyAlignment="1" applyProtection="1">
      <alignment horizontal="left" vertical="center" shrinkToFit="1"/>
    </xf>
    <xf numFmtId="0" fontId="12" fillId="2" borderId="11" xfId="1" applyFont="1" applyFill="1" applyBorder="1" applyAlignment="1" applyProtection="1">
      <alignment horizontal="left" vertical="center" shrinkToFit="1"/>
    </xf>
    <xf numFmtId="0" fontId="16" fillId="4" borderId="99" xfId="1" applyFont="1" applyFill="1" applyBorder="1" applyAlignment="1" applyProtection="1">
      <alignment horizontal="center" vertical="center" shrinkToFit="1"/>
    </xf>
    <xf numFmtId="0" fontId="16" fillId="4" borderId="188" xfId="1" applyFont="1" applyFill="1" applyBorder="1" applyAlignment="1" applyProtection="1">
      <alignment horizontal="center" vertical="center" shrinkToFit="1"/>
    </xf>
    <xf numFmtId="0" fontId="16" fillId="14" borderId="70" xfId="1" applyFont="1" applyFill="1" applyBorder="1" applyAlignment="1" applyProtection="1">
      <alignment horizontal="center" vertical="center"/>
    </xf>
    <xf numFmtId="0" fontId="16" fillId="14" borderId="6" xfId="1" applyFont="1" applyFill="1" applyBorder="1" applyAlignment="1" applyProtection="1">
      <alignment horizontal="center" vertical="center"/>
    </xf>
    <xf numFmtId="0" fontId="16" fillId="14" borderId="7" xfId="1" applyFont="1" applyFill="1" applyBorder="1" applyAlignment="1" applyProtection="1">
      <alignment horizontal="center" vertical="center"/>
    </xf>
    <xf numFmtId="0" fontId="16" fillId="14" borderId="67" xfId="1" applyFont="1" applyFill="1" applyBorder="1" applyAlignment="1" applyProtection="1">
      <alignment horizontal="center" vertical="center"/>
    </xf>
    <xf numFmtId="0" fontId="16" fillId="14" borderId="10" xfId="1" applyFont="1" applyFill="1" applyBorder="1" applyAlignment="1" applyProtection="1">
      <alignment horizontal="center" vertical="center"/>
    </xf>
    <xf numFmtId="0" fontId="16" fillId="14" borderId="11" xfId="1" applyFont="1" applyFill="1" applyBorder="1" applyAlignment="1" applyProtection="1">
      <alignment horizontal="center" vertical="center"/>
    </xf>
    <xf numFmtId="0" fontId="16" fillId="4" borderId="14" xfId="1" applyFont="1" applyFill="1" applyBorder="1" applyAlignment="1" applyProtection="1">
      <alignment horizontal="right" vertical="center" shrinkToFit="1"/>
    </xf>
    <xf numFmtId="0" fontId="16" fillId="4" borderId="0" xfId="1" applyFont="1" applyFill="1" applyBorder="1" applyAlignment="1" applyProtection="1">
      <alignment horizontal="right" vertical="center" shrinkToFit="1"/>
    </xf>
    <xf numFmtId="0" fontId="16" fillId="4" borderId="54" xfId="1" applyFont="1" applyFill="1" applyBorder="1" applyAlignment="1" applyProtection="1">
      <alignment horizontal="right" vertical="center" shrinkToFit="1"/>
    </xf>
    <xf numFmtId="0" fontId="16" fillId="4" borderId="55" xfId="1" applyFont="1" applyFill="1" applyBorder="1" applyAlignment="1" applyProtection="1">
      <alignment horizontal="right" vertical="center" shrinkToFit="1"/>
    </xf>
    <xf numFmtId="0" fontId="15" fillId="2" borderId="160" xfId="1" applyFont="1" applyFill="1" applyBorder="1" applyAlignment="1" applyProtection="1">
      <alignment horizontal="center" vertical="center"/>
    </xf>
    <xf numFmtId="0" fontId="15" fillId="2" borderId="191" xfId="1" applyFont="1" applyFill="1" applyBorder="1" applyAlignment="1" applyProtection="1">
      <alignment horizontal="center" vertical="center"/>
    </xf>
    <xf numFmtId="0" fontId="15" fillId="2" borderId="190" xfId="1" applyFont="1" applyFill="1" applyBorder="1" applyAlignment="1" applyProtection="1">
      <alignment horizontal="center" vertical="center"/>
    </xf>
    <xf numFmtId="0" fontId="15" fillId="2" borderId="192" xfId="1" applyFont="1" applyFill="1" applyBorder="1" applyAlignment="1" applyProtection="1">
      <alignment horizontal="center" vertical="center"/>
    </xf>
    <xf numFmtId="0" fontId="16" fillId="14" borderId="70" xfId="1" applyFont="1" applyFill="1" applyBorder="1" applyAlignment="1" applyProtection="1">
      <alignment horizontal="center" vertical="center" shrinkToFit="1"/>
    </xf>
    <xf numFmtId="0" fontId="16" fillId="14" borderId="6" xfId="1" applyFont="1" applyFill="1" applyBorder="1" applyAlignment="1" applyProtection="1">
      <alignment horizontal="center" vertical="center" shrinkToFit="1"/>
    </xf>
    <xf numFmtId="0" fontId="16" fillId="14" borderId="7" xfId="1" applyFont="1" applyFill="1" applyBorder="1" applyAlignment="1" applyProtection="1">
      <alignment horizontal="center" vertical="center" shrinkToFit="1"/>
    </xf>
    <xf numFmtId="0" fontId="16" fillId="14" borderId="67" xfId="1" applyFont="1" applyFill="1" applyBorder="1" applyAlignment="1" applyProtection="1">
      <alignment horizontal="center" vertical="center" shrinkToFit="1"/>
    </xf>
    <xf numFmtId="0" fontId="16" fillId="14" borderId="10" xfId="1" applyFont="1" applyFill="1" applyBorder="1" applyAlignment="1" applyProtection="1">
      <alignment horizontal="center" vertical="center" shrinkToFit="1"/>
    </xf>
    <xf numFmtId="0" fontId="16" fillId="14" borderId="11" xfId="1" applyFont="1" applyFill="1" applyBorder="1" applyAlignment="1" applyProtection="1">
      <alignment horizontal="center" vertical="center" shrinkToFit="1"/>
    </xf>
    <xf numFmtId="0" fontId="16" fillId="5" borderId="5" xfId="1" applyFont="1" applyFill="1" applyBorder="1" applyAlignment="1" applyProtection="1">
      <alignment horizontal="right" vertical="center" shrinkToFit="1"/>
    </xf>
    <xf numFmtId="0" fontId="16" fillId="5" borderId="6" xfId="1" applyFont="1" applyFill="1" applyBorder="1" applyAlignment="1" applyProtection="1">
      <alignment horizontal="right" vertical="center" shrinkToFit="1"/>
    </xf>
    <xf numFmtId="0" fontId="16" fillId="5" borderId="9" xfId="1" applyFont="1" applyFill="1" applyBorder="1" applyAlignment="1" applyProtection="1">
      <alignment horizontal="right" vertical="center" shrinkToFit="1"/>
    </xf>
    <xf numFmtId="0" fontId="16" fillId="5" borderId="10" xfId="1" applyFont="1" applyFill="1" applyBorder="1" applyAlignment="1" applyProtection="1">
      <alignment horizontal="right" vertical="center" shrinkToFit="1"/>
    </xf>
    <xf numFmtId="0" fontId="16" fillId="4" borderId="96" xfId="1" applyFont="1" applyFill="1" applyBorder="1" applyAlignment="1" applyProtection="1">
      <alignment horizontal="center" vertical="center" shrinkToFit="1"/>
    </xf>
    <xf numFmtId="0" fontId="16" fillId="4" borderId="98" xfId="1" applyFont="1" applyFill="1" applyBorder="1" applyAlignment="1" applyProtection="1">
      <alignment horizontal="center" vertical="center" shrinkToFit="1"/>
    </xf>
    <xf numFmtId="0" fontId="16" fillId="4" borderId="100" xfId="1" applyFont="1" applyFill="1" applyBorder="1" applyAlignment="1" applyProtection="1">
      <alignment horizontal="center" vertical="center" shrinkToFit="1"/>
    </xf>
    <xf numFmtId="0" fontId="15" fillId="2" borderId="184" xfId="1" applyFont="1" applyFill="1" applyBorder="1" applyAlignment="1" applyProtection="1">
      <alignment horizontal="center" vertical="center"/>
    </xf>
    <xf numFmtId="0" fontId="15" fillId="2" borderId="183" xfId="1" applyFont="1" applyFill="1" applyBorder="1" applyAlignment="1" applyProtection="1">
      <alignment horizontal="center" vertical="center"/>
    </xf>
    <xf numFmtId="0" fontId="15" fillId="2" borderId="161" xfId="1" applyFont="1" applyFill="1" applyBorder="1" applyAlignment="1" applyProtection="1">
      <alignment horizontal="center" vertical="center"/>
    </xf>
    <xf numFmtId="0" fontId="15" fillId="2" borderId="162" xfId="1" applyFont="1" applyFill="1" applyBorder="1" applyAlignment="1" applyProtection="1">
      <alignment horizontal="center" vertical="center"/>
    </xf>
    <xf numFmtId="0" fontId="15" fillId="2" borderId="57" xfId="1" applyFont="1" applyFill="1" applyBorder="1" applyAlignment="1" applyProtection="1">
      <alignment horizontal="center" vertical="center"/>
    </xf>
    <xf numFmtId="0" fontId="16" fillId="2" borderId="96" xfId="1" applyFont="1" applyFill="1" applyBorder="1" applyAlignment="1" applyProtection="1">
      <alignment horizontal="center" vertical="center" shrinkToFit="1"/>
      <protection locked="0"/>
    </xf>
    <xf numFmtId="0" fontId="16" fillId="2" borderId="99" xfId="1" applyFont="1" applyFill="1" applyBorder="1" applyAlignment="1" applyProtection="1">
      <alignment horizontal="center" vertical="center" shrinkToFit="1"/>
      <protection locked="0"/>
    </xf>
    <xf numFmtId="0" fontId="16" fillId="2" borderId="98" xfId="1" applyFont="1" applyFill="1" applyBorder="1" applyAlignment="1" applyProtection="1">
      <alignment horizontal="center" vertical="center" shrinkToFit="1"/>
      <protection locked="0"/>
    </xf>
    <xf numFmtId="0" fontId="16" fillId="2" borderId="100" xfId="1" applyFont="1" applyFill="1" applyBorder="1" applyAlignment="1" applyProtection="1">
      <alignment horizontal="center" vertical="center" shrinkToFit="1"/>
      <protection locked="0"/>
    </xf>
    <xf numFmtId="0" fontId="16" fillId="2" borderId="14" xfId="1" applyFont="1" applyFill="1" applyBorder="1" applyAlignment="1" applyProtection="1">
      <alignment horizontal="center" vertical="center" shrinkToFit="1"/>
      <protection locked="0"/>
    </xf>
    <xf numFmtId="0" fontId="16" fillId="2" borderId="51" xfId="1" applyFont="1" applyFill="1" applyBorder="1" applyAlignment="1" applyProtection="1">
      <alignment horizontal="center" vertical="center" shrinkToFit="1"/>
      <protection locked="0"/>
    </xf>
    <xf numFmtId="0" fontId="16" fillId="2" borderId="67" xfId="1" applyFont="1" applyFill="1" applyBorder="1" applyAlignment="1" applyProtection="1">
      <alignment horizontal="center" vertical="center" shrinkToFit="1"/>
      <protection locked="0"/>
    </xf>
    <xf numFmtId="0" fontId="16" fillId="4" borderId="97" xfId="1" applyFont="1" applyFill="1" applyBorder="1" applyAlignment="1" applyProtection="1">
      <alignment horizontal="center" vertical="center" shrinkToFit="1"/>
    </xf>
    <xf numFmtId="0" fontId="16" fillId="4" borderId="157" xfId="1" applyFont="1" applyFill="1" applyBorder="1" applyAlignment="1" applyProtection="1">
      <alignment horizontal="center" vertical="center" shrinkToFit="1"/>
    </xf>
    <xf numFmtId="0" fontId="16" fillId="2" borderId="70" xfId="1" applyFont="1" applyFill="1" applyBorder="1" applyAlignment="1" applyProtection="1">
      <alignment horizontal="center" vertical="center" shrinkToFit="1"/>
      <protection locked="0"/>
    </xf>
    <xf numFmtId="0" fontId="16" fillId="14" borderId="14" xfId="1" applyFont="1" applyFill="1" applyBorder="1" applyAlignment="1" applyProtection="1">
      <alignment horizontal="right" vertical="center"/>
    </xf>
    <xf numFmtId="0" fontId="16" fillId="14" borderId="0" xfId="1" applyFont="1" applyFill="1" applyBorder="1" applyAlignment="1" applyProtection="1">
      <alignment horizontal="right" vertical="center"/>
    </xf>
    <xf numFmtId="0" fontId="16" fillId="14" borderId="9" xfId="1" applyFont="1" applyFill="1" applyBorder="1" applyAlignment="1" applyProtection="1">
      <alignment horizontal="right" vertical="center"/>
    </xf>
    <xf numFmtId="0" fontId="16" fillId="14" borderId="10" xfId="1" applyFont="1" applyFill="1" applyBorder="1" applyAlignment="1" applyProtection="1">
      <alignment horizontal="right" vertical="center"/>
    </xf>
    <xf numFmtId="0" fontId="15" fillId="14" borderId="13" xfId="1" applyFont="1" applyFill="1" applyBorder="1" applyAlignment="1" applyProtection="1">
      <alignment horizontal="center" vertical="center"/>
    </xf>
    <xf numFmtId="0" fontId="15" fillId="14" borderId="11" xfId="1" applyFont="1" applyFill="1" applyBorder="1" applyAlignment="1" applyProtection="1">
      <alignment horizontal="center" vertical="center"/>
    </xf>
    <xf numFmtId="0" fontId="16" fillId="2" borderId="188" xfId="1" applyFont="1" applyFill="1" applyBorder="1" applyAlignment="1" applyProtection="1">
      <alignment horizontal="center" vertical="center" shrinkToFit="1"/>
      <protection locked="0"/>
    </xf>
    <xf numFmtId="0" fontId="16" fillId="2" borderId="187" xfId="1" applyFont="1" applyFill="1" applyBorder="1" applyAlignment="1" applyProtection="1">
      <alignment horizontal="center" vertical="center" shrinkToFit="1"/>
      <protection locked="0"/>
    </xf>
    <xf numFmtId="0" fontId="15" fillId="2" borderId="189" xfId="1" applyFont="1" applyFill="1" applyBorder="1" applyAlignment="1" applyProtection="1">
      <alignment horizontal="center" vertical="center"/>
    </xf>
    <xf numFmtId="0" fontId="16" fillId="2" borderId="58" xfId="1" applyFont="1" applyFill="1" applyBorder="1" applyAlignment="1" applyProtection="1">
      <alignment horizontal="center" vertical="center" shrinkToFit="1"/>
      <protection locked="0"/>
    </xf>
    <xf numFmtId="0" fontId="15" fillId="2" borderId="54" xfId="1" applyFont="1" applyFill="1" applyBorder="1" applyAlignment="1" applyProtection="1">
      <alignment horizontal="center" vertical="center"/>
    </xf>
    <xf numFmtId="0" fontId="16" fillId="2" borderId="54" xfId="1" applyFont="1" applyFill="1" applyBorder="1" applyAlignment="1" applyProtection="1">
      <alignment horizontal="right" vertical="center" shrinkToFit="1"/>
      <protection locked="0"/>
    </xf>
    <xf numFmtId="0" fontId="16" fillId="2" borderId="55" xfId="1" applyFont="1" applyFill="1" applyBorder="1" applyAlignment="1" applyProtection="1">
      <alignment horizontal="right" vertical="center" shrinkToFit="1"/>
      <protection locked="0"/>
    </xf>
    <xf numFmtId="0" fontId="8" fillId="2" borderId="72" xfId="1" applyFont="1" applyFill="1" applyBorder="1" applyAlignment="1" applyProtection="1">
      <alignment horizontal="distributed" vertical="center"/>
    </xf>
    <xf numFmtId="178" fontId="16" fillId="4" borderId="55" xfId="1" applyNumberFormat="1" applyFont="1" applyFill="1" applyBorder="1" applyAlignment="1" applyProtection="1">
      <alignment horizontal="center" vertical="center" shrinkToFit="1"/>
    </xf>
    <xf numFmtId="0" fontId="21" fillId="2" borderId="65" xfId="1" applyFont="1" applyFill="1" applyBorder="1" applyAlignment="1" applyProtection="1">
      <alignment horizontal="left" vertical="center"/>
    </xf>
    <xf numFmtId="0" fontId="21" fillId="2" borderId="10" xfId="1" applyFont="1" applyFill="1" applyBorder="1" applyAlignment="1" applyProtection="1">
      <alignment horizontal="left" vertical="center"/>
    </xf>
    <xf numFmtId="0" fontId="21" fillId="2" borderId="68" xfId="1" applyFont="1" applyFill="1" applyBorder="1" applyAlignment="1" applyProtection="1">
      <alignment horizontal="left" vertical="center"/>
    </xf>
    <xf numFmtId="0" fontId="16" fillId="14" borderId="5" xfId="1" applyFont="1" applyFill="1" applyBorder="1" applyAlignment="1" applyProtection="1">
      <alignment horizontal="right" vertical="center"/>
    </xf>
    <xf numFmtId="0" fontId="16" fillId="14" borderId="6" xfId="1" applyFont="1" applyFill="1" applyBorder="1" applyAlignment="1" applyProtection="1">
      <alignment horizontal="right" vertical="center"/>
    </xf>
    <xf numFmtId="0" fontId="15" fillId="14" borderId="7" xfId="1" applyFont="1" applyFill="1" applyBorder="1" applyAlignment="1" applyProtection="1">
      <alignment horizontal="center" vertical="center"/>
    </xf>
    <xf numFmtId="0" fontId="15" fillId="2" borderId="185" xfId="1" applyFont="1" applyFill="1" applyBorder="1" applyAlignment="1" applyProtection="1">
      <alignment horizontal="center" vertical="center"/>
    </xf>
    <xf numFmtId="0" fontId="12" fillId="2" borderId="54" xfId="1" applyFont="1" applyFill="1" applyBorder="1" applyAlignment="1" applyProtection="1">
      <alignment horizontal="distributed" vertical="center"/>
    </xf>
    <xf numFmtId="0" fontId="16" fillId="2" borderId="131" xfId="1" applyFont="1" applyFill="1" applyBorder="1" applyAlignment="1" applyProtection="1">
      <alignment horizontal="right" vertical="center" shrinkToFit="1"/>
      <protection locked="0"/>
    </xf>
    <xf numFmtId="0" fontId="16" fillId="2" borderId="144" xfId="1" applyFont="1" applyFill="1" applyBorder="1" applyAlignment="1" applyProtection="1">
      <alignment horizontal="right" vertical="center" shrinkToFit="1"/>
      <protection locked="0"/>
    </xf>
    <xf numFmtId="0" fontId="15" fillId="2" borderId="186" xfId="1" applyFont="1" applyFill="1" applyBorder="1" applyAlignment="1" applyProtection="1">
      <alignment horizontal="center" vertical="center"/>
    </xf>
    <xf numFmtId="0" fontId="16" fillId="2" borderId="0" xfId="1" applyFont="1" applyFill="1" applyBorder="1" applyAlignment="1" applyProtection="1">
      <alignment horizontal="center" vertical="center" shrinkToFit="1"/>
      <protection locked="0"/>
    </xf>
    <xf numFmtId="0" fontId="16" fillId="2" borderId="97" xfId="1" applyFont="1" applyFill="1" applyBorder="1" applyAlignment="1" applyProtection="1">
      <alignment horizontal="center" vertical="center" shrinkToFit="1"/>
      <protection locked="0"/>
    </xf>
    <xf numFmtId="0" fontId="16" fillId="2" borderId="157" xfId="1" applyFont="1" applyFill="1" applyBorder="1" applyAlignment="1" applyProtection="1">
      <alignment horizontal="center" vertical="center" shrinkToFit="1"/>
      <protection locked="0"/>
    </xf>
    <xf numFmtId="0" fontId="8" fillId="2" borderId="187" xfId="1" applyFont="1" applyFill="1" applyBorder="1" applyAlignment="1" applyProtection="1">
      <alignment horizontal="center" vertical="center"/>
    </xf>
    <xf numFmtId="0" fontId="16" fillId="4" borderId="180" xfId="1" applyFont="1" applyFill="1" applyBorder="1" applyAlignment="1" applyProtection="1">
      <alignment horizontal="center" vertical="center" shrinkToFit="1"/>
    </xf>
    <xf numFmtId="0" fontId="16" fillId="4" borderId="30" xfId="1" applyFont="1" applyFill="1" applyBorder="1" applyAlignment="1" applyProtection="1">
      <alignment horizontal="center" vertical="center" shrinkToFit="1"/>
    </xf>
    <xf numFmtId="0" fontId="16" fillId="4" borderId="181" xfId="1" applyFont="1" applyFill="1" applyBorder="1" applyAlignment="1" applyProtection="1">
      <alignment horizontal="center" vertical="center" shrinkToFit="1"/>
    </xf>
    <xf numFmtId="0" fontId="16" fillId="2" borderId="180" xfId="1" applyFont="1" applyFill="1" applyBorder="1" applyAlignment="1" applyProtection="1">
      <alignment horizontal="center" vertical="center" shrinkToFit="1"/>
      <protection locked="0"/>
    </xf>
    <xf numFmtId="0" fontId="16" fillId="2" borderId="181" xfId="1" applyFont="1" applyFill="1" applyBorder="1" applyAlignment="1" applyProtection="1">
      <alignment horizontal="center" vertical="center" shrinkToFit="1"/>
      <protection locked="0"/>
    </xf>
    <xf numFmtId="0" fontId="15" fillId="2" borderId="182" xfId="1" applyFont="1" applyFill="1" applyBorder="1" applyAlignment="1" applyProtection="1">
      <alignment horizontal="center" vertical="center"/>
    </xf>
    <xf numFmtId="0" fontId="16" fillId="2" borderId="125" xfId="1" applyFont="1" applyFill="1" applyBorder="1" applyAlignment="1" applyProtection="1">
      <alignment horizontal="center" vertical="center" shrinkToFit="1"/>
      <protection locked="0"/>
    </xf>
    <xf numFmtId="0" fontId="8" fillId="2" borderId="30" xfId="1" applyFont="1" applyFill="1" applyBorder="1" applyAlignment="1" applyProtection="1">
      <alignment horizontal="center" vertical="center" textRotation="255" wrapText="1"/>
    </xf>
    <xf numFmtId="0" fontId="8" fillId="2" borderId="55" xfId="1" applyFont="1" applyFill="1" applyBorder="1" applyAlignment="1" applyProtection="1">
      <alignment horizontal="center" vertical="center" textRotation="255" wrapText="1"/>
    </xf>
    <xf numFmtId="0" fontId="12" fillId="2" borderId="169" xfId="1" applyFont="1" applyFill="1" applyBorder="1" applyAlignment="1" applyProtection="1">
      <alignment horizontal="center" vertical="center"/>
    </xf>
    <xf numFmtId="0" fontId="12" fillId="2" borderId="170" xfId="1" applyFont="1" applyFill="1" applyBorder="1" applyAlignment="1" applyProtection="1">
      <alignment horizontal="center" vertical="center"/>
    </xf>
    <xf numFmtId="0" fontId="12" fillId="2" borderId="171" xfId="1" applyFont="1" applyFill="1" applyBorder="1" applyAlignment="1" applyProtection="1">
      <alignment horizontal="center" vertical="center"/>
    </xf>
    <xf numFmtId="0" fontId="12" fillId="2" borderId="47" xfId="1" applyFont="1" applyFill="1" applyBorder="1" applyAlignment="1" applyProtection="1">
      <alignment horizontal="center" vertical="center" shrinkToFit="1"/>
    </xf>
    <xf numFmtId="0" fontId="12" fillId="2" borderId="48" xfId="1" applyFont="1" applyFill="1" applyBorder="1" applyAlignment="1" applyProtection="1">
      <alignment horizontal="center" vertical="center" shrinkToFit="1"/>
    </xf>
    <xf numFmtId="0" fontId="12" fillId="2" borderId="49" xfId="1" applyFont="1" applyFill="1" applyBorder="1" applyAlignment="1" applyProtection="1">
      <alignment horizontal="center" vertical="center" shrinkToFit="1"/>
    </xf>
    <xf numFmtId="0" fontId="12" fillId="2" borderId="83" xfId="1" applyFont="1" applyFill="1" applyBorder="1" applyAlignment="1" applyProtection="1">
      <alignment horizontal="center" vertical="center" shrinkToFit="1"/>
    </xf>
    <xf numFmtId="0" fontId="12" fillId="2" borderId="84" xfId="1" applyFont="1" applyFill="1" applyBorder="1" applyAlignment="1" applyProtection="1">
      <alignment horizontal="center" vertical="center" shrinkToFit="1"/>
    </xf>
    <xf numFmtId="0" fontId="12" fillId="2" borderId="57" xfId="1" applyFont="1" applyFill="1" applyBorder="1" applyAlignment="1" applyProtection="1">
      <alignment horizontal="center" vertical="center" shrinkToFit="1"/>
    </xf>
    <xf numFmtId="0" fontId="12" fillId="2" borderId="50" xfId="1" applyFont="1" applyFill="1" applyBorder="1" applyAlignment="1" applyProtection="1">
      <alignment horizontal="center" vertical="center" shrinkToFit="1"/>
    </xf>
    <xf numFmtId="0" fontId="12" fillId="2" borderId="175" xfId="1" applyFont="1" applyFill="1" applyBorder="1" applyAlignment="1" applyProtection="1">
      <alignment horizontal="center" vertical="center" shrinkToFit="1"/>
    </xf>
    <xf numFmtId="0" fontId="12" fillId="3" borderId="0" xfId="1" applyFont="1" applyFill="1" applyBorder="1" applyAlignment="1" applyProtection="1">
      <alignment horizontal="center" vertical="center" shrinkToFit="1"/>
    </xf>
    <xf numFmtId="0" fontId="15" fillId="2" borderId="50" xfId="1" applyFont="1" applyFill="1" applyBorder="1" applyAlignment="1" applyProtection="1">
      <alignment horizontal="center" vertical="center" wrapText="1" shrinkToFit="1"/>
    </xf>
    <xf numFmtId="0" fontId="15" fillId="2" borderId="48" xfId="1" applyFont="1" applyFill="1" applyBorder="1" applyAlignment="1" applyProtection="1">
      <alignment horizontal="center" vertical="center" wrapText="1" shrinkToFit="1"/>
    </xf>
    <xf numFmtId="0" fontId="15" fillId="2" borderId="49" xfId="1" applyFont="1" applyFill="1" applyBorder="1" applyAlignment="1" applyProtection="1">
      <alignment horizontal="center" vertical="center" wrapText="1" shrinkToFit="1"/>
    </xf>
    <xf numFmtId="0" fontId="15" fillId="2" borderId="51" xfId="1" applyFont="1" applyFill="1" applyBorder="1" applyAlignment="1" applyProtection="1">
      <alignment horizontal="center" vertical="center" wrapText="1" shrinkToFit="1"/>
    </xf>
    <xf numFmtId="0" fontId="15" fillId="2" borderId="0" xfId="1" applyFont="1" applyFill="1" applyBorder="1" applyAlignment="1" applyProtection="1">
      <alignment horizontal="center" vertical="center" wrapText="1" shrinkToFit="1"/>
    </xf>
    <xf numFmtId="0" fontId="15" fillId="2" borderId="57" xfId="1" applyFont="1" applyFill="1" applyBorder="1" applyAlignment="1" applyProtection="1">
      <alignment horizontal="center" vertical="center" wrapText="1" shrinkToFit="1"/>
    </xf>
    <xf numFmtId="0" fontId="15" fillId="2" borderId="118" xfId="1" applyFont="1" applyFill="1" applyBorder="1" applyAlignment="1" applyProtection="1">
      <alignment horizontal="center" vertical="center" wrapText="1" shrinkToFit="1"/>
    </xf>
    <xf numFmtId="0" fontId="15" fillId="2" borderId="82" xfId="1" applyFont="1" applyFill="1" applyBorder="1" applyAlignment="1" applyProtection="1">
      <alignment horizontal="center" vertical="center" wrapText="1" shrinkToFit="1"/>
    </xf>
    <xf numFmtId="0" fontId="15" fillId="2" borderId="117" xfId="1" applyFont="1" applyFill="1" applyBorder="1" applyAlignment="1" applyProtection="1">
      <alignment horizontal="center" vertical="center" wrapText="1" shrinkToFit="1"/>
    </xf>
    <xf numFmtId="0" fontId="8" fillId="2" borderId="172" xfId="1" applyFont="1" applyFill="1" applyBorder="1" applyAlignment="1" applyProtection="1">
      <alignment horizontal="center" vertical="center"/>
    </xf>
    <xf numFmtId="0" fontId="8" fillId="2" borderId="105" xfId="1" applyFont="1" applyFill="1" applyBorder="1" applyAlignment="1" applyProtection="1">
      <alignment horizontal="center" vertical="center"/>
    </xf>
    <xf numFmtId="0" fontId="8" fillId="2" borderId="173" xfId="1" applyFont="1" applyFill="1" applyBorder="1" applyAlignment="1" applyProtection="1">
      <alignment horizontal="center" vertical="center"/>
    </xf>
    <xf numFmtId="0" fontId="8" fillId="2" borderId="157" xfId="1" applyFont="1" applyFill="1" applyBorder="1" applyAlignment="1" applyProtection="1">
      <alignment horizontal="center" vertical="center"/>
    </xf>
    <xf numFmtId="0" fontId="8" fillId="2" borderId="178" xfId="1" applyFont="1" applyFill="1" applyBorder="1" applyAlignment="1" applyProtection="1">
      <alignment horizontal="center" vertical="center"/>
    </xf>
    <xf numFmtId="0" fontId="8" fillId="2" borderId="179" xfId="1" applyFont="1" applyFill="1" applyBorder="1" applyAlignment="1" applyProtection="1">
      <alignment horizontal="center" vertical="center"/>
    </xf>
    <xf numFmtId="0" fontId="16" fillId="6" borderId="174" xfId="1" applyFont="1" applyFill="1" applyBorder="1" applyAlignment="1" applyProtection="1">
      <alignment horizontal="right" vertical="center" shrinkToFit="1"/>
      <protection locked="0"/>
    </xf>
    <xf numFmtId="0" fontId="16" fillId="6" borderId="105" xfId="1" applyFont="1" applyFill="1" applyBorder="1" applyAlignment="1" applyProtection="1">
      <alignment horizontal="right" vertical="center" shrinkToFit="1"/>
      <protection locked="0"/>
    </xf>
    <xf numFmtId="0" fontId="16" fillId="6" borderId="52" xfId="1" applyFont="1" applyFill="1" applyBorder="1" applyAlignment="1" applyProtection="1">
      <alignment horizontal="right" vertical="center" shrinkToFit="1"/>
      <protection locked="0"/>
    </xf>
    <xf numFmtId="0" fontId="16" fillId="6" borderId="82" xfId="1" applyFont="1" applyFill="1" applyBorder="1" applyAlignment="1" applyProtection="1">
      <alignment horizontal="right" vertical="center" shrinkToFit="1"/>
      <protection locked="0"/>
    </xf>
    <xf numFmtId="0" fontId="15" fillId="2" borderId="106" xfId="1" applyFont="1" applyFill="1" applyBorder="1" applyAlignment="1" applyProtection="1">
      <alignment horizontal="center" vertical="center"/>
    </xf>
    <xf numFmtId="0" fontId="39" fillId="5" borderId="5" xfId="1" applyFont="1" applyFill="1" applyBorder="1" applyAlignment="1" applyProtection="1">
      <alignment horizontal="right" vertical="center" shrinkToFit="1"/>
    </xf>
    <xf numFmtId="0" fontId="39" fillId="5" borderId="6" xfId="1" applyFont="1" applyFill="1" applyBorder="1" applyAlignment="1" applyProtection="1">
      <alignment horizontal="right" vertical="center" shrinkToFit="1"/>
    </xf>
    <xf numFmtId="0" fontId="39" fillId="5" borderId="23" xfId="1" applyFont="1" applyFill="1" applyBorder="1" applyAlignment="1" applyProtection="1">
      <alignment horizontal="right" vertical="center" shrinkToFit="1"/>
    </xf>
    <xf numFmtId="0" fontId="39" fillId="5" borderId="21" xfId="1" applyFont="1" applyFill="1" applyBorder="1" applyAlignment="1" applyProtection="1">
      <alignment horizontal="right" vertical="center" shrinkToFit="1"/>
    </xf>
    <xf numFmtId="0" fontId="19" fillId="2" borderId="6" xfId="1" applyFont="1" applyFill="1" applyBorder="1" applyAlignment="1" applyProtection="1">
      <alignment horizontal="left" vertical="center"/>
    </xf>
    <xf numFmtId="0" fontId="19" fillId="2" borderId="63" xfId="1" applyFont="1" applyFill="1" applyBorder="1" applyAlignment="1" applyProtection="1">
      <alignment horizontal="left" vertical="center"/>
    </xf>
    <xf numFmtId="0" fontId="19" fillId="2" borderId="21" xfId="1" applyFont="1" applyFill="1" applyBorder="1" applyAlignment="1" applyProtection="1">
      <alignment horizontal="left" vertical="center"/>
    </xf>
    <xf numFmtId="0" fontId="19" fillId="2" borderId="113" xfId="1" applyFont="1" applyFill="1" applyBorder="1" applyAlignment="1" applyProtection="1">
      <alignment horizontal="left" vertical="center"/>
    </xf>
    <xf numFmtId="0" fontId="40" fillId="2" borderId="176" xfId="1" applyFont="1" applyFill="1" applyBorder="1" applyAlignment="1" applyProtection="1">
      <alignment horizontal="center" vertical="center"/>
    </xf>
    <xf numFmtId="0" fontId="40" fillId="2" borderId="176" xfId="1" applyFont="1" applyFill="1" applyBorder="1" applyAlignment="1" applyProtection="1">
      <alignment horizontal="center" vertical="center" shrinkToFit="1"/>
    </xf>
    <xf numFmtId="0" fontId="40" fillId="2" borderId="115" xfId="1" applyFont="1" applyFill="1" applyBorder="1" applyAlignment="1" applyProtection="1">
      <alignment horizontal="center" vertical="center" shrinkToFit="1"/>
    </xf>
    <xf numFmtId="0" fontId="28" fillId="4" borderId="0" xfId="1" applyFont="1" applyFill="1" applyBorder="1" applyAlignment="1" applyProtection="1">
      <alignment horizontal="center" vertical="center" wrapText="1"/>
    </xf>
    <xf numFmtId="0" fontId="20" fillId="0" borderId="0" xfId="1" applyFont="1" applyBorder="1" applyAlignment="1" applyProtection="1">
      <alignment horizontal="center" vertical="center"/>
    </xf>
    <xf numFmtId="0" fontId="20" fillId="0" borderId="0" xfId="1" applyFont="1" applyFill="1" applyBorder="1" applyAlignment="1" applyProtection="1">
      <alignment horizontal="center" vertical="center" shrinkToFit="1"/>
    </xf>
    <xf numFmtId="0" fontId="28" fillId="0" borderId="0" xfId="1" applyFont="1" applyFill="1" applyBorder="1" applyAlignment="1" applyProtection="1">
      <alignment horizontal="center" vertical="center"/>
    </xf>
    <xf numFmtId="0" fontId="20" fillId="0" borderId="0" xfId="1" applyFont="1" applyFill="1" applyBorder="1" applyAlignment="1" applyProtection="1">
      <alignment horizontal="center" vertical="center"/>
    </xf>
    <xf numFmtId="0" fontId="14" fillId="2" borderId="34" xfId="1" applyFont="1" applyFill="1" applyBorder="1" applyAlignment="1" applyProtection="1">
      <alignment horizontal="center" vertical="center" wrapText="1"/>
    </xf>
    <xf numFmtId="0" fontId="8" fillId="2" borderId="35" xfId="1" applyFont="1" applyFill="1" applyBorder="1" applyAlignment="1" applyProtection="1">
      <alignment horizontal="center" vertical="center"/>
    </xf>
    <xf numFmtId="0" fontId="14" fillId="2" borderId="166" xfId="1" applyFont="1" applyFill="1" applyBorder="1" applyAlignment="1" applyProtection="1">
      <alignment horizontal="center" vertical="center" wrapText="1"/>
    </xf>
    <xf numFmtId="0" fontId="14" fillId="2" borderId="48" xfId="1" applyFont="1" applyFill="1" applyBorder="1" applyAlignment="1" applyProtection="1">
      <alignment horizontal="center" vertical="center" wrapText="1"/>
    </xf>
    <xf numFmtId="0" fontId="14" fillId="2" borderId="167" xfId="1" applyFont="1" applyFill="1" applyBorder="1" applyAlignment="1" applyProtection="1">
      <alignment horizontal="center" vertical="center" wrapText="1"/>
    </xf>
    <xf numFmtId="0" fontId="20" fillId="0" borderId="111" xfId="1" applyFont="1" applyBorder="1" applyAlignment="1" applyProtection="1">
      <alignment horizontal="center" vertical="center"/>
    </xf>
    <xf numFmtId="0" fontId="20" fillId="0" borderId="82" xfId="1" applyFont="1" applyBorder="1" applyAlignment="1" applyProtection="1">
      <alignment horizontal="center" vertical="center"/>
    </xf>
    <xf numFmtId="0" fontId="20" fillId="0" borderId="53" xfId="1" applyFont="1" applyBorder="1" applyAlignment="1" applyProtection="1">
      <alignment horizontal="center" vertical="center"/>
    </xf>
    <xf numFmtId="0" fontId="28" fillId="5" borderId="47" xfId="1" applyFont="1" applyFill="1" applyBorder="1" applyAlignment="1" applyProtection="1">
      <alignment horizontal="center" vertical="center" wrapText="1"/>
    </xf>
    <xf numFmtId="0" fontId="28" fillId="5" borderId="48" xfId="1" applyFont="1" applyFill="1" applyBorder="1" applyAlignment="1" applyProtection="1">
      <alignment horizontal="center" vertical="center" wrapText="1"/>
    </xf>
    <xf numFmtId="0" fontId="28" fillId="5" borderId="52" xfId="1" applyFont="1" applyFill="1" applyBorder="1" applyAlignment="1" applyProtection="1">
      <alignment horizontal="center" vertical="center" wrapText="1"/>
    </xf>
    <xf numFmtId="0" fontId="28" fillId="5" borderId="82" xfId="1" applyFont="1" applyFill="1" applyBorder="1" applyAlignment="1" applyProtection="1">
      <alignment horizontal="center" vertical="center" wrapText="1"/>
    </xf>
    <xf numFmtId="0" fontId="8" fillId="2" borderId="48" xfId="1" applyFont="1" applyFill="1" applyBorder="1" applyAlignment="1" applyProtection="1">
      <alignment horizontal="center" vertical="center" wrapText="1"/>
    </xf>
    <xf numFmtId="0" fontId="8" fillId="2" borderId="168" xfId="1" applyFont="1" applyFill="1" applyBorder="1" applyAlignment="1" applyProtection="1">
      <alignment horizontal="center" vertical="center"/>
    </xf>
    <xf numFmtId="0" fontId="20" fillId="0" borderId="112" xfId="1" applyFont="1" applyBorder="1" applyAlignment="1" applyProtection="1">
      <alignment horizontal="center" vertical="center"/>
    </xf>
    <xf numFmtId="0" fontId="14" fillId="2" borderId="47" xfId="1" applyFont="1" applyFill="1" applyBorder="1" applyAlignment="1" applyProtection="1">
      <alignment horizontal="center" vertical="center" wrapText="1"/>
    </xf>
    <xf numFmtId="0" fontId="20" fillId="0" borderId="9" xfId="1" applyFont="1" applyBorder="1" applyAlignment="1" applyProtection="1">
      <alignment horizontal="center" vertical="center"/>
    </xf>
    <xf numFmtId="0" fontId="20" fillId="0" borderId="10" xfId="1" applyFont="1" applyBorder="1" applyAlignment="1" applyProtection="1">
      <alignment horizontal="center" vertical="center"/>
    </xf>
    <xf numFmtId="2" fontId="28" fillId="4" borderId="14" xfId="1" applyNumberFormat="1" applyFont="1" applyFill="1" applyBorder="1" applyAlignment="1" applyProtection="1">
      <alignment horizontal="center" vertical="center" wrapText="1"/>
    </xf>
    <xf numFmtId="0" fontId="28" fillId="4" borderId="9" xfId="1" applyFont="1" applyFill="1" applyBorder="1" applyAlignment="1" applyProtection="1">
      <alignment horizontal="center" vertical="center"/>
    </xf>
    <xf numFmtId="0" fontId="28" fillId="4" borderId="10" xfId="1" applyFont="1" applyFill="1" applyBorder="1" applyAlignment="1" applyProtection="1">
      <alignment horizontal="center" vertical="center"/>
    </xf>
    <xf numFmtId="0" fontId="20" fillId="0" borderId="11" xfId="1" applyFont="1" applyBorder="1" applyAlignment="1" applyProtection="1">
      <alignment horizontal="center" vertical="center"/>
    </xf>
    <xf numFmtId="179" fontId="11" fillId="5" borderId="32" xfId="1" applyNumberFormat="1" applyFont="1" applyFill="1" applyBorder="1" applyAlignment="1" applyProtection="1">
      <alignment horizontal="center" vertical="center" shrinkToFit="1"/>
    </xf>
    <xf numFmtId="179" fontId="11" fillId="4" borderId="5" xfId="1" applyNumberFormat="1" applyFont="1" applyFill="1" applyBorder="1" applyAlignment="1" applyProtection="1">
      <alignment horizontal="center" vertical="center" shrinkToFit="1"/>
    </xf>
    <xf numFmtId="0" fontId="8" fillId="2" borderId="6" xfId="1" applyFont="1" applyFill="1" applyBorder="1" applyAlignment="1" applyProtection="1">
      <alignment horizontal="center"/>
    </xf>
    <xf numFmtId="0" fontId="8" fillId="2" borderId="7" xfId="1" applyFont="1" applyFill="1" applyBorder="1" applyAlignment="1" applyProtection="1">
      <alignment horizontal="center"/>
    </xf>
    <xf numFmtId="0" fontId="8" fillId="3" borderId="21" xfId="1" applyFont="1" applyFill="1" applyBorder="1" applyAlignment="1" applyProtection="1">
      <alignment horizontal="center" vertical="center"/>
    </xf>
    <xf numFmtId="0" fontId="8" fillId="2" borderId="22" xfId="1" applyFont="1" applyFill="1" applyBorder="1" applyAlignment="1" applyProtection="1">
      <alignment horizontal="center" vertical="center"/>
    </xf>
    <xf numFmtId="0" fontId="14" fillId="2" borderId="6" xfId="1" applyFont="1" applyFill="1" applyBorder="1" applyAlignment="1" applyProtection="1">
      <alignment vertical="top" shrinkToFit="1"/>
    </xf>
    <xf numFmtId="0" fontId="14" fillId="2" borderId="6" xfId="1" applyFont="1" applyFill="1" applyBorder="1" applyAlignment="1" applyProtection="1">
      <alignment horizontal="left" vertical="top" shrinkToFit="1"/>
    </xf>
    <xf numFmtId="0" fontId="8" fillId="2" borderId="0" xfId="6" applyFont="1" applyFill="1" applyAlignment="1" applyProtection="1">
      <alignment horizontal="left" vertical="center" wrapText="1"/>
    </xf>
    <xf numFmtId="0" fontId="12" fillId="16" borderId="222" xfId="1" applyFont="1" applyFill="1" applyBorder="1" applyAlignment="1" applyProtection="1">
      <alignment horizontal="center" vertical="center" wrapText="1"/>
    </xf>
    <xf numFmtId="0" fontId="12" fillId="16" borderId="128" xfId="1" applyFont="1" applyFill="1" applyBorder="1" applyAlignment="1" applyProtection="1">
      <alignment horizontal="center" vertical="center" wrapText="1"/>
    </xf>
    <xf numFmtId="0" fontId="12" fillId="16" borderId="223" xfId="1" applyFont="1" applyFill="1" applyBorder="1" applyAlignment="1" applyProtection="1">
      <alignment horizontal="center" vertical="center" wrapText="1"/>
    </xf>
    <xf numFmtId="0" fontId="12" fillId="16" borderId="130" xfId="1" applyFont="1" applyFill="1" applyBorder="1" applyAlignment="1" applyProtection="1">
      <alignment horizontal="center" vertical="center" wrapText="1"/>
    </xf>
    <xf numFmtId="0" fontId="16" fillId="4" borderId="60" xfId="1" applyFont="1" applyFill="1" applyBorder="1" applyAlignment="1" applyProtection="1">
      <alignment horizontal="center" vertical="center" shrinkToFit="1"/>
    </xf>
    <xf numFmtId="0" fontId="15" fillId="2" borderId="60" xfId="1" applyFont="1" applyFill="1" applyBorder="1" applyAlignment="1" applyProtection="1">
      <alignment horizontal="center" vertical="center"/>
    </xf>
    <xf numFmtId="0" fontId="15" fillId="2" borderId="61" xfId="1" applyFont="1" applyFill="1" applyBorder="1" applyAlignment="1" applyProtection="1">
      <alignment horizontal="center" vertical="center"/>
    </xf>
    <xf numFmtId="0" fontId="15" fillId="2" borderId="224" xfId="1" applyFont="1" applyFill="1" applyBorder="1" applyAlignment="1" applyProtection="1">
      <alignment horizontal="center" vertical="center"/>
    </xf>
    <xf numFmtId="0" fontId="8" fillId="2" borderId="0" xfId="5" applyFont="1" applyFill="1" applyBorder="1" applyAlignment="1" applyProtection="1">
      <alignment horizontal="left" vertical="center" wrapText="1"/>
    </xf>
    <xf numFmtId="0" fontId="8" fillId="2" borderId="0" xfId="6" applyFont="1" applyFill="1" applyBorder="1" applyAlignment="1" applyProtection="1">
      <alignment horizontal="left" vertical="center" wrapText="1"/>
    </xf>
    <xf numFmtId="180" fontId="28" fillId="2" borderId="4" xfId="5" applyNumberFormat="1" applyFont="1" applyFill="1" applyBorder="1" applyAlignment="1" applyProtection="1">
      <alignment horizontal="center" vertical="center" shrinkToFit="1"/>
      <protection locked="0"/>
    </xf>
    <xf numFmtId="184" fontId="28" fillId="4" borderId="4" xfId="5" applyNumberFormat="1" applyFont="1" applyFill="1" applyBorder="1" applyAlignment="1" applyProtection="1">
      <alignment horizontal="center" vertical="center" shrinkToFit="1"/>
    </xf>
    <xf numFmtId="0" fontId="28" fillId="4" borderId="4" xfId="5" applyFont="1" applyFill="1" applyBorder="1" applyAlignment="1" applyProtection="1">
      <alignment horizontal="center" vertical="center" shrinkToFit="1"/>
    </xf>
    <xf numFmtId="0" fontId="60" fillId="2" borderId="5" xfId="1" applyFont="1" applyFill="1" applyBorder="1" applyAlignment="1" applyProtection="1">
      <alignment horizontal="center" vertical="center" textRotation="255" wrapText="1"/>
    </xf>
    <xf numFmtId="0" fontId="60" fillId="2" borderId="6" xfId="1" applyFont="1" applyFill="1" applyBorder="1" applyAlignment="1" applyProtection="1">
      <alignment horizontal="center" vertical="center" textRotation="255" wrapText="1"/>
    </xf>
    <xf numFmtId="0" fontId="60" fillId="2" borderId="7" xfId="1" applyFont="1" applyFill="1" applyBorder="1" applyAlignment="1" applyProtection="1">
      <alignment horizontal="center" vertical="center" textRotation="255" wrapText="1"/>
    </xf>
    <xf numFmtId="0" fontId="60" fillId="2" borderId="54" xfId="1" applyFont="1" applyFill="1" applyBorder="1" applyAlignment="1" applyProtection="1">
      <alignment horizontal="center" vertical="center" textRotation="255" wrapText="1"/>
    </xf>
    <xf numFmtId="0" fontId="60" fillId="2" borderId="55" xfId="1" applyFont="1" applyFill="1" applyBorder="1" applyAlignment="1" applyProtection="1">
      <alignment horizontal="center" vertical="center" textRotation="255" wrapText="1"/>
    </xf>
    <xf numFmtId="0" fontId="60" fillId="2" borderId="56" xfId="1" applyFont="1" applyFill="1" applyBorder="1" applyAlignment="1" applyProtection="1">
      <alignment horizontal="center" vertical="center" textRotation="255" wrapText="1"/>
    </xf>
    <xf numFmtId="0" fontId="8" fillId="2" borderId="4" xfId="1" applyFont="1" applyFill="1" applyBorder="1" applyAlignment="1" applyProtection="1">
      <alignment horizontal="left" vertical="center" wrapText="1" shrinkToFit="1"/>
    </xf>
    <xf numFmtId="0" fontId="8" fillId="2" borderId="4" xfId="1" applyFont="1" applyFill="1" applyBorder="1" applyAlignment="1" applyProtection="1">
      <alignment horizontal="left" vertical="center" shrinkToFit="1"/>
    </xf>
    <xf numFmtId="0" fontId="8" fillId="2" borderId="92" xfId="1" applyFont="1" applyFill="1" applyBorder="1" applyAlignment="1" applyProtection="1">
      <alignment horizontal="left" vertical="center" shrinkToFit="1"/>
    </xf>
    <xf numFmtId="0" fontId="15" fillId="2" borderId="221" xfId="1" applyFont="1" applyFill="1" applyBorder="1" applyAlignment="1" applyProtection="1">
      <alignment horizontal="center" vertical="center"/>
    </xf>
    <xf numFmtId="0" fontId="15" fillId="2" borderId="71" xfId="1" applyFont="1" applyFill="1" applyBorder="1" applyAlignment="1" applyProtection="1">
      <alignment horizontal="center" vertical="center"/>
    </xf>
    <xf numFmtId="0" fontId="16" fillId="2" borderId="60" xfId="1" applyFont="1" applyFill="1" applyBorder="1" applyAlignment="1" applyProtection="1">
      <alignment horizontal="center" vertical="center" shrinkToFit="1"/>
    </xf>
    <xf numFmtId="0" fontId="16" fillId="2" borderId="144" xfId="1" applyFont="1" applyFill="1" applyBorder="1" applyAlignment="1" applyProtection="1">
      <alignment horizontal="center" vertical="center" shrinkToFit="1"/>
    </xf>
    <xf numFmtId="0" fontId="16" fillId="4" borderId="2" xfId="5" applyFont="1" applyFill="1" applyBorder="1" applyAlignment="1" applyProtection="1">
      <alignment horizontal="center" vertical="center" shrinkToFit="1"/>
    </xf>
    <xf numFmtId="0" fontId="16" fillId="4" borderId="1" xfId="5" applyFont="1" applyFill="1" applyBorder="1" applyAlignment="1" applyProtection="1">
      <alignment horizontal="center" vertical="center" shrinkToFit="1"/>
    </xf>
    <xf numFmtId="3" fontId="12" fillId="2" borderId="0" xfId="1" applyNumberFormat="1" applyFont="1" applyFill="1" applyBorder="1" applyAlignment="1" applyProtection="1">
      <alignment horizontal="center" vertical="center"/>
      <protection locked="0"/>
    </xf>
    <xf numFmtId="0" fontId="12" fillId="2" borderId="14" xfId="1" applyFont="1" applyFill="1" applyBorder="1" applyAlignment="1" applyProtection="1">
      <alignment horizontal="distributed" vertical="center"/>
    </xf>
    <xf numFmtId="184" fontId="59" fillId="2" borderId="137" xfId="4" applyNumberFormat="1" applyFont="1" applyFill="1" applyBorder="1" applyAlignment="1" applyProtection="1">
      <alignment horizontal="center" vertical="center"/>
    </xf>
    <xf numFmtId="184" fontId="28" fillId="2" borderId="137" xfId="4" applyNumberFormat="1" applyFont="1" applyFill="1" applyBorder="1" applyAlignment="1" applyProtection="1">
      <alignment horizontal="center" vertical="center"/>
    </xf>
    <xf numFmtId="0" fontId="8" fillId="3" borderId="0" xfId="1" applyFont="1" applyFill="1" applyBorder="1" applyAlignment="1" applyProtection="1">
      <alignment horizontal="center" vertical="center" shrinkToFit="1"/>
      <protection locked="0"/>
    </xf>
    <xf numFmtId="0" fontId="23" fillId="2" borderId="5" xfId="1" applyFont="1" applyFill="1" applyBorder="1" applyAlignment="1" applyProtection="1">
      <alignment horizontal="center" vertical="center" textRotation="255" wrapText="1"/>
    </xf>
    <xf numFmtId="0" fontId="23" fillId="2" borderId="6" xfId="1" applyFont="1" applyFill="1" applyBorder="1" applyAlignment="1" applyProtection="1">
      <alignment horizontal="center" vertical="center" textRotation="255" wrapText="1"/>
    </xf>
    <xf numFmtId="0" fontId="23" fillId="2" borderId="9" xfId="1" applyFont="1" applyFill="1" applyBorder="1" applyAlignment="1" applyProtection="1">
      <alignment horizontal="center" vertical="center" textRotation="255" wrapText="1"/>
    </xf>
    <xf numFmtId="0" fontId="23" fillId="2" borderId="10" xfId="1" applyFont="1" applyFill="1" applyBorder="1" applyAlignment="1" applyProtection="1">
      <alignment horizontal="center" vertical="center" textRotation="255" wrapText="1"/>
    </xf>
    <xf numFmtId="0" fontId="8" fillId="2" borderId="5" xfId="1" applyFont="1" applyFill="1" applyBorder="1" applyAlignment="1" applyProtection="1">
      <alignment horizontal="left" vertical="center" wrapText="1"/>
    </xf>
    <xf numFmtId="0" fontId="8" fillId="2" borderId="7" xfId="1" applyFont="1" applyFill="1" applyBorder="1" applyAlignment="1" applyProtection="1">
      <alignment horizontal="left" vertical="center"/>
    </xf>
    <xf numFmtId="0" fontId="8" fillId="2" borderId="14" xfId="1" applyFont="1" applyFill="1" applyBorder="1" applyAlignment="1" applyProtection="1">
      <alignment horizontal="left" vertical="center"/>
    </xf>
    <xf numFmtId="0" fontId="8" fillId="2" borderId="13" xfId="1" applyFont="1" applyFill="1" applyBorder="1" applyAlignment="1" applyProtection="1">
      <alignment horizontal="left" vertical="center"/>
    </xf>
    <xf numFmtId="0" fontId="15" fillId="2" borderId="78" xfId="1" applyFont="1" applyFill="1" applyBorder="1" applyAlignment="1" applyProtection="1">
      <alignment horizontal="left" vertical="center" wrapText="1"/>
    </xf>
    <xf numFmtId="0" fontId="15" fillId="2" borderId="76" xfId="1" applyFont="1" applyFill="1" applyBorder="1" applyAlignment="1" applyProtection="1">
      <alignment horizontal="left" vertical="center" wrapText="1"/>
    </xf>
    <xf numFmtId="0" fontId="15" fillId="2" borderId="54" xfId="1" applyFont="1" applyFill="1" applyBorder="1" applyAlignment="1" applyProtection="1">
      <alignment horizontal="left" vertical="center" wrapText="1"/>
    </xf>
    <xf numFmtId="0" fontId="15" fillId="2" borderId="55" xfId="1" applyFont="1" applyFill="1" applyBorder="1" applyAlignment="1" applyProtection="1">
      <alignment horizontal="left" vertical="center" wrapText="1"/>
    </xf>
    <xf numFmtId="0" fontId="15" fillId="2" borderId="4" xfId="5" applyFont="1" applyFill="1" applyBorder="1" applyAlignment="1" applyProtection="1">
      <alignment horizontal="center" vertical="center" wrapText="1" shrinkToFit="1"/>
    </xf>
    <xf numFmtId="0" fontId="15" fillId="2" borderId="4" xfId="5" applyFont="1" applyFill="1" applyBorder="1" applyAlignment="1" applyProtection="1">
      <alignment horizontal="center" vertical="center" shrinkToFit="1"/>
    </xf>
    <xf numFmtId="0" fontId="15" fillId="2" borderId="5" xfId="5" applyFont="1" applyFill="1" applyBorder="1" applyAlignment="1" applyProtection="1">
      <alignment horizontal="center" vertical="center" wrapText="1" shrinkToFit="1"/>
    </xf>
    <xf numFmtId="0" fontId="15" fillId="2" borderId="6" xfId="5" applyFont="1" applyFill="1" applyBorder="1" applyAlignment="1" applyProtection="1">
      <alignment horizontal="center" vertical="center" wrapText="1" shrinkToFit="1"/>
    </xf>
    <xf numFmtId="0" fontId="15" fillId="2" borderId="14" xfId="5" applyFont="1" applyFill="1" applyBorder="1" applyAlignment="1" applyProtection="1">
      <alignment horizontal="center" vertical="center" wrapText="1" shrinkToFit="1"/>
    </xf>
    <xf numFmtId="0" fontId="15" fillId="2" borderId="0" xfId="5" applyFont="1" applyFill="1" applyBorder="1" applyAlignment="1" applyProtection="1">
      <alignment horizontal="center" vertical="center" wrapText="1" shrinkToFit="1"/>
    </xf>
    <xf numFmtId="0" fontId="15" fillId="2" borderId="9" xfId="5" applyFont="1" applyFill="1" applyBorder="1" applyAlignment="1" applyProtection="1">
      <alignment horizontal="center" vertical="center" wrapText="1" shrinkToFit="1"/>
    </xf>
    <xf numFmtId="0" fontId="15" fillId="2" borderId="10" xfId="5" applyFont="1" applyFill="1" applyBorder="1" applyAlignment="1" applyProtection="1">
      <alignment horizontal="center" vertical="center" wrapText="1" shrinkToFit="1"/>
    </xf>
    <xf numFmtId="0" fontId="15" fillId="2" borderId="4" xfId="5" applyFont="1" applyFill="1" applyBorder="1" applyAlignment="1" applyProtection="1">
      <alignment horizontal="center" vertical="center" wrapText="1"/>
    </xf>
    <xf numFmtId="0" fontId="5" fillId="0" borderId="5" xfId="3" applyFont="1" applyBorder="1" applyAlignment="1" applyProtection="1">
      <alignment horizontal="center" vertical="center" wrapText="1"/>
      <protection locked="0"/>
    </xf>
    <xf numFmtId="0" fontId="5" fillId="0" borderId="6" xfId="3" applyFont="1" applyBorder="1" applyAlignment="1" applyProtection="1">
      <alignment horizontal="center" vertical="center" wrapText="1"/>
      <protection locked="0"/>
    </xf>
    <xf numFmtId="0" fontId="5" fillId="0" borderId="7" xfId="3" applyFont="1" applyBorder="1" applyAlignment="1" applyProtection="1">
      <alignment horizontal="center" vertical="center" wrapText="1"/>
      <protection locked="0"/>
    </xf>
    <xf numFmtId="0" fontId="5" fillId="0" borderId="14" xfId="3" applyFont="1" applyBorder="1" applyAlignment="1" applyProtection="1">
      <alignment horizontal="center" vertical="center" wrapText="1"/>
      <protection locked="0"/>
    </xf>
    <xf numFmtId="0" fontId="5" fillId="0" borderId="0" xfId="3" applyFont="1" applyBorder="1" applyAlignment="1" applyProtection="1">
      <alignment horizontal="center" vertical="center" wrapText="1"/>
      <protection locked="0"/>
    </xf>
    <xf numFmtId="0" fontId="5" fillId="0" borderId="13" xfId="3" applyFont="1" applyBorder="1" applyAlignment="1" applyProtection="1">
      <alignment horizontal="center" vertical="center" wrapText="1"/>
      <protection locked="0"/>
    </xf>
    <xf numFmtId="0" fontId="5" fillId="0" borderId="9" xfId="3" applyFont="1" applyBorder="1" applyAlignment="1" applyProtection="1">
      <alignment horizontal="center" vertical="center" wrapText="1"/>
      <protection locked="0"/>
    </xf>
    <xf numFmtId="0" fontId="5" fillId="0" borderId="10" xfId="3" applyFont="1" applyBorder="1" applyAlignment="1" applyProtection="1">
      <alignment horizontal="center" vertical="center" wrapText="1"/>
      <protection locked="0"/>
    </xf>
    <xf numFmtId="0" fontId="5" fillId="0" borderId="11" xfId="3" applyFont="1" applyBorder="1" applyAlignment="1" applyProtection="1">
      <alignment horizontal="center" vertical="center" wrapText="1"/>
      <protection locked="0"/>
    </xf>
    <xf numFmtId="0" fontId="11" fillId="0" borderId="5" xfId="3" applyFont="1" applyBorder="1" applyAlignment="1" applyProtection="1">
      <alignment horizontal="center" vertical="center" wrapText="1"/>
      <protection locked="0"/>
    </xf>
    <xf numFmtId="0" fontId="11" fillId="0" borderId="6" xfId="3" applyFont="1" applyBorder="1" applyAlignment="1" applyProtection="1">
      <alignment horizontal="center" vertical="center" wrapText="1"/>
      <protection locked="0"/>
    </xf>
    <xf numFmtId="0" fontId="11" fillId="0" borderId="7" xfId="3" applyFont="1" applyBorder="1" applyAlignment="1" applyProtection="1">
      <alignment horizontal="center" vertical="center" wrapText="1"/>
      <protection locked="0"/>
    </xf>
    <xf numFmtId="0" fontId="11" fillId="0" borderId="83" xfId="3" applyFont="1" applyBorder="1" applyAlignment="1" applyProtection="1">
      <alignment horizontal="center" vertical="center" wrapText="1"/>
      <protection locked="0"/>
    </xf>
    <xf numFmtId="0" fontId="11" fillId="0" borderId="84" xfId="3" applyFont="1" applyBorder="1" applyAlignment="1" applyProtection="1">
      <alignment horizontal="center" vertical="center" wrapText="1"/>
      <protection locked="0"/>
    </xf>
    <xf numFmtId="0" fontId="11" fillId="0" borderId="85" xfId="3" applyFont="1" applyBorder="1" applyAlignment="1" applyProtection="1">
      <alignment horizontal="center" vertical="center" wrapText="1"/>
      <protection locked="0"/>
    </xf>
    <xf numFmtId="14" fontId="31" fillId="0" borderId="5" xfId="3" applyNumberFormat="1" applyFont="1" applyBorder="1" applyAlignment="1" applyProtection="1">
      <alignment horizontal="center" vertical="center" shrinkToFit="1"/>
      <protection locked="0"/>
    </xf>
    <xf numFmtId="14" fontId="31" fillId="0" borderId="6" xfId="3" applyNumberFormat="1" applyFont="1" applyBorder="1" applyAlignment="1" applyProtection="1">
      <alignment horizontal="center" vertical="center" shrinkToFit="1"/>
      <protection locked="0"/>
    </xf>
    <xf numFmtId="14" fontId="31" fillId="0" borderId="7" xfId="3" applyNumberFormat="1" applyFont="1" applyBorder="1" applyAlignment="1" applyProtection="1">
      <alignment horizontal="center" vertical="center" shrinkToFit="1"/>
      <protection locked="0"/>
    </xf>
    <xf numFmtId="14" fontId="31" fillId="0" borderId="14" xfId="3" applyNumberFormat="1" applyFont="1" applyBorder="1" applyAlignment="1" applyProtection="1">
      <alignment horizontal="center" vertical="center" shrinkToFit="1"/>
      <protection locked="0"/>
    </xf>
    <xf numFmtId="14" fontId="31" fillId="0" borderId="0" xfId="3" applyNumberFormat="1" applyFont="1" applyBorder="1" applyAlignment="1" applyProtection="1">
      <alignment horizontal="center" vertical="center" shrinkToFit="1"/>
      <protection locked="0"/>
    </xf>
    <xf numFmtId="14" fontId="31" fillId="0" borderId="13" xfId="3" applyNumberFormat="1" applyFont="1" applyBorder="1" applyAlignment="1" applyProtection="1">
      <alignment horizontal="center" vertical="center" shrinkToFit="1"/>
      <protection locked="0"/>
    </xf>
    <xf numFmtId="14" fontId="31" fillId="0" borderId="9" xfId="3" applyNumberFormat="1" applyFont="1" applyBorder="1" applyAlignment="1" applyProtection="1">
      <alignment horizontal="center" vertical="center" shrinkToFit="1"/>
      <protection locked="0"/>
    </xf>
    <xf numFmtId="14" fontId="31" fillId="0" borderId="10" xfId="3" applyNumberFormat="1" applyFont="1" applyBorder="1" applyAlignment="1" applyProtection="1">
      <alignment horizontal="center" vertical="center" shrinkToFit="1"/>
      <protection locked="0"/>
    </xf>
    <xf numFmtId="14" fontId="31" fillId="0" borderId="11" xfId="3" applyNumberFormat="1" applyFont="1" applyBorder="1" applyAlignment="1" applyProtection="1">
      <alignment horizontal="center" vertical="center" shrinkToFit="1"/>
      <protection locked="0"/>
    </xf>
    <xf numFmtId="2" fontId="11" fillId="0" borderId="5" xfId="3" applyNumberFormat="1" applyFont="1" applyBorder="1" applyAlignment="1" applyProtection="1">
      <alignment horizontal="center" vertical="center" wrapText="1"/>
      <protection locked="0"/>
    </xf>
    <xf numFmtId="2" fontId="11" fillId="0" borderId="6" xfId="3" applyNumberFormat="1" applyFont="1" applyBorder="1" applyAlignment="1" applyProtection="1">
      <alignment horizontal="center" vertical="center" wrapText="1"/>
      <protection locked="0"/>
    </xf>
    <xf numFmtId="2" fontId="11" fillId="0" borderId="7" xfId="3" applyNumberFormat="1" applyFont="1" applyBorder="1" applyAlignment="1" applyProtection="1">
      <alignment horizontal="center" vertical="center" wrapText="1"/>
      <protection locked="0"/>
    </xf>
    <xf numFmtId="2" fontId="11" fillId="0" borderId="14" xfId="3" applyNumberFormat="1" applyFont="1" applyBorder="1" applyAlignment="1" applyProtection="1">
      <alignment horizontal="center" vertical="center" wrapText="1"/>
      <protection locked="0"/>
    </xf>
    <xf numFmtId="2" fontId="11" fillId="0" borderId="0" xfId="3" applyNumberFormat="1" applyFont="1" applyBorder="1" applyAlignment="1" applyProtection="1">
      <alignment horizontal="center" vertical="center" wrapText="1"/>
      <protection locked="0"/>
    </xf>
    <xf numFmtId="2" fontId="11" fillId="0" borderId="13" xfId="3" applyNumberFormat="1" applyFont="1" applyBorder="1" applyAlignment="1" applyProtection="1">
      <alignment horizontal="center" vertical="center" wrapText="1"/>
      <protection locked="0"/>
    </xf>
    <xf numFmtId="2" fontId="11" fillId="0" borderId="9" xfId="3" applyNumberFormat="1" applyFont="1" applyBorder="1" applyAlignment="1" applyProtection="1">
      <alignment horizontal="center" vertical="center" wrapText="1"/>
      <protection locked="0"/>
    </xf>
    <xf numFmtId="2" fontId="11" fillId="0" borderId="10" xfId="3" applyNumberFormat="1" applyFont="1" applyBorder="1" applyAlignment="1" applyProtection="1">
      <alignment horizontal="center" vertical="center" wrapText="1"/>
      <protection locked="0"/>
    </xf>
    <xf numFmtId="2" fontId="11" fillId="0" borderId="11" xfId="3" applyNumberFormat="1" applyFont="1" applyBorder="1" applyAlignment="1" applyProtection="1">
      <alignment horizontal="center" vertical="center" wrapText="1"/>
      <protection locked="0"/>
    </xf>
    <xf numFmtId="2" fontId="11" fillId="0" borderId="5" xfId="3" applyNumberFormat="1" applyFont="1" applyBorder="1" applyAlignment="1" applyProtection="1">
      <alignment horizontal="center" vertical="center" shrinkToFit="1"/>
      <protection locked="0"/>
    </xf>
    <xf numFmtId="2" fontId="11" fillId="0" borderId="6" xfId="3" applyNumberFormat="1" applyFont="1" applyBorder="1" applyAlignment="1" applyProtection="1">
      <alignment horizontal="center" vertical="center" shrinkToFit="1"/>
      <protection locked="0"/>
    </xf>
    <xf numFmtId="2" fontId="11" fillId="0" borderId="7" xfId="3" applyNumberFormat="1" applyFont="1" applyBorder="1" applyAlignment="1" applyProtection="1">
      <alignment horizontal="center" vertical="center" shrinkToFit="1"/>
      <protection locked="0"/>
    </xf>
    <xf numFmtId="2" fontId="11" fillId="0" borderId="14" xfId="3" applyNumberFormat="1" applyFont="1" applyBorder="1" applyAlignment="1" applyProtection="1">
      <alignment horizontal="center" vertical="center" shrinkToFit="1"/>
      <protection locked="0"/>
    </xf>
    <xf numFmtId="2" fontId="11" fillId="0" borderId="0" xfId="3" applyNumberFormat="1" applyFont="1" applyBorder="1" applyAlignment="1" applyProtection="1">
      <alignment horizontal="center" vertical="center" shrinkToFit="1"/>
      <protection locked="0"/>
    </xf>
    <xf numFmtId="2" fontId="11" fillId="0" borderId="13" xfId="3" applyNumberFormat="1" applyFont="1" applyBorder="1" applyAlignment="1" applyProtection="1">
      <alignment horizontal="center" vertical="center" shrinkToFit="1"/>
      <protection locked="0"/>
    </xf>
    <xf numFmtId="2" fontId="11" fillId="0" borderId="9" xfId="3" applyNumberFormat="1" applyFont="1" applyBorder="1" applyAlignment="1" applyProtection="1">
      <alignment horizontal="center" vertical="center" shrinkToFit="1"/>
      <protection locked="0"/>
    </xf>
    <xf numFmtId="2" fontId="11" fillId="0" borderId="10" xfId="3" applyNumberFormat="1" applyFont="1" applyBorder="1" applyAlignment="1" applyProtection="1">
      <alignment horizontal="center" vertical="center" shrinkToFit="1"/>
      <protection locked="0"/>
    </xf>
    <xf numFmtId="2" fontId="11" fillId="0" borderId="11" xfId="3" applyNumberFormat="1" applyFont="1" applyBorder="1" applyAlignment="1" applyProtection="1">
      <alignment horizontal="center" vertical="center" shrinkToFit="1"/>
      <protection locked="0"/>
    </xf>
    <xf numFmtId="2" fontId="27" fillId="5" borderId="5" xfId="3" applyNumberFormat="1" applyFont="1" applyFill="1" applyBorder="1" applyAlignment="1" applyProtection="1">
      <alignment horizontal="center" vertical="center" shrinkToFit="1"/>
      <protection locked="0"/>
    </xf>
    <xf numFmtId="2" fontId="27" fillId="5" borderId="6" xfId="3" applyNumberFormat="1" applyFont="1" applyFill="1" applyBorder="1" applyAlignment="1" applyProtection="1">
      <alignment horizontal="center" vertical="center" shrinkToFit="1"/>
      <protection locked="0"/>
    </xf>
    <xf numFmtId="2" fontId="27" fillId="5" borderId="7" xfId="3" applyNumberFormat="1" applyFont="1" applyFill="1" applyBorder="1" applyAlignment="1" applyProtection="1">
      <alignment horizontal="center" vertical="center" shrinkToFit="1"/>
      <protection locked="0"/>
    </xf>
    <xf numFmtId="2" fontId="27" fillId="5" borderId="14" xfId="3" applyNumberFormat="1" applyFont="1" applyFill="1" applyBorder="1" applyAlignment="1" applyProtection="1">
      <alignment horizontal="center" vertical="center" shrinkToFit="1"/>
      <protection locked="0"/>
    </xf>
    <xf numFmtId="2" fontId="27" fillId="5" borderId="0" xfId="3" applyNumberFormat="1" applyFont="1" applyFill="1" applyBorder="1" applyAlignment="1" applyProtection="1">
      <alignment horizontal="center" vertical="center" shrinkToFit="1"/>
      <protection locked="0"/>
    </xf>
    <xf numFmtId="2" fontId="27" fillId="5" borderId="13" xfId="3" applyNumberFormat="1" applyFont="1" applyFill="1" applyBorder="1" applyAlignment="1" applyProtection="1">
      <alignment horizontal="center" vertical="center" shrinkToFit="1"/>
      <protection locked="0"/>
    </xf>
    <xf numFmtId="2" fontId="27" fillId="5" borderId="9" xfId="3" applyNumberFormat="1" applyFont="1" applyFill="1" applyBorder="1" applyAlignment="1" applyProtection="1">
      <alignment horizontal="center" vertical="center" shrinkToFit="1"/>
      <protection locked="0"/>
    </xf>
    <xf numFmtId="2" fontId="27" fillId="5" borderId="10" xfId="3" applyNumberFormat="1" applyFont="1" applyFill="1" applyBorder="1" applyAlignment="1" applyProtection="1">
      <alignment horizontal="center" vertical="center" shrinkToFit="1"/>
      <protection locked="0"/>
    </xf>
    <xf numFmtId="2" fontId="27" fillId="5" borderId="11" xfId="3" applyNumberFormat="1" applyFont="1" applyFill="1" applyBorder="1" applyAlignment="1" applyProtection="1">
      <alignment horizontal="center" vertical="center" shrinkToFit="1"/>
      <protection locked="0"/>
    </xf>
    <xf numFmtId="0" fontId="8" fillId="0" borderId="86" xfId="3" applyFont="1" applyBorder="1" applyAlignment="1" applyProtection="1">
      <alignment horizontal="center" vertical="center" wrapText="1"/>
      <protection locked="0"/>
    </xf>
    <xf numFmtId="0" fontId="8" fillId="0" borderId="87" xfId="3" applyFont="1" applyBorder="1" applyAlignment="1" applyProtection="1">
      <alignment horizontal="center" vertical="center" wrapText="1"/>
      <protection locked="0"/>
    </xf>
    <xf numFmtId="0" fontId="8" fillId="0" borderId="88" xfId="3" applyFont="1" applyBorder="1" applyAlignment="1" applyProtection="1">
      <alignment horizontal="center" vertical="center" wrapText="1"/>
      <protection locked="0"/>
    </xf>
    <xf numFmtId="0" fontId="14" fillId="2" borderId="29" xfId="1" applyFont="1" applyFill="1" applyBorder="1" applyAlignment="1" applyProtection="1">
      <alignment horizontal="center" vertical="center" wrapText="1"/>
    </xf>
    <xf numFmtId="0" fontId="14" fillId="2" borderId="30" xfId="1" applyFont="1" applyFill="1" applyBorder="1" applyAlignment="1" applyProtection="1">
      <alignment horizontal="center" vertical="center" wrapText="1"/>
    </xf>
    <xf numFmtId="0" fontId="14" fillId="2" borderId="31" xfId="1" applyFont="1" applyFill="1" applyBorder="1" applyAlignment="1" applyProtection="1">
      <alignment horizontal="center" vertical="center" wrapText="1"/>
    </xf>
    <xf numFmtId="0" fontId="14" fillId="2" borderId="111" xfId="1" applyFont="1" applyFill="1" applyBorder="1" applyAlignment="1" applyProtection="1">
      <alignment horizontal="center" vertical="center" wrapText="1"/>
    </xf>
    <xf numFmtId="0" fontId="14" fillId="2" borderId="82" xfId="1" applyFont="1" applyFill="1" applyBorder="1" applyAlignment="1" applyProtection="1">
      <alignment horizontal="center" vertical="center" wrapText="1"/>
    </xf>
    <xf numFmtId="0" fontId="14" fillId="2" borderId="53" xfId="1" applyFont="1" applyFill="1" applyBorder="1" applyAlignment="1" applyProtection="1">
      <alignment horizontal="center" vertical="center" wrapText="1"/>
    </xf>
    <xf numFmtId="0" fontId="12" fillId="3" borderId="86" xfId="1" applyFont="1" applyFill="1" applyBorder="1" applyAlignment="1" applyProtection="1">
      <alignment horizontal="center" vertical="center"/>
      <protection locked="0"/>
    </xf>
    <xf numFmtId="0" fontId="12" fillId="3" borderId="87" xfId="1" applyFont="1" applyFill="1" applyBorder="1" applyAlignment="1" applyProtection="1">
      <alignment horizontal="center" vertical="center"/>
      <protection locked="0"/>
    </xf>
    <xf numFmtId="0" fontId="12" fillId="3" borderId="88" xfId="1" applyFont="1" applyFill="1" applyBorder="1" applyAlignment="1" applyProtection="1">
      <alignment horizontal="center" vertical="center"/>
      <protection locked="0"/>
    </xf>
    <xf numFmtId="0" fontId="14" fillId="3" borderId="6" xfId="1" applyFont="1" applyFill="1" applyBorder="1" applyAlignment="1" applyProtection="1">
      <alignment horizontal="center" vertical="center" wrapText="1"/>
    </xf>
    <xf numFmtId="0" fontId="14" fillId="3" borderId="7" xfId="1" applyFont="1" applyFill="1" applyBorder="1" applyAlignment="1" applyProtection="1">
      <alignment horizontal="center" vertical="center" wrapText="1"/>
    </xf>
    <xf numFmtId="0" fontId="14" fillId="3" borderId="14" xfId="1" applyFont="1" applyFill="1" applyBorder="1" applyAlignment="1" applyProtection="1">
      <alignment horizontal="center" vertical="center" wrapText="1"/>
    </xf>
    <xf numFmtId="0" fontId="14" fillId="3" borderId="0" xfId="1" applyFont="1" applyFill="1" applyBorder="1" applyAlignment="1" applyProtection="1">
      <alignment horizontal="center" vertical="center" wrapText="1"/>
    </xf>
    <xf numFmtId="0" fontId="14" fillId="3" borderId="13" xfId="1" applyFont="1" applyFill="1" applyBorder="1" applyAlignment="1" applyProtection="1">
      <alignment horizontal="center" vertical="center" wrapText="1"/>
    </xf>
    <xf numFmtId="0" fontId="14" fillId="3" borderId="9" xfId="1" applyFont="1" applyFill="1" applyBorder="1" applyAlignment="1" applyProtection="1">
      <alignment horizontal="center" vertical="center" wrapText="1"/>
    </xf>
    <xf numFmtId="0" fontId="14" fillId="3" borderId="10" xfId="1" applyFont="1" applyFill="1" applyBorder="1" applyAlignment="1" applyProtection="1">
      <alignment horizontal="center" vertical="center" wrapText="1"/>
    </xf>
    <xf numFmtId="0" fontId="14" fillId="3" borderId="11" xfId="1" applyFont="1" applyFill="1" applyBorder="1" applyAlignment="1" applyProtection="1">
      <alignment horizontal="center" vertical="center" wrapText="1"/>
    </xf>
    <xf numFmtId="0" fontId="12" fillId="2" borderId="4" xfId="1" applyFont="1" applyFill="1" applyBorder="1" applyAlignment="1" applyProtection="1">
      <alignment horizontal="center" vertical="center"/>
    </xf>
    <xf numFmtId="0" fontId="11" fillId="0" borderId="4" xfId="1" applyFont="1" applyFill="1" applyBorder="1" applyAlignment="1" applyProtection="1">
      <alignment horizontal="center" vertical="center" shrinkToFit="1"/>
      <protection locked="0"/>
    </xf>
    <xf numFmtId="0" fontId="11" fillId="0" borderId="1" xfId="1" applyFont="1" applyFill="1" applyBorder="1" applyAlignment="1" applyProtection="1">
      <alignment horizontal="center" vertical="center" shrinkToFit="1"/>
      <protection locked="0"/>
    </xf>
    <xf numFmtId="2" fontId="11" fillId="5" borderId="4" xfId="1" applyNumberFormat="1" applyFont="1" applyFill="1" applyBorder="1" applyAlignment="1" applyProtection="1">
      <alignment horizontal="center" vertical="center" shrinkToFit="1"/>
    </xf>
    <xf numFmtId="0" fontId="11" fillId="5" borderId="4" xfId="1" applyFont="1" applyFill="1" applyBorder="1" applyAlignment="1" applyProtection="1">
      <alignment horizontal="center" vertical="center" shrinkToFit="1"/>
    </xf>
    <xf numFmtId="0" fontId="16" fillId="0" borderId="169" xfId="1" applyFont="1" applyFill="1" applyBorder="1" applyAlignment="1" applyProtection="1">
      <alignment horizontal="center" vertical="center" shrinkToFit="1"/>
      <protection locked="0"/>
    </xf>
    <xf numFmtId="0" fontId="16" fillId="0" borderId="170" xfId="1" applyFont="1" applyFill="1" applyBorder="1" applyAlignment="1" applyProtection="1">
      <alignment horizontal="center" vertical="center" shrinkToFit="1"/>
      <protection locked="0"/>
    </xf>
    <xf numFmtId="0" fontId="16" fillId="0" borderId="171" xfId="1" applyFont="1" applyFill="1" applyBorder="1" applyAlignment="1" applyProtection="1">
      <alignment horizontal="center" vertical="center" shrinkToFit="1"/>
      <protection locked="0"/>
    </xf>
    <xf numFmtId="0" fontId="16" fillId="0" borderId="203" xfId="1" applyFont="1" applyFill="1" applyBorder="1" applyAlignment="1" applyProtection="1">
      <alignment horizontal="center" vertical="center" shrinkToFit="1"/>
      <protection locked="0"/>
    </xf>
    <xf numFmtId="0" fontId="16" fillId="0" borderId="204" xfId="1" applyFont="1" applyFill="1" applyBorder="1" applyAlignment="1" applyProtection="1">
      <alignment horizontal="center" vertical="center" shrinkToFit="1"/>
      <protection locked="0"/>
    </xf>
    <xf numFmtId="0" fontId="16" fillId="0" borderId="205" xfId="1" applyFont="1" applyFill="1" applyBorder="1" applyAlignment="1" applyProtection="1">
      <alignment horizontal="center" vertical="center" shrinkToFit="1"/>
      <protection locked="0"/>
    </xf>
    <xf numFmtId="0" fontId="46" fillId="0" borderId="4" xfId="1" applyFont="1" applyFill="1" applyBorder="1" applyAlignment="1" applyProtection="1">
      <alignment horizontal="center" vertical="center" shrinkToFit="1"/>
      <protection locked="0"/>
    </xf>
    <xf numFmtId="0" fontId="12" fillId="0" borderId="5" xfId="1" applyFont="1" applyFill="1" applyBorder="1" applyAlignment="1" applyProtection="1">
      <alignment horizontal="right" vertical="center" shrinkToFit="1"/>
      <protection locked="0"/>
    </xf>
    <xf numFmtId="0" fontId="12" fillId="0" borderId="6" xfId="1" applyFont="1" applyFill="1" applyBorder="1" applyAlignment="1" applyProtection="1">
      <alignment horizontal="right" vertical="center" shrinkToFit="1"/>
      <protection locked="0"/>
    </xf>
    <xf numFmtId="0" fontId="12" fillId="0" borderId="7" xfId="1" applyFont="1" applyFill="1" applyBorder="1" applyAlignment="1" applyProtection="1">
      <alignment horizontal="right" vertical="center" shrinkToFit="1"/>
      <protection locked="0"/>
    </xf>
    <xf numFmtId="0" fontId="12" fillId="0" borderId="14" xfId="1" applyFont="1" applyFill="1" applyBorder="1" applyAlignment="1" applyProtection="1">
      <alignment horizontal="right" vertical="center" shrinkToFit="1"/>
      <protection locked="0"/>
    </xf>
    <xf numFmtId="0" fontId="12" fillId="0" borderId="0" xfId="1" applyFont="1" applyFill="1" applyBorder="1" applyAlignment="1" applyProtection="1">
      <alignment horizontal="right" vertical="center" shrinkToFit="1"/>
      <protection locked="0"/>
    </xf>
    <xf numFmtId="0" fontId="12" fillId="0" borderId="13" xfId="1" applyFont="1" applyFill="1" applyBorder="1" applyAlignment="1" applyProtection="1">
      <alignment horizontal="right" vertical="center" shrinkToFit="1"/>
      <protection locked="0"/>
    </xf>
    <xf numFmtId="0" fontId="12" fillId="0" borderId="9" xfId="1" applyFont="1" applyFill="1" applyBorder="1" applyAlignment="1" applyProtection="1">
      <alignment horizontal="right" vertical="center" shrinkToFit="1"/>
      <protection locked="0"/>
    </xf>
    <xf numFmtId="0" fontId="12" fillId="0" borderId="10" xfId="1" applyFont="1" applyFill="1" applyBorder="1" applyAlignment="1" applyProtection="1">
      <alignment horizontal="right" vertical="center" shrinkToFit="1"/>
      <protection locked="0"/>
    </xf>
    <xf numFmtId="0" fontId="12" fillId="0" borderId="11" xfId="1" applyFont="1" applyFill="1" applyBorder="1" applyAlignment="1" applyProtection="1">
      <alignment horizontal="right" vertical="center" shrinkToFit="1"/>
      <protection locked="0"/>
    </xf>
    <xf numFmtId="2" fontId="16" fillId="0" borderId="4" xfId="1" applyNumberFormat="1" applyFont="1" applyFill="1" applyBorder="1" applyAlignment="1" applyProtection="1">
      <alignment horizontal="center" vertical="center" shrinkToFit="1"/>
      <protection locked="0"/>
    </xf>
    <xf numFmtId="0" fontId="12" fillId="0" borderId="5" xfId="1" applyFont="1" applyFill="1" applyBorder="1" applyAlignment="1" applyProtection="1">
      <alignment horizontal="center" vertical="center" shrinkToFit="1"/>
      <protection locked="0"/>
    </xf>
    <xf numFmtId="0" fontId="12" fillId="0" borderId="6" xfId="1" applyFont="1" applyFill="1" applyBorder="1" applyAlignment="1" applyProtection="1">
      <alignment horizontal="center" vertical="center" shrinkToFit="1"/>
      <protection locked="0"/>
    </xf>
    <xf numFmtId="0" fontId="12" fillId="0" borderId="14" xfId="1" applyFont="1" applyFill="1" applyBorder="1" applyAlignment="1" applyProtection="1">
      <alignment horizontal="center" vertical="center" shrinkToFit="1"/>
      <protection locked="0"/>
    </xf>
    <xf numFmtId="0" fontId="12" fillId="0" borderId="0" xfId="1" applyFont="1" applyFill="1" applyBorder="1" applyAlignment="1" applyProtection="1">
      <alignment horizontal="center" vertical="center" shrinkToFit="1"/>
      <protection locked="0"/>
    </xf>
    <xf numFmtId="0" fontId="12" fillId="0" borderId="9" xfId="1" applyFont="1" applyFill="1" applyBorder="1" applyAlignment="1" applyProtection="1">
      <alignment horizontal="center" vertical="center" shrinkToFit="1"/>
      <protection locked="0"/>
    </xf>
    <xf numFmtId="0" fontId="12" fillId="0" borderId="10" xfId="1" applyFont="1" applyFill="1" applyBorder="1" applyAlignment="1" applyProtection="1">
      <alignment horizontal="center" vertical="center" shrinkToFit="1"/>
      <protection locked="0"/>
    </xf>
    <xf numFmtId="0" fontId="28" fillId="0" borderId="96" xfId="1" applyFont="1" applyFill="1" applyBorder="1" applyAlignment="1" applyProtection="1">
      <alignment horizontal="center" vertical="center" shrinkToFit="1"/>
      <protection locked="0"/>
    </xf>
    <xf numFmtId="0" fontId="28" fillId="0" borderId="6" xfId="1" applyFont="1" applyFill="1" applyBorder="1" applyAlignment="1" applyProtection="1">
      <alignment horizontal="center" vertical="center" shrinkToFit="1"/>
      <protection locked="0"/>
    </xf>
    <xf numFmtId="0" fontId="28" fillId="0" borderId="7" xfId="1" applyFont="1" applyFill="1" applyBorder="1" applyAlignment="1" applyProtection="1">
      <alignment horizontal="center" vertical="center" shrinkToFit="1"/>
      <protection locked="0"/>
    </xf>
    <xf numFmtId="0" fontId="28" fillId="0" borderId="97" xfId="1" applyFont="1" applyFill="1" applyBorder="1" applyAlignment="1" applyProtection="1">
      <alignment horizontal="center" vertical="center" shrinkToFit="1"/>
      <protection locked="0"/>
    </xf>
    <xf numFmtId="0" fontId="28" fillId="0" borderId="0" xfId="1" applyFont="1" applyFill="1" applyBorder="1" applyAlignment="1" applyProtection="1">
      <alignment horizontal="center" vertical="center" shrinkToFit="1"/>
      <protection locked="0"/>
    </xf>
    <xf numFmtId="0" fontId="28" fillId="0" borderId="13" xfId="1" applyFont="1" applyFill="1" applyBorder="1" applyAlignment="1" applyProtection="1">
      <alignment horizontal="center" vertical="center" shrinkToFit="1"/>
      <protection locked="0"/>
    </xf>
    <xf numFmtId="0" fontId="28" fillId="0" borderId="98" xfId="1" applyFont="1" applyFill="1" applyBorder="1" applyAlignment="1" applyProtection="1">
      <alignment horizontal="center" vertical="center" shrinkToFit="1"/>
      <protection locked="0"/>
    </xf>
    <xf numFmtId="0" fontId="28" fillId="0" borderId="10" xfId="1" applyFont="1" applyFill="1" applyBorder="1" applyAlignment="1" applyProtection="1">
      <alignment horizontal="center" vertical="center" shrinkToFit="1"/>
      <protection locked="0"/>
    </xf>
    <xf numFmtId="0" fontId="28" fillId="0" borderId="11" xfId="1" applyFont="1" applyFill="1" applyBorder="1" applyAlignment="1" applyProtection="1">
      <alignment horizontal="center" vertical="center" shrinkToFit="1"/>
      <protection locked="0"/>
    </xf>
    <xf numFmtId="0" fontId="12" fillId="0" borderId="86" xfId="1" applyFont="1" applyFill="1" applyBorder="1" applyAlignment="1" applyProtection="1">
      <alignment horizontal="center" vertical="center" shrinkToFit="1"/>
      <protection locked="0"/>
    </xf>
    <xf numFmtId="0" fontId="12" fillId="0" borderId="87" xfId="1" applyFont="1" applyFill="1" applyBorder="1" applyAlignment="1" applyProtection="1">
      <alignment horizontal="center" vertical="center" shrinkToFit="1"/>
      <protection locked="0"/>
    </xf>
    <xf numFmtId="0" fontId="12" fillId="0" borderId="88" xfId="1" applyFont="1" applyFill="1" applyBorder="1" applyAlignment="1" applyProtection="1">
      <alignment horizontal="center" vertical="center" shrinkToFit="1"/>
      <protection locked="0"/>
    </xf>
    <xf numFmtId="0" fontId="15" fillId="0" borderId="218" xfId="1" applyFont="1" applyFill="1" applyBorder="1" applyAlignment="1" applyProtection="1">
      <alignment horizontal="center" vertical="center" wrapText="1"/>
    </xf>
    <xf numFmtId="0" fontId="15" fillId="0" borderId="162" xfId="1" applyFont="1" applyFill="1" applyBorder="1" applyAlignment="1" applyProtection="1">
      <alignment horizontal="center" vertical="center" wrapText="1"/>
    </xf>
    <xf numFmtId="0" fontId="15" fillId="0" borderId="4" xfId="1" applyFont="1" applyFill="1" applyBorder="1" applyAlignment="1" applyProtection="1">
      <alignment horizontal="center" vertical="center" shrinkToFit="1"/>
      <protection locked="0"/>
    </xf>
    <xf numFmtId="14" fontId="46" fillId="0" borderId="4" xfId="1" applyNumberFormat="1" applyFont="1" applyFill="1" applyBorder="1" applyAlignment="1" applyProtection="1">
      <alignment horizontal="center" vertical="center" shrinkToFit="1"/>
      <protection locked="0"/>
    </xf>
    <xf numFmtId="0" fontId="8" fillId="0" borderId="0" xfId="1" applyFont="1" applyFill="1" applyAlignment="1" applyProtection="1">
      <alignment horizontal="left" vertical="center" wrapText="1"/>
    </xf>
    <xf numFmtId="0" fontId="8" fillId="0" borderId="4"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xf>
    <xf numFmtId="0" fontId="8" fillId="0" borderId="158" xfId="1" applyFont="1" applyFill="1" applyBorder="1" applyAlignment="1" applyProtection="1">
      <alignment horizontal="center" vertical="center"/>
    </xf>
    <xf numFmtId="0" fontId="8" fillId="0" borderId="4" xfId="1" applyFont="1" applyFill="1" applyBorder="1" applyAlignment="1" applyProtection="1">
      <alignment horizontal="center" vertical="center" wrapText="1" shrinkToFit="1"/>
    </xf>
    <xf numFmtId="0" fontId="8" fillId="0" borderId="5" xfId="1" applyFont="1" applyFill="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14" xfId="1" applyFont="1" applyFill="1" applyBorder="1" applyAlignment="1" applyProtection="1">
      <alignment horizontal="center" vertical="center" wrapText="1"/>
    </xf>
    <xf numFmtId="0" fontId="8" fillId="0" borderId="13"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8" fillId="0" borderId="11" xfId="1" applyFont="1" applyFill="1" applyBorder="1" applyAlignment="1" applyProtection="1">
      <alignment horizontal="center" vertical="center" wrapText="1"/>
    </xf>
    <xf numFmtId="0" fontId="15" fillId="0" borderId="4" xfId="1" applyFont="1" applyFill="1" applyBorder="1" applyAlignment="1" applyProtection="1">
      <alignment horizontal="center" vertical="center" wrapText="1"/>
    </xf>
    <xf numFmtId="0" fontId="15" fillId="0" borderId="5" xfId="1" applyFont="1" applyFill="1" applyBorder="1" applyAlignment="1" applyProtection="1">
      <alignment horizontal="center" vertical="center" wrapText="1"/>
    </xf>
    <xf numFmtId="0" fontId="15" fillId="0" borderId="6" xfId="1" applyFont="1" applyFill="1" applyBorder="1" applyAlignment="1" applyProtection="1">
      <alignment horizontal="center" vertical="center" wrapText="1"/>
    </xf>
    <xf numFmtId="0" fontId="15" fillId="0" borderId="7" xfId="1" applyFont="1" applyFill="1" applyBorder="1" applyAlignment="1" applyProtection="1">
      <alignment horizontal="center" vertical="center" wrapText="1"/>
    </xf>
    <xf numFmtId="0" fontId="15" fillId="0" borderId="83" xfId="1" applyFont="1" applyFill="1" applyBorder="1" applyAlignment="1" applyProtection="1">
      <alignment horizontal="center" vertical="center" wrapText="1"/>
    </xf>
    <xf numFmtId="0" fontId="15" fillId="0" borderId="84" xfId="1" applyFont="1" applyFill="1" applyBorder="1" applyAlignment="1" applyProtection="1">
      <alignment horizontal="center" vertical="center" wrapText="1"/>
    </xf>
    <xf numFmtId="0" fontId="15" fillId="0" borderId="85" xfId="1" applyFont="1" applyFill="1" applyBorder="1" applyAlignment="1" applyProtection="1">
      <alignment horizontal="center" vertical="center" wrapText="1"/>
    </xf>
    <xf numFmtId="0" fontId="8" fillId="0" borderId="159" xfId="1" applyFont="1" applyFill="1" applyBorder="1" applyAlignment="1" applyProtection="1">
      <alignment horizontal="center" vertical="center"/>
    </xf>
    <xf numFmtId="0" fontId="15" fillId="0" borderId="9" xfId="1" applyFont="1" applyFill="1" applyBorder="1" applyAlignment="1" applyProtection="1">
      <alignment horizontal="center" vertical="center" wrapText="1"/>
    </xf>
    <xf numFmtId="0" fontId="15" fillId="0" borderId="10" xfId="1" applyFont="1" applyFill="1" applyBorder="1" applyAlignment="1" applyProtection="1">
      <alignment horizontal="center" vertical="center" wrapText="1"/>
    </xf>
    <xf numFmtId="0" fontId="8" fillId="2" borderId="158" xfId="1" applyFont="1" applyFill="1" applyBorder="1" applyAlignment="1" applyProtection="1">
      <alignment horizontal="center" vertical="center" wrapText="1"/>
    </xf>
    <xf numFmtId="0" fontId="8" fillId="2" borderId="159" xfId="1" applyFont="1" applyFill="1" applyBorder="1" applyAlignment="1" applyProtection="1">
      <alignment horizontal="center" vertical="center" wrapText="1"/>
    </xf>
    <xf numFmtId="0" fontId="15" fillId="0" borderId="5" xfId="1" applyFont="1" applyFill="1" applyBorder="1" applyAlignment="1" applyProtection="1">
      <alignment horizontal="center" vertical="center" shrinkToFit="1"/>
      <protection locked="0"/>
    </xf>
    <xf numFmtId="0" fontId="15" fillId="0" borderId="6" xfId="1" applyFont="1" applyFill="1" applyBorder="1" applyAlignment="1" applyProtection="1">
      <alignment horizontal="center" vertical="center" shrinkToFit="1"/>
      <protection locked="0"/>
    </xf>
    <xf numFmtId="0" fontId="15" fillId="0" borderId="7" xfId="1" applyFont="1" applyFill="1" applyBorder="1" applyAlignment="1" applyProtection="1">
      <alignment horizontal="center" vertical="center" shrinkToFit="1"/>
      <protection locked="0"/>
    </xf>
    <xf numFmtId="0" fontId="15" fillId="0" borderId="13" xfId="1" applyFont="1" applyFill="1" applyBorder="1" applyAlignment="1" applyProtection="1">
      <alignment horizontal="center" vertical="center" shrinkToFit="1"/>
      <protection locked="0"/>
    </xf>
    <xf numFmtId="0" fontId="15" fillId="0" borderId="9" xfId="1" applyFont="1" applyFill="1" applyBorder="1" applyAlignment="1" applyProtection="1">
      <alignment horizontal="center" vertical="center" shrinkToFit="1"/>
      <protection locked="0"/>
    </xf>
    <xf numFmtId="0" fontId="15" fillId="0" borderId="10" xfId="1" applyFont="1" applyFill="1" applyBorder="1" applyAlignment="1" applyProtection="1">
      <alignment horizontal="center" vertical="center" shrinkToFit="1"/>
      <protection locked="0"/>
    </xf>
    <xf numFmtId="0" fontId="15" fillId="0" borderId="11" xfId="1" applyFont="1" applyFill="1" applyBorder="1" applyAlignment="1" applyProtection="1">
      <alignment horizontal="center" vertical="center" shrinkToFit="1"/>
      <protection locked="0"/>
    </xf>
    <xf numFmtId="0" fontId="16" fillId="0" borderId="5" xfId="1" applyFont="1" applyFill="1" applyBorder="1" applyAlignment="1" applyProtection="1">
      <alignment horizontal="center" vertical="center"/>
      <protection locked="0"/>
    </xf>
    <xf numFmtId="0" fontId="16" fillId="0" borderId="6" xfId="1" applyFont="1" applyFill="1" applyBorder="1" applyAlignment="1" applyProtection="1">
      <alignment horizontal="center" vertical="center"/>
      <protection locked="0"/>
    </xf>
    <xf numFmtId="0" fontId="16" fillId="0" borderId="7" xfId="1" applyFont="1" applyFill="1" applyBorder="1" applyAlignment="1" applyProtection="1">
      <alignment horizontal="center" vertical="center"/>
      <protection locked="0"/>
    </xf>
    <xf numFmtId="0" fontId="16" fillId="0" borderId="14"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vertical="center"/>
      <protection locked="0"/>
    </xf>
    <xf numFmtId="0" fontId="16" fillId="0" borderId="13" xfId="1" applyFont="1" applyFill="1" applyBorder="1" applyAlignment="1" applyProtection="1">
      <alignment horizontal="center" vertical="center"/>
      <protection locked="0"/>
    </xf>
    <xf numFmtId="0" fontId="16" fillId="0" borderId="83" xfId="1" applyFont="1" applyFill="1" applyBorder="1" applyAlignment="1" applyProtection="1">
      <alignment horizontal="center" vertical="center"/>
      <protection locked="0"/>
    </xf>
    <xf numFmtId="0" fontId="16" fillId="0" borderId="84" xfId="1" applyFont="1" applyFill="1" applyBorder="1" applyAlignment="1" applyProtection="1">
      <alignment horizontal="center" vertical="center"/>
      <protection locked="0"/>
    </xf>
    <xf numFmtId="0" fontId="16" fillId="0" borderId="85" xfId="1" applyFont="1" applyFill="1" applyBorder="1" applyAlignment="1" applyProtection="1">
      <alignment horizontal="center" vertical="center"/>
      <protection locked="0"/>
    </xf>
    <xf numFmtId="0" fontId="46" fillId="0" borderId="9" xfId="1" applyFont="1" applyFill="1" applyBorder="1" applyAlignment="1" applyProtection="1">
      <alignment horizontal="center" vertical="center"/>
      <protection locked="0"/>
    </xf>
    <xf numFmtId="0" fontId="46" fillId="0" borderId="10" xfId="1" applyFont="1" applyFill="1" applyBorder="1" applyAlignment="1" applyProtection="1">
      <alignment horizontal="center" vertical="center"/>
      <protection locked="0"/>
    </xf>
    <xf numFmtId="0" fontId="46" fillId="0" borderId="11" xfId="1" applyFont="1" applyFill="1" applyBorder="1" applyAlignment="1" applyProtection="1">
      <alignment horizontal="center" vertical="center"/>
      <protection locked="0"/>
    </xf>
    <xf numFmtId="0" fontId="8" fillId="0" borderId="0" xfId="1" applyFont="1" applyFill="1" applyAlignment="1" applyProtection="1">
      <alignment horizontal="left" vertical="center" shrinkToFit="1"/>
    </xf>
    <xf numFmtId="0" fontId="12" fillId="0" borderId="75" xfId="1" applyFont="1" applyFill="1" applyBorder="1" applyAlignment="1" applyProtection="1">
      <alignment horizontal="center" vertical="center" shrinkToFit="1"/>
    </xf>
    <xf numFmtId="0" fontId="12" fillId="0" borderId="76" xfId="1" applyFont="1" applyFill="1" applyBorder="1" applyAlignment="1" applyProtection="1">
      <alignment horizontal="center" vertical="center" shrinkToFit="1"/>
    </xf>
    <xf numFmtId="0" fontId="12" fillId="0" borderId="81" xfId="1" applyFont="1" applyFill="1" applyBorder="1" applyAlignment="1" applyProtection="1">
      <alignment horizontal="center" vertical="center" shrinkToFit="1"/>
    </xf>
    <xf numFmtId="0" fontId="12" fillId="0" borderId="72" xfId="1" applyFont="1" applyFill="1" applyBorder="1" applyAlignment="1" applyProtection="1">
      <alignment horizontal="center" vertical="center" shrinkToFit="1"/>
    </xf>
    <xf numFmtId="0" fontId="12" fillId="0" borderId="55" xfId="1" applyFont="1" applyFill="1" applyBorder="1" applyAlignment="1" applyProtection="1">
      <alignment horizontal="center" vertical="center" shrinkToFit="1"/>
    </xf>
    <xf numFmtId="0" fontId="12" fillId="0" borderId="74" xfId="1" applyFont="1" applyFill="1" applyBorder="1" applyAlignment="1" applyProtection="1">
      <alignment horizontal="center" vertical="center" shrinkToFit="1"/>
    </xf>
    <xf numFmtId="183" fontId="28" fillId="0" borderId="75" xfId="4" applyNumberFormat="1" applyFont="1" applyFill="1" applyBorder="1" applyAlignment="1" applyProtection="1">
      <alignment horizontal="right" vertical="center" shrinkToFit="1"/>
      <protection locked="0"/>
    </xf>
    <xf numFmtId="183" fontId="28" fillId="0" borderId="76" xfId="4" applyNumberFormat="1" applyFont="1" applyFill="1" applyBorder="1" applyAlignment="1" applyProtection="1">
      <alignment horizontal="right" vertical="center" shrinkToFit="1"/>
      <protection locked="0"/>
    </xf>
    <xf numFmtId="183" fontId="28" fillId="0" borderId="72" xfId="4" applyNumberFormat="1" applyFont="1" applyFill="1" applyBorder="1" applyAlignment="1" applyProtection="1">
      <alignment horizontal="right" vertical="center" shrinkToFit="1"/>
      <protection locked="0"/>
    </xf>
    <xf numFmtId="183" fontId="28" fillId="0" borderId="55" xfId="4" applyNumberFormat="1" applyFont="1" applyFill="1" applyBorder="1" applyAlignment="1" applyProtection="1">
      <alignment horizontal="right" vertical="center" shrinkToFit="1"/>
      <protection locked="0"/>
    </xf>
    <xf numFmtId="0" fontId="15" fillId="0" borderId="76" xfId="1" applyFont="1" applyFill="1" applyBorder="1" applyAlignment="1" applyProtection="1">
      <alignment horizontal="center" vertical="center"/>
    </xf>
    <xf numFmtId="0" fontId="15" fillId="0" borderId="55" xfId="1" applyFont="1" applyFill="1" applyBorder="1" applyAlignment="1" applyProtection="1">
      <alignment horizontal="center" vertical="center"/>
    </xf>
    <xf numFmtId="0" fontId="15" fillId="0" borderId="81" xfId="1" applyFont="1" applyFill="1" applyBorder="1" applyAlignment="1" applyProtection="1">
      <alignment horizontal="center" vertical="center"/>
    </xf>
    <xf numFmtId="0" fontId="15" fillId="0" borderId="74" xfId="1" applyFont="1" applyFill="1" applyBorder="1" applyAlignment="1" applyProtection="1">
      <alignment horizontal="center" vertical="center"/>
    </xf>
    <xf numFmtId="0" fontId="12" fillId="2" borderId="75" xfId="1" applyFont="1" applyFill="1" applyBorder="1" applyAlignment="1" applyProtection="1">
      <alignment horizontal="center" vertical="center"/>
    </xf>
    <xf numFmtId="183" fontId="28" fillId="4" borderId="75" xfId="4" applyNumberFormat="1" applyFont="1" applyFill="1" applyBorder="1" applyAlignment="1" applyProtection="1">
      <alignment horizontal="right" vertical="center" shrinkToFit="1"/>
    </xf>
    <xf numFmtId="183" fontId="28" fillId="4" borderId="76" xfId="4" applyNumberFormat="1" applyFont="1" applyFill="1" applyBorder="1" applyAlignment="1" applyProtection="1">
      <alignment horizontal="right" vertical="center" shrinkToFit="1"/>
    </xf>
    <xf numFmtId="183" fontId="28" fillId="4" borderId="72" xfId="4" applyNumberFormat="1" applyFont="1" applyFill="1" applyBorder="1" applyAlignment="1" applyProtection="1">
      <alignment horizontal="right" vertical="center" shrinkToFit="1"/>
    </xf>
    <xf numFmtId="183" fontId="28" fillId="4" borderId="55" xfId="4" applyNumberFormat="1" applyFont="1" applyFill="1" applyBorder="1" applyAlignment="1" applyProtection="1">
      <alignment horizontal="right" vertical="center" shrinkToFit="1"/>
    </xf>
    <xf numFmtId="0" fontId="12" fillId="0" borderId="75" xfId="1" applyFont="1" applyFill="1" applyBorder="1" applyAlignment="1" applyProtection="1">
      <alignment horizontal="center" vertical="center"/>
    </xf>
    <xf numFmtId="0" fontId="12" fillId="0" borderId="76" xfId="1" applyFont="1" applyFill="1" applyBorder="1" applyAlignment="1" applyProtection="1">
      <alignment horizontal="center" vertical="center"/>
    </xf>
    <xf numFmtId="0" fontId="12" fillId="0" borderId="72" xfId="1" applyFont="1" applyFill="1" applyBorder="1" applyAlignment="1" applyProtection="1">
      <alignment horizontal="center" vertical="center"/>
    </xf>
    <xf numFmtId="0" fontId="12" fillId="0" borderId="55" xfId="1" applyFont="1" applyFill="1" applyBorder="1" applyAlignment="1" applyProtection="1">
      <alignment horizontal="center" vertical="center"/>
    </xf>
    <xf numFmtId="0" fontId="8" fillId="0" borderId="75" xfId="1" applyFont="1" applyFill="1" applyBorder="1" applyAlignment="1" applyProtection="1">
      <alignment horizontal="center" vertical="center"/>
      <protection locked="0"/>
    </xf>
    <xf numFmtId="0" fontId="8" fillId="0" borderId="76" xfId="1" applyFont="1" applyFill="1" applyBorder="1" applyAlignment="1" applyProtection="1">
      <alignment horizontal="center" vertical="center"/>
      <protection locked="0"/>
    </xf>
    <xf numFmtId="0" fontId="8" fillId="0" borderId="72" xfId="1" applyFont="1" applyFill="1" applyBorder="1" applyAlignment="1" applyProtection="1">
      <alignment horizontal="center" vertical="center"/>
      <protection locked="0"/>
    </xf>
    <xf numFmtId="0" fontId="8" fillId="0" borderId="55" xfId="1" applyFont="1" applyFill="1" applyBorder="1" applyAlignment="1" applyProtection="1">
      <alignment horizontal="center" vertical="center"/>
      <protection locked="0"/>
    </xf>
    <xf numFmtId="0" fontId="8" fillId="0" borderId="76" xfId="1" applyFont="1" applyFill="1" applyBorder="1" applyAlignment="1" applyProtection="1">
      <alignment horizontal="left" vertical="center"/>
      <protection locked="0"/>
    </xf>
    <xf numFmtId="0" fontId="8" fillId="0" borderId="55" xfId="1" applyFont="1" applyFill="1" applyBorder="1" applyAlignment="1" applyProtection="1">
      <alignment horizontal="left" vertical="center"/>
      <protection locked="0"/>
    </xf>
    <xf numFmtId="0" fontId="12" fillId="0" borderId="76" xfId="1" applyFont="1" applyFill="1" applyBorder="1" applyAlignment="1" applyProtection="1">
      <alignment horizontal="center" vertical="center"/>
      <protection locked="0"/>
    </xf>
    <xf numFmtId="0" fontId="12" fillId="0" borderId="55" xfId="1" applyFont="1" applyFill="1" applyBorder="1" applyAlignment="1" applyProtection="1">
      <alignment horizontal="center" vertical="center"/>
      <protection locked="0"/>
    </xf>
    <xf numFmtId="0" fontId="12" fillId="0" borderId="76" xfId="1" applyFont="1" applyFill="1" applyBorder="1" applyAlignment="1" applyProtection="1">
      <alignment horizontal="left" vertical="center"/>
      <protection locked="0"/>
    </xf>
    <xf numFmtId="0" fontId="12" fillId="0" borderId="81" xfId="1" applyFont="1" applyFill="1" applyBorder="1" applyAlignment="1" applyProtection="1">
      <alignment horizontal="left" vertical="center"/>
      <protection locked="0"/>
    </xf>
    <xf numFmtId="0" fontId="12" fillId="0" borderId="55" xfId="1" applyFont="1" applyFill="1" applyBorder="1" applyAlignment="1" applyProtection="1">
      <alignment horizontal="left" vertical="center"/>
      <protection locked="0"/>
    </xf>
    <xf numFmtId="0" fontId="12" fillId="0" borderId="74" xfId="1" applyFont="1" applyFill="1" applyBorder="1" applyAlignment="1" applyProtection="1">
      <alignment horizontal="left" vertical="center"/>
      <protection locked="0"/>
    </xf>
    <xf numFmtId="182" fontId="28" fillId="0" borderId="75" xfId="4" applyNumberFormat="1" applyFont="1" applyFill="1" applyBorder="1" applyAlignment="1" applyProtection="1">
      <alignment horizontal="right" vertical="center" shrinkToFit="1"/>
      <protection locked="0"/>
    </xf>
    <xf numFmtId="182" fontId="28" fillId="0" borderId="76" xfId="4" applyNumberFormat="1" applyFont="1" applyFill="1" applyBorder="1" applyAlignment="1" applyProtection="1">
      <alignment horizontal="right" vertical="center" shrinkToFit="1"/>
      <protection locked="0"/>
    </xf>
    <xf numFmtId="182" fontId="28" fillId="0" borderId="72" xfId="4" applyNumberFormat="1" applyFont="1" applyFill="1" applyBorder="1" applyAlignment="1" applyProtection="1">
      <alignment horizontal="right" vertical="center" shrinkToFit="1"/>
      <protection locked="0"/>
    </xf>
    <xf numFmtId="182" fontId="28" fillId="0" borderId="55" xfId="4" applyNumberFormat="1" applyFont="1" applyFill="1" applyBorder="1" applyAlignment="1" applyProtection="1">
      <alignment horizontal="right" vertical="center" shrinkToFit="1"/>
      <protection locked="0"/>
    </xf>
    <xf numFmtId="0" fontId="15" fillId="0" borderId="76" xfId="1" applyFont="1" applyFill="1" applyBorder="1" applyAlignment="1" applyProtection="1">
      <alignment horizontal="center" vertical="center" shrinkToFit="1"/>
    </xf>
    <xf numFmtId="0" fontId="15" fillId="0" borderId="55" xfId="1" applyFont="1" applyFill="1" applyBorder="1" applyAlignment="1" applyProtection="1">
      <alignment horizontal="center" vertical="center" shrinkToFit="1"/>
    </xf>
    <xf numFmtId="0" fontId="15" fillId="0" borderId="7" xfId="1" applyFont="1" applyFill="1" applyBorder="1" applyAlignment="1" applyProtection="1">
      <alignment horizontal="center" vertical="center"/>
    </xf>
    <xf numFmtId="0" fontId="15" fillId="0" borderId="13" xfId="1" applyFont="1" applyFill="1" applyBorder="1" applyAlignment="1" applyProtection="1">
      <alignment horizontal="center" vertical="center"/>
    </xf>
    <xf numFmtId="0" fontId="12" fillId="0" borderId="75" xfId="1" applyFont="1" applyFill="1" applyBorder="1" applyAlignment="1" applyProtection="1">
      <alignment horizontal="center" vertical="center" wrapText="1"/>
    </xf>
    <xf numFmtId="0" fontId="24" fillId="2" borderId="0" xfId="1" applyFont="1" applyFill="1" applyBorder="1" applyAlignment="1" applyProtection="1">
      <alignment horizontal="center" vertical="center" textRotation="255" wrapText="1"/>
    </xf>
    <xf numFmtId="0" fontId="12" fillId="0" borderId="14" xfId="1" applyFont="1" applyFill="1" applyBorder="1" applyAlignment="1" applyProtection="1">
      <alignment horizontal="center" vertical="center"/>
    </xf>
    <xf numFmtId="0" fontId="12" fillId="0" borderId="6" xfId="1" applyFont="1" applyFill="1" applyBorder="1" applyAlignment="1" applyProtection="1">
      <alignment horizontal="left" vertical="center" wrapText="1"/>
    </xf>
    <xf numFmtId="0" fontId="12" fillId="0" borderId="10" xfId="1" applyFont="1" applyFill="1" applyBorder="1" applyAlignment="1" applyProtection="1">
      <alignment horizontal="left" vertical="center" wrapText="1"/>
    </xf>
    <xf numFmtId="0" fontId="8" fillId="0" borderId="6" xfId="1" applyFont="1" applyFill="1" applyBorder="1" applyAlignment="1" applyProtection="1">
      <alignment vertical="center"/>
    </xf>
    <xf numFmtId="0" fontId="12" fillId="0" borderId="7" xfId="1" applyFont="1" applyFill="1" applyBorder="1" applyAlignment="1" applyProtection="1">
      <alignment vertical="center"/>
    </xf>
    <xf numFmtId="0" fontId="12" fillId="0" borderId="0" xfId="1" applyFont="1" applyFill="1" applyBorder="1" applyAlignment="1" applyProtection="1">
      <alignment vertical="center"/>
    </xf>
    <xf numFmtId="0" fontId="12" fillId="0" borderId="13" xfId="1" applyFont="1" applyFill="1" applyBorder="1" applyAlignment="1" applyProtection="1">
      <alignment vertical="center"/>
    </xf>
    <xf numFmtId="0" fontId="16" fillId="0" borderId="10" xfId="1" applyFont="1" applyFill="1" applyBorder="1" applyAlignment="1" applyProtection="1">
      <alignment horizontal="center" vertical="center" shrinkToFit="1"/>
      <protection locked="0"/>
    </xf>
    <xf numFmtId="0" fontId="16" fillId="0" borderId="144" xfId="1" applyFont="1" applyFill="1" applyBorder="1" applyAlignment="1" applyProtection="1">
      <alignment horizontal="center" vertical="center" shrinkToFit="1"/>
      <protection locked="0"/>
    </xf>
    <xf numFmtId="0" fontId="15" fillId="0" borderId="6" xfId="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15" fillId="2" borderId="14" xfId="1" applyFont="1" applyFill="1" applyBorder="1" applyAlignment="1" applyProtection="1">
      <alignment horizontal="left" vertical="top" wrapText="1"/>
    </xf>
    <xf numFmtId="0" fontId="15" fillId="2" borderId="0" xfId="1" applyFont="1" applyFill="1" applyBorder="1" applyAlignment="1" applyProtection="1">
      <alignment horizontal="left" vertical="top" wrapText="1"/>
    </xf>
    <xf numFmtId="0" fontId="15" fillId="0" borderId="78" xfId="1" applyFont="1" applyFill="1" applyBorder="1" applyAlignment="1" applyProtection="1">
      <alignment horizontal="center" vertical="center" wrapText="1" shrinkToFit="1"/>
    </xf>
    <xf numFmtId="0" fontId="15" fillId="0" borderId="77" xfId="1" applyFont="1" applyFill="1" applyBorder="1" applyAlignment="1" applyProtection="1">
      <alignment horizontal="center" vertical="center" shrinkToFit="1"/>
    </xf>
    <xf numFmtId="0" fontId="15" fillId="0" borderId="9" xfId="1" applyFont="1" applyFill="1" applyBorder="1" applyAlignment="1" applyProtection="1">
      <alignment horizontal="center" vertical="center" shrinkToFit="1"/>
    </xf>
    <xf numFmtId="0" fontId="15" fillId="0" borderId="10" xfId="1" applyFont="1" applyFill="1" applyBorder="1" applyAlignment="1" applyProtection="1">
      <alignment horizontal="center" vertical="center" shrinkToFit="1"/>
    </xf>
    <xf numFmtId="0" fontId="15" fillId="0" borderId="11" xfId="1" applyFont="1" applyFill="1" applyBorder="1" applyAlignment="1" applyProtection="1">
      <alignment horizontal="center" vertical="center" shrinkToFit="1"/>
    </xf>
    <xf numFmtId="0" fontId="14" fillId="0" borderId="78" xfId="1" applyFont="1" applyFill="1" applyBorder="1" applyAlignment="1" applyProtection="1">
      <alignment horizontal="left" vertical="center" wrapText="1"/>
    </xf>
    <xf numFmtId="0" fontId="14" fillId="0" borderId="76" xfId="1" applyFont="1" applyFill="1" applyBorder="1" applyAlignment="1" applyProtection="1">
      <alignment horizontal="left" vertical="center" wrapText="1"/>
    </xf>
    <xf numFmtId="0" fontId="14" fillId="0" borderId="77" xfId="1" applyFont="1" applyFill="1" applyBorder="1" applyAlignment="1" applyProtection="1">
      <alignment horizontal="left" vertical="center" wrapText="1"/>
    </xf>
    <xf numFmtId="0" fontId="14" fillId="0" borderId="14" xfId="1" applyFont="1" applyFill="1" applyBorder="1" applyAlignment="1" applyProtection="1">
      <alignment horizontal="left" vertical="center" wrapText="1"/>
    </xf>
    <xf numFmtId="0" fontId="14" fillId="0" borderId="0" xfId="1" applyFont="1" applyFill="1" applyBorder="1" applyAlignment="1" applyProtection="1">
      <alignment horizontal="left" vertical="center" wrapText="1"/>
    </xf>
    <xf numFmtId="0" fontId="14" fillId="0" borderId="13" xfId="1" applyFont="1" applyFill="1" applyBorder="1" applyAlignment="1" applyProtection="1">
      <alignment horizontal="left" vertical="center" wrapText="1"/>
    </xf>
    <xf numFmtId="0" fontId="14" fillId="0" borderId="54" xfId="1" applyFont="1" applyFill="1" applyBorder="1" applyAlignment="1" applyProtection="1">
      <alignment horizontal="left" vertical="center" wrapText="1"/>
    </xf>
    <xf numFmtId="0" fontId="14" fillId="0" borderId="55" xfId="1" applyFont="1" applyFill="1" applyBorder="1" applyAlignment="1" applyProtection="1">
      <alignment horizontal="left" vertical="center" wrapText="1"/>
    </xf>
    <xf numFmtId="0" fontId="14" fillId="0" borderId="56" xfId="1" applyFont="1" applyFill="1" applyBorder="1" applyAlignment="1" applyProtection="1">
      <alignment horizontal="left" vertical="center" wrapText="1"/>
    </xf>
    <xf numFmtId="0" fontId="8" fillId="0" borderId="5" xfId="1" applyFont="1" applyFill="1" applyBorder="1" applyAlignment="1" applyProtection="1">
      <alignment horizontal="center" vertical="center"/>
      <protection locked="0"/>
    </xf>
    <xf numFmtId="0" fontId="8" fillId="0" borderId="6" xfId="1" applyFont="1" applyFill="1" applyBorder="1" applyAlignment="1" applyProtection="1">
      <alignment horizontal="center" vertical="center"/>
      <protection locked="0"/>
    </xf>
    <xf numFmtId="0" fontId="8" fillId="0" borderId="7" xfId="1" applyFont="1" applyFill="1" applyBorder="1" applyAlignment="1" applyProtection="1">
      <alignment horizontal="center" vertical="center"/>
      <protection locked="0"/>
    </xf>
    <xf numFmtId="0" fontId="8" fillId="0" borderId="54" xfId="1" applyFont="1" applyFill="1" applyBorder="1" applyAlignment="1" applyProtection="1">
      <alignment horizontal="center" vertical="center"/>
      <protection locked="0"/>
    </xf>
    <xf numFmtId="0" fontId="8" fillId="0" borderId="56" xfId="1" applyFont="1" applyFill="1" applyBorder="1" applyAlignment="1" applyProtection="1">
      <alignment horizontal="center" vertical="center"/>
      <protection locked="0"/>
    </xf>
    <xf numFmtId="0" fontId="8" fillId="0" borderId="151" xfId="1" applyFont="1" applyFill="1" applyBorder="1" applyAlignment="1" applyProtection="1">
      <alignment horizontal="center" vertical="center"/>
    </xf>
    <xf numFmtId="0" fontId="8" fillId="0" borderId="152" xfId="1" applyFont="1" applyFill="1" applyBorder="1" applyAlignment="1" applyProtection="1">
      <alignment horizontal="center" vertical="center"/>
    </xf>
    <xf numFmtId="0" fontId="8" fillId="0" borderId="153" xfId="1" applyFont="1" applyFill="1" applyBorder="1" applyAlignment="1" applyProtection="1">
      <alignment horizontal="center" vertical="center"/>
    </xf>
    <xf numFmtId="0" fontId="16" fillId="0" borderId="215" xfId="1" applyFont="1" applyFill="1" applyBorder="1" applyAlignment="1" applyProtection="1">
      <alignment horizontal="center" vertical="center" shrinkToFit="1"/>
      <protection locked="0"/>
    </xf>
    <xf numFmtId="0" fontId="16" fillId="0" borderId="216" xfId="1" applyFont="1" applyFill="1" applyBorder="1" applyAlignment="1" applyProtection="1">
      <alignment horizontal="center" vertical="center" shrinkToFit="1"/>
      <protection locked="0"/>
    </xf>
    <xf numFmtId="0" fontId="8" fillId="0" borderId="216" xfId="1" applyFont="1" applyFill="1" applyBorder="1" applyAlignment="1" applyProtection="1">
      <alignment horizontal="center" vertical="center"/>
    </xf>
    <xf numFmtId="0" fontId="8" fillId="0" borderId="217" xfId="1" applyFont="1" applyFill="1" applyBorder="1" applyAlignment="1" applyProtection="1">
      <alignment horizontal="center" vertical="center"/>
    </xf>
    <xf numFmtId="0" fontId="16" fillId="4" borderId="213" xfId="1" applyFont="1" applyFill="1" applyBorder="1" applyAlignment="1" applyProtection="1">
      <alignment horizontal="center" vertical="center" shrinkToFit="1"/>
    </xf>
    <xf numFmtId="0" fontId="16" fillId="4" borderId="214" xfId="1" applyFont="1" applyFill="1" applyBorder="1" applyAlignment="1" applyProtection="1">
      <alignment horizontal="center" vertical="center" shrinkToFit="1"/>
    </xf>
    <xf numFmtId="0" fontId="16" fillId="2" borderId="2" xfId="1" applyFont="1" applyFill="1" applyBorder="1" applyAlignment="1" applyProtection="1">
      <alignment horizontal="center" vertical="center" shrinkToFit="1"/>
    </xf>
    <xf numFmtId="0" fontId="12" fillId="2" borderId="207" xfId="1" applyFont="1" applyFill="1" applyBorder="1" applyAlignment="1" applyProtection="1">
      <alignment horizontal="center" vertical="center"/>
    </xf>
    <xf numFmtId="0" fontId="12" fillId="2" borderId="208" xfId="1" applyFont="1" applyFill="1" applyBorder="1" applyAlignment="1" applyProtection="1">
      <alignment horizontal="center" vertical="center"/>
    </xf>
    <xf numFmtId="0" fontId="12" fillId="2" borderId="209" xfId="1" applyFont="1" applyFill="1" applyBorder="1" applyAlignment="1" applyProtection="1">
      <alignment horizontal="center" vertical="center"/>
    </xf>
    <xf numFmtId="0" fontId="12" fillId="2" borderId="210" xfId="1" applyFont="1" applyFill="1" applyBorder="1" applyAlignment="1" applyProtection="1">
      <alignment horizontal="center" vertical="center"/>
    </xf>
    <xf numFmtId="0" fontId="12" fillId="2" borderId="211" xfId="1" applyFont="1" applyFill="1" applyBorder="1" applyAlignment="1" applyProtection="1">
      <alignment horizontal="center" vertical="center"/>
    </xf>
    <xf numFmtId="0" fontId="12" fillId="2" borderId="212" xfId="1" applyFont="1" applyFill="1" applyBorder="1" applyAlignment="1" applyProtection="1">
      <alignment horizontal="center" vertical="center"/>
    </xf>
    <xf numFmtId="0" fontId="8" fillId="2" borderId="125" xfId="1" applyFont="1" applyFill="1" applyBorder="1" applyAlignment="1" applyProtection="1">
      <alignment horizontal="left" vertical="center" wrapText="1"/>
    </xf>
    <xf numFmtId="0" fontId="8" fillId="2" borderId="31" xfId="1" applyFont="1" applyFill="1" applyBorder="1" applyAlignment="1" applyProtection="1">
      <alignment horizontal="left" vertical="center"/>
    </xf>
    <xf numFmtId="0" fontId="8" fillId="2" borderId="11" xfId="1" applyFont="1" applyFill="1" applyBorder="1" applyAlignment="1" applyProtection="1">
      <alignment horizontal="left" vertical="center"/>
    </xf>
    <xf numFmtId="0" fontId="16" fillId="0" borderId="5" xfId="1" applyFont="1" applyFill="1" applyBorder="1" applyAlignment="1" applyProtection="1">
      <alignment horizontal="center" vertical="center" shrinkToFit="1"/>
      <protection locked="0"/>
    </xf>
    <xf numFmtId="0" fontId="16" fillId="0" borderId="6" xfId="1" applyFont="1" applyFill="1" applyBorder="1" applyAlignment="1" applyProtection="1">
      <alignment horizontal="center" vertical="center" shrinkToFit="1"/>
      <protection locked="0"/>
    </xf>
    <xf numFmtId="0" fontId="16" fillId="0" borderId="9" xfId="1" applyFont="1" applyFill="1" applyBorder="1" applyAlignment="1" applyProtection="1">
      <alignment horizontal="center" vertical="center" shrinkToFit="1"/>
      <protection locked="0"/>
    </xf>
    <xf numFmtId="0" fontId="15" fillId="0" borderId="11" xfId="1" applyFont="1" applyFill="1" applyBorder="1" applyAlignment="1" applyProtection="1">
      <alignment horizontal="center" vertical="center"/>
    </xf>
    <xf numFmtId="0" fontId="16" fillId="0" borderId="1" xfId="1" applyFont="1" applyFill="1" applyBorder="1" applyAlignment="1" applyProtection="1">
      <alignment horizontal="center" vertical="center" shrinkToFit="1"/>
      <protection locked="0"/>
    </xf>
    <xf numFmtId="0" fontId="15" fillId="0" borderId="3" xfId="1" applyFont="1" applyFill="1" applyBorder="1" applyAlignment="1" applyProtection="1">
      <alignment horizontal="center" vertical="center"/>
    </xf>
    <xf numFmtId="0" fontId="8" fillId="2" borderId="118" xfId="1" applyFont="1" applyFill="1" applyBorder="1" applyAlignment="1" applyProtection="1">
      <alignment horizontal="center" vertical="center"/>
    </xf>
    <xf numFmtId="0" fontId="8" fillId="2" borderId="117" xfId="1" applyFont="1" applyFill="1" applyBorder="1" applyAlignment="1" applyProtection="1">
      <alignment horizontal="center" vertical="center"/>
    </xf>
    <xf numFmtId="0" fontId="8" fillId="2" borderId="118" xfId="1" applyFont="1" applyFill="1" applyBorder="1" applyAlignment="1" applyProtection="1">
      <alignment horizontal="center" vertical="center" wrapText="1"/>
    </xf>
    <xf numFmtId="0" fontId="12" fillId="2" borderId="30" xfId="1" applyFont="1" applyFill="1" applyBorder="1" applyAlignment="1" applyProtection="1">
      <alignment horizontal="distributed" vertical="center"/>
    </xf>
    <xf numFmtId="0" fontId="12" fillId="2" borderId="31" xfId="1" applyFont="1" applyFill="1" applyBorder="1" applyAlignment="1" applyProtection="1">
      <alignment horizontal="distributed" vertical="center"/>
    </xf>
    <xf numFmtId="0" fontId="16" fillId="0" borderId="32" xfId="1" applyFont="1" applyFill="1" applyBorder="1" applyAlignment="1" applyProtection="1">
      <alignment horizontal="center" vertical="center" shrinkToFit="1"/>
      <protection locked="0"/>
    </xf>
    <xf numFmtId="0" fontId="16" fillId="0" borderId="30" xfId="1" applyFont="1" applyFill="1" applyBorder="1" applyAlignment="1" applyProtection="1">
      <alignment horizontal="center" vertical="center" shrinkToFit="1"/>
      <protection locked="0"/>
    </xf>
    <xf numFmtId="0" fontId="15" fillId="0" borderId="31" xfId="1" applyFont="1" applyFill="1" applyBorder="1" applyAlignment="1" applyProtection="1">
      <alignment horizontal="center" vertical="center"/>
    </xf>
    <xf numFmtId="0" fontId="16" fillId="0" borderId="119" xfId="1" applyFont="1" applyFill="1" applyBorder="1" applyAlignment="1" applyProtection="1">
      <alignment horizontal="center" vertical="center" shrinkToFit="1"/>
      <protection locked="0"/>
    </xf>
    <xf numFmtId="0" fontId="16" fillId="0" borderId="120" xfId="1" applyFont="1" applyFill="1" applyBorder="1" applyAlignment="1" applyProtection="1">
      <alignment horizontal="center" vertical="center" shrinkToFit="1"/>
      <protection locked="0"/>
    </xf>
    <xf numFmtId="0" fontId="15" fillId="0" borderId="145" xfId="1" applyFont="1" applyFill="1" applyBorder="1" applyAlignment="1" applyProtection="1">
      <alignment horizontal="center" vertical="center"/>
    </xf>
    <xf numFmtId="0" fontId="8" fillId="2" borderId="52" xfId="1" applyFont="1" applyFill="1" applyBorder="1" applyAlignment="1" applyProtection="1">
      <alignment horizontal="center" vertical="center"/>
    </xf>
    <xf numFmtId="0" fontId="8" fillId="2" borderId="53" xfId="1" applyFont="1" applyFill="1" applyBorder="1" applyAlignment="1" applyProtection="1">
      <alignment horizontal="center" vertical="center"/>
    </xf>
    <xf numFmtId="0" fontId="8" fillId="2" borderId="63" xfId="1" applyFont="1" applyFill="1" applyBorder="1" applyAlignment="1" applyProtection="1">
      <alignment horizontal="left" vertical="center" indent="1"/>
    </xf>
    <xf numFmtId="0" fontId="8" fillId="2" borderId="113" xfId="1" applyFont="1" applyFill="1" applyBorder="1" applyAlignment="1" applyProtection="1">
      <alignment horizontal="left" vertical="center" indent="1"/>
    </xf>
    <xf numFmtId="0" fontId="15" fillId="2" borderId="111" xfId="1" applyFont="1" applyFill="1" applyBorder="1" applyAlignment="1" applyProtection="1">
      <alignment horizontal="center" vertical="center" wrapText="1"/>
    </xf>
    <xf numFmtId="0" fontId="15" fillId="2" borderId="82" xfId="1" applyFont="1" applyFill="1" applyBorder="1" applyAlignment="1" applyProtection="1">
      <alignment horizontal="center" vertical="center" wrapText="1"/>
    </xf>
    <xf numFmtId="0" fontId="15" fillId="2" borderId="53" xfId="1" applyFont="1" applyFill="1" applyBorder="1" applyAlignment="1" applyProtection="1">
      <alignment horizontal="center" vertical="center" wrapText="1"/>
    </xf>
    <xf numFmtId="0" fontId="8" fillId="2" borderId="30" xfId="1" applyFont="1" applyFill="1" applyBorder="1" applyAlignment="1" applyProtection="1">
      <alignment horizontal="center" vertical="top"/>
    </xf>
    <xf numFmtId="0" fontId="8" fillId="2" borderId="33" xfId="1" applyFont="1" applyFill="1" applyBorder="1" applyAlignment="1" applyProtection="1">
      <alignment horizontal="center" vertical="top"/>
    </xf>
    <xf numFmtId="0" fontId="8" fillId="2" borderId="82" xfId="1" applyFont="1" applyFill="1" applyBorder="1" applyAlignment="1" applyProtection="1">
      <alignment horizontal="center" vertical="top"/>
    </xf>
    <xf numFmtId="0" fontId="8" fillId="2" borderId="112" xfId="1" applyFont="1" applyFill="1" applyBorder="1" applyAlignment="1" applyProtection="1">
      <alignment horizontal="center" vertical="top"/>
    </xf>
    <xf numFmtId="0" fontId="8" fillId="3" borderId="0" xfId="1" applyFont="1" applyFill="1" applyAlignment="1" applyProtection="1">
      <alignment vertical="center"/>
    </xf>
    <xf numFmtId="0" fontId="20" fillId="0" borderId="0" xfId="1" applyFont="1" applyAlignment="1" applyProtection="1">
      <alignment vertical="center"/>
    </xf>
    <xf numFmtId="0" fontId="14" fillId="2" borderId="0" xfId="1" applyFont="1" applyFill="1" applyAlignment="1" applyProtection="1">
      <alignment horizontal="center" vertical="center" wrapText="1"/>
    </xf>
    <xf numFmtId="0" fontId="9" fillId="0" borderId="12" xfId="1" applyFont="1" applyFill="1" applyBorder="1" applyAlignment="1" applyProtection="1">
      <alignment horizontal="center" vertical="center" shrinkToFit="1"/>
      <protection locked="0"/>
    </xf>
    <xf numFmtId="0" fontId="11" fillId="0" borderId="5" xfId="1" applyFont="1" applyFill="1" applyBorder="1" applyAlignment="1" applyProtection="1">
      <alignment vertical="center"/>
      <protection locked="0"/>
    </xf>
    <xf numFmtId="0" fontId="11" fillId="0" borderId="6" xfId="1" applyFont="1" applyFill="1" applyBorder="1" applyAlignment="1" applyProtection="1">
      <alignment vertical="center"/>
      <protection locked="0"/>
    </xf>
    <xf numFmtId="0" fontId="11" fillId="0" borderId="7" xfId="1" applyFont="1" applyFill="1" applyBorder="1" applyAlignment="1" applyProtection="1">
      <alignment vertical="center"/>
      <protection locked="0"/>
    </xf>
    <xf numFmtId="0" fontId="11" fillId="0" borderId="14" xfId="1" applyFont="1" applyFill="1" applyBorder="1" applyAlignment="1" applyProtection="1">
      <alignment vertical="center"/>
      <protection locked="0"/>
    </xf>
    <xf numFmtId="0" fontId="11" fillId="0" borderId="0" xfId="1" applyFont="1" applyFill="1" applyBorder="1" applyAlignment="1" applyProtection="1">
      <alignment vertical="center"/>
      <protection locked="0"/>
    </xf>
    <xf numFmtId="0" fontId="11" fillId="0" borderId="13" xfId="1" applyFont="1" applyFill="1" applyBorder="1" applyAlignment="1" applyProtection="1">
      <alignment vertical="center"/>
      <protection locked="0"/>
    </xf>
    <xf numFmtId="0" fontId="11" fillId="0" borderId="9" xfId="1" applyFont="1" applyFill="1" applyBorder="1" applyAlignment="1" applyProtection="1">
      <alignment vertical="center"/>
      <protection locked="0"/>
    </xf>
    <xf numFmtId="0" fontId="11" fillId="0" borderId="10" xfId="1" applyFont="1" applyFill="1" applyBorder="1" applyAlignment="1" applyProtection="1">
      <alignment vertical="center"/>
      <protection locked="0"/>
    </xf>
    <xf numFmtId="0" fontId="11" fillId="0" borderId="11" xfId="1" applyFont="1" applyFill="1" applyBorder="1" applyAlignment="1" applyProtection="1">
      <alignment vertical="center"/>
      <protection locked="0"/>
    </xf>
    <xf numFmtId="0" fontId="13" fillId="0" borderId="14" xfId="1" applyFont="1" applyFill="1" applyBorder="1" applyAlignment="1" applyProtection="1">
      <alignment horizontal="left" vertical="center"/>
    </xf>
    <xf numFmtId="0" fontId="13" fillId="0" borderId="0" xfId="1" applyFont="1" applyFill="1" applyBorder="1" applyAlignment="1" applyProtection="1">
      <alignment horizontal="left" vertical="center"/>
    </xf>
    <xf numFmtId="0" fontId="8" fillId="0" borderId="1" xfId="1" applyFont="1" applyFill="1" applyBorder="1" applyAlignment="1" applyProtection="1">
      <alignment horizontal="center" vertical="center" shrinkToFit="1"/>
    </xf>
    <xf numFmtId="0" fontId="8" fillId="0" borderId="2" xfId="1" applyFont="1" applyFill="1" applyBorder="1" applyAlignment="1" applyProtection="1">
      <alignment horizontal="center" vertical="center" shrinkToFit="1"/>
    </xf>
    <xf numFmtId="0" fontId="8" fillId="0" borderId="3" xfId="1" applyFont="1" applyFill="1" applyBorder="1" applyAlignment="1" applyProtection="1">
      <alignment horizontal="center" vertical="center" shrinkToFit="1"/>
    </xf>
    <xf numFmtId="176" fontId="9" fillId="0" borderId="4" xfId="1" applyNumberFormat="1" applyFont="1" applyFill="1" applyBorder="1" applyAlignment="1" applyProtection="1">
      <alignment horizontal="center" vertical="center" shrinkToFit="1"/>
      <protection locked="0"/>
    </xf>
    <xf numFmtId="0" fontId="8" fillId="0" borderId="4" xfId="1" applyFont="1" applyFill="1" applyBorder="1" applyAlignment="1" applyProtection="1">
      <alignment horizontal="center" vertical="center" shrinkToFit="1"/>
    </xf>
    <xf numFmtId="0" fontId="9" fillId="0" borderId="4" xfId="1" applyFont="1" applyFill="1" applyBorder="1" applyAlignment="1" applyProtection="1">
      <alignment horizontal="center" vertical="center" shrinkToFit="1"/>
      <protection locked="0"/>
    </xf>
    <xf numFmtId="0" fontId="9" fillId="0" borderId="1" xfId="1" applyFont="1" applyFill="1" applyBorder="1" applyAlignment="1" applyProtection="1">
      <alignment horizontal="center" vertical="center" shrinkToFit="1"/>
      <protection locked="0"/>
    </xf>
    <xf numFmtId="0" fontId="8" fillId="0" borderId="7" xfId="1" applyFont="1" applyFill="1" applyBorder="1" applyAlignment="1" applyProtection="1">
      <alignment horizontal="center" vertical="center"/>
    </xf>
    <xf numFmtId="0" fontId="8" fillId="0" borderId="11" xfId="1" applyFont="1" applyFill="1" applyBorder="1" applyAlignment="1" applyProtection="1">
      <alignment horizontal="center" vertical="center"/>
    </xf>
    <xf numFmtId="0" fontId="10" fillId="0" borderId="4" xfId="1" applyFont="1" applyFill="1" applyBorder="1" applyAlignment="1" applyProtection="1">
      <alignment horizontal="center" vertical="center" shrinkToFit="1"/>
      <protection locked="0"/>
    </xf>
    <xf numFmtId="0" fontId="9" fillId="0" borderId="8" xfId="1" applyFont="1" applyFill="1" applyBorder="1" applyAlignment="1" applyProtection="1">
      <alignment horizontal="center" vertical="center" shrinkToFit="1"/>
      <protection locked="0"/>
    </xf>
    <xf numFmtId="0" fontId="8" fillId="2" borderId="0" xfId="5" applyFont="1" applyFill="1" applyAlignment="1" applyProtection="1">
      <alignment horizontal="left" vertical="center"/>
    </xf>
    <xf numFmtId="0" fontId="15" fillId="16" borderId="60" xfId="1" applyFont="1" applyFill="1" applyBorder="1" applyAlignment="1" applyProtection="1">
      <alignment horizontal="center" vertical="center"/>
    </xf>
    <xf numFmtId="0" fontId="15" fillId="16" borderId="144" xfId="1" applyFont="1" applyFill="1" applyBorder="1" applyAlignment="1" applyProtection="1">
      <alignment horizontal="center" vertical="center"/>
    </xf>
    <xf numFmtId="0" fontId="15" fillId="16" borderId="61" xfId="1" applyFont="1" applyFill="1" applyBorder="1" applyAlignment="1" applyProtection="1">
      <alignment horizontal="center" vertical="center"/>
    </xf>
    <xf numFmtId="0" fontId="15" fillId="16" borderId="224" xfId="1" applyFont="1" applyFill="1" applyBorder="1" applyAlignment="1" applyProtection="1">
      <alignment horizontal="center" vertical="center"/>
    </xf>
    <xf numFmtId="0" fontId="8" fillId="16" borderId="75" xfId="1" applyFont="1" applyFill="1" applyBorder="1" applyAlignment="1" applyProtection="1">
      <alignment horizontal="center" vertical="center" wrapText="1"/>
    </xf>
    <xf numFmtId="0" fontId="8" fillId="16" borderId="76" xfId="1" applyFont="1" applyFill="1" applyBorder="1" applyAlignment="1" applyProtection="1">
      <alignment horizontal="center" vertical="center" wrapText="1"/>
    </xf>
    <xf numFmtId="0" fontId="8" fillId="16" borderId="77" xfId="1" applyFont="1" applyFill="1" applyBorder="1" applyAlignment="1" applyProtection="1">
      <alignment horizontal="center" vertical="center" wrapText="1"/>
    </xf>
    <xf numFmtId="0" fontId="8" fillId="16" borderId="72" xfId="1" applyFont="1" applyFill="1" applyBorder="1" applyAlignment="1" applyProtection="1">
      <alignment horizontal="center" vertical="center" wrapText="1"/>
    </xf>
    <xf numFmtId="0" fontId="8" fillId="16" borderId="55" xfId="1" applyFont="1" applyFill="1" applyBorder="1" applyAlignment="1" applyProtection="1">
      <alignment horizontal="center" vertical="center" wrapText="1"/>
    </xf>
    <xf numFmtId="0" fontId="8" fillId="16" borderId="56" xfId="1" applyFont="1" applyFill="1" applyBorder="1" applyAlignment="1" applyProtection="1">
      <alignment horizontal="center" vertical="center" wrapText="1"/>
    </xf>
    <xf numFmtId="0" fontId="15" fillId="16" borderId="76" xfId="1" applyFont="1" applyFill="1" applyBorder="1" applyAlignment="1" applyProtection="1">
      <alignment horizontal="center" vertical="center"/>
    </xf>
    <xf numFmtId="0" fontId="15" fillId="16" borderId="55" xfId="1" applyFont="1" applyFill="1" applyBorder="1" applyAlignment="1" applyProtection="1">
      <alignment horizontal="center" vertical="center"/>
    </xf>
    <xf numFmtId="0" fontId="15" fillId="16" borderId="81" xfId="1" applyFont="1" applyFill="1" applyBorder="1" applyAlignment="1" applyProtection="1">
      <alignment horizontal="center" vertical="center"/>
    </xf>
    <xf numFmtId="0" fontId="15" fillId="16" borderId="74" xfId="1" applyFont="1" applyFill="1" applyBorder="1" applyAlignment="1" applyProtection="1">
      <alignment horizontal="center" vertical="center"/>
    </xf>
    <xf numFmtId="0" fontId="23" fillId="2" borderId="4" xfId="1" applyFont="1" applyFill="1" applyBorder="1" applyAlignment="1" applyProtection="1">
      <alignment horizontal="center" vertical="center" textRotation="255" wrapText="1"/>
    </xf>
    <xf numFmtId="0" fontId="23" fillId="2" borderId="92" xfId="1" applyFont="1" applyFill="1" applyBorder="1" applyAlignment="1" applyProtection="1">
      <alignment horizontal="center" vertical="center" textRotation="255" wrapText="1"/>
    </xf>
    <xf numFmtId="0" fontId="8" fillId="2" borderId="14" xfId="1" applyFont="1" applyFill="1" applyBorder="1" applyAlignment="1" applyProtection="1">
      <alignment horizontal="left" vertical="center" shrinkToFit="1"/>
    </xf>
    <xf numFmtId="0" fontId="8" fillId="2" borderId="13" xfId="1" applyFont="1" applyFill="1" applyBorder="1" applyAlignment="1" applyProtection="1">
      <alignment horizontal="left" vertical="center" shrinkToFit="1"/>
    </xf>
    <xf numFmtId="0" fontId="8" fillId="2" borderId="9" xfId="1" applyFont="1" applyFill="1" applyBorder="1" applyAlignment="1" applyProtection="1">
      <alignment horizontal="left" vertical="center" shrinkToFit="1"/>
    </xf>
    <xf numFmtId="0" fontId="8" fillId="2" borderId="10" xfId="1" applyFont="1" applyFill="1" applyBorder="1" applyAlignment="1" applyProtection="1">
      <alignment horizontal="left" vertical="center" shrinkToFit="1"/>
    </xf>
    <xf numFmtId="0" fontId="8" fillId="2" borderId="11" xfId="1" applyFont="1" applyFill="1" applyBorder="1" applyAlignment="1" applyProtection="1">
      <alignment horizontal="left" vertical="center" shrinkToFit="1"/>
    </xf>
    <xf numFmtId="0" fontId="12" fillId="2" borderId="78" xfId="1" applyFont="1" applyFill="1" applyBorder="1" applyAlignment="1" applyProtection="1">
      <alignment horizontal="left" vertical="center" shrinkToFit="1"/>
    </xf>
    <xf numFmtId="0" fontId="12" fillId="2" borderId="14" xfId="1" applyFont="1" applyFill="1" applyBorder="1" applyAlignment="1" applyProtection="1">
      <alignment horizontal="left" vertical="center" shrinkToFit="1"/>
    </xf>
    <xf numFmtId="0" fontId="12" fillId="2" borderId="0" xfId="1" applyFont="1" applyFill="1" applyBorder="1" applyAlignment="1" applyProtection="1">
      <alignment horizontal="left" vertical="center" shrinkToFit="1"/>
    </xf>
    <xf numFmtId="0" fontId="15" fillId="2" borderId="247" xfId="1" applyFont="1" applyFill="1" applyBorder="1" applyAlignment="1" applyProtection="1">
      <alignment horizontal="center" vertical="center"/>
    </xf>
    <xf numFmtId="0" fontId="12" fillId="2" borderId="75" xfId="1" applyFont="1" applyFill="1" applyBorder="1" applyAlignment="1" applyProtection="1">
      <alignment horizontal="center" vertical="center" wrapText="1"/>
    </xf>
    <xf numFmtId="0" fontId="12" fillId="2" borderId="76" xfId="1" applyFont="1" applyFill="1" applyBorder="1" applyAlignment="1" applyProtection="1">
      <alignment horizontal="center" vertical="center" wrapText="1"/>
    </xf>
    <xf numFmtId="0" fontId="12" fillId="2" borderId="72" xfId="1" applyFont="1" applyFill="1" applyBorder="1" applyAlignment="1" applyProtection="1">
      <alignment horizontal="center" vertical="center" wrapText="1"/>
    </xf>
    <xf numFmtId="0" fontId="12" fillId="2" borderId="55" xfId="1" applyFont="1" applyFill="1" applyBorder="1" applyAlignment="1" applyProtection="1">
      <alignment horizontal="center" vertical="center" wrapText="1"/>
    </xf>
    <xf numFmtId="0" fontId="16" fillId="5" borderId="60" xfId="1" applyFont="1" applyFill="1" applyBorder="1" applyAlignment="1" applyProtection="1">
      <alignment horizontal="center" vertical="center" shrinkToFit="1"/>
    </xf>
    <xf numFmtId="0" fontId="12" fillId="2" borderId="222" xfId="1" applyFont="1" applyFill="1" applyBorder="1" applyAlignment="1" applyProtection="1">
      <alignment horizontal="center" vertical="center"/>
    </xf>
    <xf numFmtId="0" fontId="12" fillId="2" borderId="128" xfId="1" applyFont="1" applyFill="1" applyBorder="1" applyAlignment="1" applyProtection="1">
      <alignment horizontal="center" vertical="center"/>
    </xf>
    <xf numFmtId="0" fontId="12" fillId="2" borderId="223" xfId="1" applyFont="1" applyFill="1" applyBorder="1" applyAlignment="1" applyProtection="1">
      <alignment horizontal="center" vertical="center"/>
    </xf>
    <xf numFmtId="0" fontId="12" fillId="2" borderId="130" xfId="1" applyFont="1" applyFill="1" applyBorder="1" applyAlignment="1" applyProtection="1">
      <alignment horizontal="center" vertical="center"/>
    </xf>
    <xf numFmtId="0" fontId="15" fillId="2" borderId="128" xfId="1" applyFont="1" applyFill="1" applyBorder="1" applyAlignment="1" applyProtection="1">
      <alignment horizontal="left" vertical="center" wrapText="1"/>
    </xf>
    <xf numFmtId="0" fontId="15" fillId="2" borderId="129" xfId="1" applyFont="1" applyFill="1" applyBorder="1" applyAlignment="1" applyProtection="1">
      <alignment horizontal="left" vertical="center" wrapText="1"/>
    </xf>
    <xf numFmtId="0" fontId="15" fillId="2" borderId="130" xfId="1" applyFont="1" applyFill="1" applyBorder="1" applyAlignment="1" applyProtection="1">
      <alignment horizontal="left" vertical="center" wrapText="1"/>
    </xf>
    <xf numFmtId="0" fontId="15" fillId="2" borderId="131" xfId="1" applyFont="1" applyFill="1" applyBorder="1" applyAlignment="1" applyProtection="1">
      <alignment horizontal="left" vertical="center" wrapText="1"/>
    </xf>
    <xf numFmtId="184" fontId="28" fillId="2" borderId="4" xfId="4" applyNumberFormat="1" applyFont="1" applyFill="1" applyBorder="1" applyAlignment="1" applyProtection="1">
      <alignment horizontal="center" vertical="center"/>
      <protection locked="0"/>
    </xf>
    <xf numFmtId="184" fontId="28" fillId="4" borderId="4" xfId="4" applyNumberFormat="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xf>
    <xf numFmtId="0" fontId="15" fillId="2" borderId="5" xfId="1" applyFont="1" applyFill="1" applyBorder="1" applyAlignment="1" applyProtection="1">
      <alignment horizontal="left" vertical="center" wrapText="1"/>
    </xf>
    <xf numFmtId="0" fontId="15" fillId="2" borderId="6" xfId="1" applyFont="1" applyFill="1" applyBorder="1" applyAlignment="1" applyProtection="1">
      <alignment horizontal="left" vertical="center" wrapText="1"/>
    </xf>
    <xf numFmtId="0" fontId="15" fillId="2" borderId="14" xfId="1" applyFont="1" applyFill="1" applyBorder="1" applyAlignment="1" applyProtection="1">
      <alignment horizontal="left" vertical="center" wrapText="1"/>
    </xf>
    <xf numFmtId="0" fontId="15" fillId="2" borderId="0" xfId="1" applyFont="1" applyFill="1" applyBorder="1" applyAlignment="1" applyProtection="1">
      <alignment horizontal="left" vertical="center" wrapText="1"/>
    </xf>
    <xf numFmtId="0" fontId="16" fillId="0" borderId="1" xfId="5" applyFont="1" applyFill="1" applyBorder="1" applyAlignment="1" applyProtection="1">
      <alignment horizontal="center" vertical="center" shrinkToFit="1"/>
      <protection locked="0"/>
    </xf>
    <xf numFmtId="0" fontId="16" fillId="0" borderId="2" xfId="5" applyFont="1" applyFill="1" applyBorder="1" applyAlignment="1" applyProtection="1">
      <alignment horizontal="center" vertical="center" shrinkToFit="1"/>
      <protection locked="0"/>
    </xf>
    <xf numFmtId="0" fontId="8" fillId="2" borderId="5" xfId="1" applyFont="1" applyFill="1" applyBorder="1" applyAlignment="1" applyProtection="1">
      <alignment horizontal="left" vertical="center"/>
    </xf>
    <xf numFmtId="0" fontId="8" fillId="2" borderId="9" xfId="1" applyFont="1" applyFill="1" applyBorder="1" applyAlignment="1" applyProtection="1">
      <alignment horizontal="left" vertical="center"/>
    </xf>
    <xf numFmtId="0" fontId="15" fillId="2" borderId="5" xfId="1" applyFont="1" applyFill="1" applyBorder="1" applyAlignment="1" applyProtection="1">
      <alignment horizontal="center" vertical="center" textRotation="255" wrapText="1"/>
    </xf>
    <xf numFmtId="0" fontId="15" fillId="2" borderId="6" xfId="1" applyFont="1" applyFill="1" applyBorder="1" applyAlignment="1" applyProtection="1">
      <alignment horizontal="center" vertical="center" textRotation="255" wrapText="1"/>
    </xf>
    <xf numFmtId="0" fontId="15" fillId="2" borderId="0" xfId="1" applyFont="1" applyFill="1" applyBorder="1" applyAlignment="1" applyProtection="1">
      <alignment horizontal="center" vertical="center" textRotation="255" wrapText="1"/>
    </xf>
    <xf numFmtId="0" fontId="15" fillId="2" borderId="9" xfId="1" applyFont="1" applyFill="1" applyBorder="1" applyAlignment="1" applyProtection="1">
      <alignment horizontal="center" vertical="center" textRotation="255" wrapText="1"/>
    </xf>
    <xf numFmtId="0" fontId="15" fillId="2" borderId="10" xfId="1" applyFont="1" applyFill="1" applyBorder="1" applyAlignment="1" applyProtection="1">
      <alignment horizontal="center" vertical="center" textRotation="255" wrapText="1"/>
    </xf>
    <xf numFmtId="0" fontId="12" fillId="2" borderId="62" xfId="1" applyFont="1" applyFill="1" applyBorder="1" applyAlignment="1" applyProtection="1">
      <alignment horizontal="distributed" vertical="center"/>
    </xf>
    <xf numFmtId="0" fontId="8" fillId="2" borderId="78" xfId="1" applyFont="1" applyFill="1" applyBorder="1" applyAlignment="1" applyProtection="1">
      <alignment horizontal="center" vertical="center" shrinkToFit="1"/>
    </xf>
    <xf numFmtId="0" fontId="16" fillId="0" borderId="7" xfId="1" applyFont="1" applyFill="1" applyBorder="1" applyAlignment="1" applyProtection="1">
      <alignment horizontal="center" vertical="center" shrinkToFit="1"/>
      <protection locked="0"/>
    </xf>
    <xf numFmtId="0" fontId="16" fillId="0" borderId="14" xfId="1" applyFont="1" applyFill="1" applyBorder="1" applyAlignment="1" applyProtection="1">
      <alignment horizontal="center" vertical="center" shrinkToFit="1"/>
      <protection locked="0"/>
    </xf>
    <xf numFmtId="0" fontId="16" fillId="0" borderId="0" xfId="1" applyFont="1" applyFill="1" applyBorder="1" applyAlignment="1" applyProtection="1">
      <alignment horizontal="center" vertical="center" shrinkToFit="1"/>
      <protection locked="0"/>
    </xf>
    <xf numFmtId="0" fontId="16" fillId="0" borderId="13" xfId="1" applyFont="1" applyFill="1" applyBorder="1" applyAlignment="1" applyProtection="1">
      <alignment horizontal="center" vertical="center" shrinkToFit="1"/>
      <protection locked="0"/>
    </xf>
    <xf numFmtId="0" fontId="16" fillId="0" borderId="83" xfId="1" applyFont="1" applyFill="1" applyBorder="1" applyAlignment="1" applyProtection="1">
      <alignment horizontal="center" vertical="center" shrinkToFit="1"/>
      <protection locked="0"/>
    </xf>
    <xf numFmtId="0" fontId="16" fillId="0" borderId="84" xfId="1" applyFont="1" applyFill="1" applyBorder="1" applyAlignment="1" applyProtection="1">
      <alignment horizontal="center" vertical="center" shrinkToFit="1"/>
      <protection locked="0"/>
    </xf>
    <xf numFmtId="0" fontId="16" fillId="0" borderId="85" xfId="1" applyFont="1" applyFill="1" applyBorder="1" applyAlignment="1" applyProtection="1">
      <alignment horizontal="center" vertical="center" shrinkToFit="1"/>
      <protection locked="0"/>
    </xf>
    <xf numFmtId="58" fontId="46" fillId="0" borderId="5" xfId="1" applyNumberFormat="1" applyFont="1" applyFill="1" applyBorder="1" applyAlignment="1" applyProtection="1">
      <alignment horizontal="center" vertical="center" shrinkToFit="1"/>
      <protection locked="0"/>
    </xf>
    <xf numFmtId="0" fontId="46" fillId="0" borderId="6" xfId="1" applyFont="1" applyFill="1" applyBorder="1" applyAlignment="1" applyProtection="1">
      <alignment horizontal="center" vertical="center" shrinkToFit="1"/>
      <protection locked="0"/>
    </xf>
    <xf numFmtId="0" fontId="46" fillId="0" borderId="7" xfId="1" applyFont="1" applyFill="1" applyBorder="1" applyAlignment="1" applyProtection="1">
      <alignment horizontal="center" vertical="center" shrinkToFit="1"/>
      <protection locked="0"/>
    </xf>
    <xf numFmtId="0" fontId="46" fillId="0" borderId="14" xfId="1" applyFont="1" applyFill="1" applyBorder="1" applyAlignment="1" applyProtection="1">
      <alignment horizontal="center" vertical="center" shrinkToFit="1"/>
      <protection locked="0"/>
    </xf>
    <xf numFmtId="0" fontId="46" fillId="0" borderId="0" xfId="1" applyFont="1" applyFill="1" applyBorder="1" applyAlignment="1" applyProtection="1">
      <alignment horizontal="center" vertical="center" shrinkToFit="1"/>
      <protection locked="0"/>
    </xf>
    <xf numFmtId="0" fontId="46" fillId="0" borderId="13" xfId="1" applyFont="1" applyFill="1" applyBorder="1" applyAlignment="1" applyProtection="1">
      <alignment horizontal="center" vertical="center" shrinkToFit="1"/>
      <protection locked="0"/>
    </xf>
    <xf numFmtId="0" fontId="46" fillId="0" borderId="9" xfId="1" applyFont="1" applyFill="1" applyBorder="1" applyAlignment="1" applyProtection="1">
      <alignment horizontal="center" vertical="center" shrinkToFit="1"/>
      <protection locked="0"/>
    </xf>
    <xf numFmtId="0" fontId="46" fillId="0" borderId="10" xfId="1" applyFont="1" applyFill="1" applyBorder="1" applyAlignment="1" applyProtection="1">
      <alignment horizontal="center" vertical="center" shrinkToFit="1"/>
      <protection locked="0"/>
    </xf>
    <xf numFmtId="0" fontId="46" fillId="0" borderId="11" xfId="1" applyFont="1" applyFill="1" applyBorder="1" applyAlignment="1" applyProtection="1">
      <alignment horizontal="center" vertical="center" shrinkToFit="1"/>
      <protection locked="0"/>
    </xf>
    <xf numFmtId="2" fontId="11" fillId="0" borderId="14" xfId="1" applyNumberFormat="1" applyFont="1" applyFill="1" applyBorder="1" applyAlignment="1" applyProtection="1">
      <alignment horizontal="center" vertical="center" shrinkToFit="1"/>
      <protection locked="0"/>
    </xf>
    <xf numFmtId="2" fontId="11" fillId="0" borderId="0" xfId="1" applyNumberFormat="1" applyFont="1" applyFill="1" applyBorder="1" applyAlignment="1" applyProtection="1">
      <alignment horizontal="center" vertical="center" shrinkToFit="1"/>
      <protection locked="0"/>
    </xf>
    <xf numFmtId="2" fontId="11" fillId="0" borderId="13" xfId="1" applyNumberFormat="1" applyFont="1" applyFill="1" applyBorder="1" applyAlignment="1" applyProtection="1">
      <alignment horizontal="center" vertical="center" shrinkToFit="1"/>
      <protection locked="0"/>
    </xf>
    <xf numFmtId="0" fontId="11" fillId="0" borderId="5" xfId="1" applyFont="1" applyFill="1" applyBorder="1" applyAlignment="1" applyProtection="1">
      <alignment horizontal="center" vertical="center" shrinkToFit="1"/>
      <protection locked="0"/>
    </xf>
    <xf numFmtId="0" fontId="11" fillId="0" borderId="6" xfId="1" applyFont="1" applyFill="1" applyBorder="1" applyAlignment="1" applyProtection="1">
      <alignment horizontal="center" vertical="center" shrinkToFit="1"/>
      <protection locked="0"/>
    </xf>
    <xf numFmtId="0" fontId="11" fillId="0" borderId="7" xfId="1" applyFont="1" applyFill="1" applyBorder="1" applyAlignment="1" applyProtection="1">
      <alignment horizontal="center" vertical="center" shrinkToFit="1"/>
      <protection locked="0"/>
    </xf>
    <xf numFmtId="0" fontId="11" fillId="0" borderId="14" xfId="1" applyFont="1" applyFill="1" applyBorder="1" applyAlignment="1" applyProtection="1">
      <alignment horizontal="center" vertical="center" shrinkToFit="1"/>
      <protection locked="0"/>
    </xf>
    <xf numFmtId="0" fontId="11" fillId="0" borderId="0" xfId="1" applyFont="1" applyFill="1" applyBorder="1" applyAlignment="1" applyProtection="1">
      <alignment horizontal="center" vertical="center" shrinkToFit="1"/>
      <protection locked="0"/>
    </xf>
    <xf numFmtId="0" fontId="11" fillId="0" borderId="13" xfId="1" applyFont="1" applyFill="1" applyBorder="1" applyAlignment="1" applyProtection="1">
      <alignment horizontal="center" vertical="center" shrinkToFit="1"/>
      <protection locked="0"/>
    </xf>
    <xf numFmtId="0" fontId="11" fillId="0" borderId="9" xfId="1" applyFont="1" applyFill="1" applyBorder="1" applyAlignment="1" applyProtection="1">
      <alignment horizontal="center" vertical="center" shrinkToFit="1"/>
      <protection locked="0"/>
    </xf>
    <xf numFmtId="0" fontId="11" fillId="0" borderId="10" xfId="1" applyFont="1" applyFill="1" applyBorder="1" applyAlignment="1" applyProtection="1">
      <alignment horizontal="center" vertical="center" shrinkToFit="1"/>
      <protection locked="0"/>
    </xf>
    <xf numFmtId="0" fontId="11" fillId="0" borderId="11" xfId="1" applyFont="1" applyFill="1" applyBorder="1" applyAlignment="1" applyProtection="1">
      <alignment horizontal="center" vertical="center" shrinkToFit="1"/>
      <protection locked="0"/>
    </xf>
    <xf numFmtId="0" fontId="12" fillId="0" borderId="11" xfId="1" applyFont="1" applyFill="1" applyBorder="1" applyAlignment="1" applyProtection="1">
      <alignment horizontal="center" vertical="center" shrinkToFit="1"/>
      <protection locked="0"/>
    </xf>
    <xf numFmtId="0" fontId="56" fillId="0" borderId="6" xfId="3" applyFont="1" applyBorder="1" applyAlignment="1" applyProtection="1">
      <alignment horizontal="left" vertical="center" wrapText="1"/>
      <protection locked="0"/>
    </xf>
    <xf numFmtId="0" fontId="12" fillId="2" borderId="240" xfId="1" applyFont="1" applyFill="1" applyBorder="1" applyAlignment="1" applyProtection="1">
      <alignment horizontal="center" vertical="center"/>
    </xf>
    <xf numFmtId="0" fontId="12" fillId="2" borderId="241" xfId="1" applyFont="1" applyFill="1" applyBorder="1" applyAlignment="1" applyProtection="1">
      <alignment horizontal="center" vertical="center"/>
    </xf>
    <xf numFmtId="0" fontId="12" fillId="2" borderId="242" xfId="1" applyFont="1" applyFill="1" applyBorder="1" applyAlignment="1" applyProtection="1">
      <alignment horizontal="center" vertical="center"/>
    </xf>
    <xf numFmtId="0" fontId="11" fillId="6" borderId="243" xfId="1" applyFont="1" applyFill="1" applyBorder="1" applyAlignment="1" applyProtection="1">
      <alignment horizontal="center" vertical="center"/>
      <protection locked="0"/>
    </xf>
    <xf numFmtId="0" fontId="11" fillId="6" borderId="241" xfId="1" applyFont="1" applyFill="1" applyBorder="1" applyAlignment="1" applyProtection="1">
      <alignment horizontal="center" vertical="center"/>
      <protection locked="0"/>
    </xf>
    <xf numFmtId="0" fontId="11" fillId="6" borderId="244" xfId="1" applyFont="1" applyFill="1" applyBorder="1" applyAlignment="1" applyProtection="1">
      <alignment horizontal="center" vertical="center"/>
      <protection locked="0"/>
    </xf>
    <xf numFmtId="0" fontId="12" fillId="0" borderId="245" xfId="1" applyFont="1" applyFill="1" applyBorder="1" applyAlignment="1" applyProtection="1">
      <alignment horizontal="center" vertical="center"/>
    </xf>
    <xf numFmtId="0" fontId="12" fillId="0" borderId="246" xfId="1" applyFont="1" applyFill="1" applyBorder="1" applyAlignment="1" applyProtection="1">
      <alignment horizontal="center" vertical="center"/>
    </xf>
    <xf numFmtId="2" fontId="11" fillId="4" borderId="5" xfId="1" applyNumberFormat="1" applyFont="1" applyFill="1" applyBorder="1" applyAlignment="1" applyProtection="1">
      <alignment horizontal="center" vertical="center" shrinkToFit="1"/>
    </xf>
    <xf numFmtId="2" fontId="11" fillId="4" borderId="6" xfId="1" applyNumberFormat="1" applyFont="1" applyFill="1" applyBorder="1" applyAlignment="1" applyProtection="1">
      <alignment horizontal="center" vertical="center" shrinkToFit="1"/>
    </xf>
    <xf numFmtId="2" fontId="11" fillId="4" borderId="14" xfId="1" applyNumberFormat="1" applyFont="1" applyFill="1" applyBorder="1" applyAlignment="1" applyProtection="1">
      <alignment horizontal="center" vertical="center" shrinkToFit="1"/>
    </xf>
    <xf numFmtId="2" fontId="11" fillId="4" borderId="0" xfId="1" applyNumberFormat="1" applyFont="1" applyFill="1" applyBorder="1" applyAlignment="1" applyProtection="1">
      <alignment horizontal="center" vertical="center" shrinkToFit="1"/>
    </xf>
    <xf numFmtId="2" fontId="11" fillId="4" borderId="9" xfId="1" applyNumberFormat="1" applyFont="1" applyFill="1" applyBorder="1" applyAlignment="1" applyProtection="1">
      <alignment horizontal="center" vertical="center" shrinkToFit="1"/>
    </xf>
    <xf numFmtId="2" fontId="11" fillId="4" borderId="10" xfId="1" applyNumberFormat="1" applyFont="1" applyFill="1" applyBorder="1" applyAlignment="1" applyProtection="1">
      <alignment horizontal="center" vertical="center" shrinkToFit="1"/>
    </xf>
    <xf numFmtId="0" fontId="12" fillId="0" borderId="86" xfId="1" applyFont="1" applyFill="1" applyBorder="1" applyAlignment="1" applyProtection="1">
      <alignment horizontal="center" vertical="center"/>
      <protection locked="0"/>
    </xf>
    <xf numFmtId="0" fontId="12" fillId="0" borderId="87" xfId="1" applyFont="1" applyFill="1" applyBorder="1" applyAlignment="1" applyProtection="1">
      <alignment horizontal="center" vertical="center"/>
      <protection locked="0"/>
    </xf>
    <xf numFmtId="0" fontId="12" fillId="0" borderId="238" xfId="1" applyFont="1" applyFill="1" applyBorder="1" applyAlignment="1" applyProtection="1">
      <alignment horizontal="center" vertical="center"/>
      <protection locked="0"/>
    </xf>
    <xf numFmtId="14" fontId="31" fillId="3" borderId="5" xfId="1" applyNumberFormat="1" applyFont="1" applyFill="1" applyBorder="1" applyAlignment="1" applyProtection="1">
      <alignment horizontal="center" vertical="center" wrapText="1" shrinkToFit="1"/>
      <protection locked="0"/>
    </xf>
    <xf numFmtId="0" fontId="11" fillId="0" borderId="99" xfId="1" applyFont="1" applyFill="1" applyBorder="1" applyAlignment="1" applyProtection="1">
      <alignment horizontal="center" vertical="center" shrinkToFit="1"/>
      <protection locked="0"/>
    </xf>
    <xf numFmtId="0" fontId="11" fillId="0" borderId="157" xfId="1" applyFont="1" applyFill="1" applyBorder="1" applyAlignment="1" applyProtection="1">
      <alignment horizontal="center" vertical="center" shrinkToFit="1"/>
      <protection locked="0"/>
    </xf>
    <xf numFmtId="0" fontId="11" fillId="0" borderId="100" xfId="1" applyFont="1" applyFill="1" applyBorder="1" applyAlignment="1" applyProtection="1">
      <alignment horizontal="center" vertical="center" shrinkToFit="1"/>
      <protection locked="0"/>
    </xf>
    <xf numFmtId="0" fontId="8" fillId="0" borderId="96" xfId="1" applyFont="1" applyFill="1" applyBorder="1" applyAlignment="1" applyProtection="1">
      <alignment horizontal="center" vertical="center"/>
    </xf>
    <xf numFmtId="0" fontId="8" fillId="0" borderId="97" xfId="1" applyFont="1" applyFill="1" applyBorder="1" applyAlignment="1" applyProtection="1">
      <alignment horizontal="center" vertical="center"/>
    </xf>
    <xf numFmtId="0" fontId="8" fillId="0" borderId="13" xfId="1" applyFont="1" applyFill="1" applyBorder="1" applyAlignment="1" applyProtection="1">
      <alignment horizontal="center" vertical="center"/>
    </xf>
    <xf numFmtId="0" fontId="8" fillId="0" borderId="98" xfId="1" applyFont="1" applyFill="1" applyBorder="1" applyAlignment="1" applyProtection="1">
      <alignment horizontal="center" vertical="center"/>
    </xf>
    <xf numFmtId="0" fontId="29" fillId="0" borderId="5" xfId="1" applyFont="1" applyFill="1" applyBorder="1" applyAlignment="1" applyProtection="1">
      <alignment horizontal="center" vertical="center" wrapText="1" shrinkToFit="1"/>
      <protection locked="0"/>
    </xf>
    <xf numFmtId="0" fontId="29" fillId="0" borderId="6" xfId="1" applyFont="1" applyFill="1" applyBorder="1" applyAlignment="1" applyProtection="1">
      <alignment horizontal="center" vertical="center" shrinkToFit="1"/>
      <protection locked="0"/>
    </xf>
    <xf numFmtId="0" fontId="29" fillId="0" borderId="7" xfId="1" applyFont="1" applyFill="1" applyBorder="1" applyAlignment="1" applyProtection="1">
      <alignment horizontal="center" vertical="center" shrinkToFit="1"/>
      <protection locked="0"/>
    </xf>
    <xf numFmtId="0" fontId="29" fillId="0" borderId="14" xfId="1" applyFont="1" applyFill="1" applyBorder="1" applyAlignment="1" applyProtection="1">
      <alignment horizontal="center" vertical="center" shrinkToFit="1"/>
      <protection locked="0"/>
    </xf>
    <xf numFmtId="0" fontId="29" fillId="0" borderId="0" xfId="1" applyFont="1" applyFill="1" applyBorder="1" applyAlignment="1" applyProtection="1">
      <alignment horizontal="center" vertical="center" shrinkToFit="1"/>
      <protection locked="0"/>
    </xf>
    <xf numFmtId="0" fontId="29" fillId="0" borderId="13" xfId="1" applyFont="1" applyFill="1" applyBorder="1" applyAlignment="1" applyProtection="1">
      <alignment horizontal="center" vertical="center" shrinkToFit="1"/>
      <protection locked="0"/>
    </xf>
    <xf numFmtId="0" fontId="29" fillId="0" borderId="9" xfId="1" applyFont="1" applyFill="1" applyBorder="1" applyAlignment="1" applyProtection="1">
      <alignment horizontal="center" vertical="center" shrinkToFit="1"/>
      <protection locked="0"/>
    </xf>
    <xf numFmtId="0" fontId="29" fillId="0" borderId="10" xfId="1" applyFont="1" applyFill="1" applyBorder="1" applyAlignment="1" applyProtection="1">
      <alignment horizontal="center" vertical="center" shrinkToFit="1"/>
      <protection locked="0"/>
    </xf>
    <xf numFmtId="0" fontId="29" fillId="0" borderId="11" xfId="1" applyFont="1" applyFill="1" applyBorder="1" applyAlignment="1" applyProtection="1">
      <alignment horizontal="center" vertical="center" shrinkToFit="1"/>
      <protection locked="0"/>
    </xf>
    <xf numFmtId="0" fontId="12" fillId="0" borderId="203" xfId="1" applyFont="1" applyFill="1" applyBorder="1" applyAlignment="1" applyProtection="1">
      <alignment horizontal="center" vertical="center" shrinkToFit="1"/>
      <protection locked="0"/>
    </xf>
    <xf numFmtId="0" fontId="12" fillId="0" borderId="204" xfId="1" applyFont="1" applyFill="1" applyBorder="1" applyAlignment="1" applyProtection="1">
      <alignment horizontal="center" vertical="center" shrinkToFit="1"/>
      <protection locked="0"/>
    </xf>
    <xf numFmtId="0" fontId="12" fillId="0" borderId="205" xfId="1" applyFont="1" applyFill="1" applyBorder="1" applyAlignment="1" applyProtection="1">
      <alignment horizontal="center" vertical="center" shrinkToFit="1"/>
      <protection locked="0"/>
    </xf>
    <xf numFmtId="0" fontId="8" fillId="0" borderId="6" xfId="1" applyFont="1" applyFill="1" applyBorder="1" applyAlignment="1" applyProtection="1">
      <alignment horizontal="left" vertical="top" wrapText="1"/>
    </xf>
    <xf numFmtId="0" fontId="8" fillId="0" borderId="7" xfId="1" applyFont="1" applyFill="1" applyBorder="1" applyAlignment="1" applyProtection="1">
      <alignment horizontal="left" vertical="top" wrapText="1"/>
    </xf>
    <xf numFmtId="0" fontId="8" fillId="0" borderId="0" xfId="1" applyFont="1" applyFill="1" applyAlignment="1" applyProtection="1">
      <alignment horizontal="left" vertical="top" wrapText="1"/>
    </xf>
    <xf numFmtId="0" fontId="8" fillId="0" borderId="13" xfId="1" applyFont="1" applyFill="1" applyBorder="1" applyAlignment="1" applyProtection="1">
      <alignment horizontal="left" vertical="top" wrapText="1"/>
    </xf>
    <xf numFmtId="0" fontId="15" fillId="0" borderId="5" xfId="1" applyFont="1" applyFill="1" applyBorder="1" applyAlignment="1" applyProtection="1">
      <alignment horizontal="center" vertical="center"/>
    </xf>
    <xf numFmtId="0" fontId="15" fillId="0" borderId="14" xfId="1" applyFont="1" applyFill="1" applyBorder="1" applyAlignment="1" applyProtection="1">
      <alignment horizontal="center" vertical="center"/>
    </xf>
    <xf numFmtId="0" fontId="15" fillId="0" borderId="9" xfId="1" applyFont="1" applyFill="1" applyBorder="1" applyAlignment="1" applyProtection="1">
      <alignment horizontal="center" vertical="center"/>
    </xf>
    <xf numFmtId="0" fontId="15" fillId="0" borderId="10" xfId="1" applyFont="1" applyFill="1" applyBorder="1" applyAlignment="1" applyProtection="1">
      <alignment horizontal="center" vertical="center"/>
    </xf>
    <xf numFmtId="0" fontId="8" fillId="0" borderId="160" xfId="1" applyFont="1" applyFill="1" applyBorder="1" applyAlignment="1" applyProtection="1">
      <alignment horizontal="center" vertical="center"/>
    </xf>
    <xf numFmtId="0" fontId="8" fillId="0" borderId="161" xfId="1" applyFont="1" applyFill="1" applyBorder="1" applyAlignment="1" applyProtection="1">
      <alignment horizontal="center" vertical="center"/>
    </xf>
    <xf numFmtId="0" fontId="8" fillId="0" borderId="162" xfId="1" applyFont="1" applyFill="1" applyBorder="1" applyAlignment="1" applyProtection="1">
      <alignment horizontal="center" vertical="center"/>
    </xf>
    <xf numFmtId="0" fontId="8" fillId="0" borderId="5" xfId="1" applyFont="1" applyFill="1" applyBorder="1" applyAlignment="1" applyProtection="1">
      <alignment horizontal="center" vertical="center" shrinkToFit="1"/>
    </xf>
    <xf numFmtId="0" fontId="8" fillId="0" borderId="6" xfId="1" applyFont="1" applyFill="1" applyBorder="1" applyAlignment="1" applyProtection="1">
      <alignment horizontal="center" vertical="center" shrinkToFit="1"/>
    </xf>
    <xf numFmtId="0" fontId="8" fillId="0" borderId="7" xfId="1" applyFont="1" applyFill="1" applyBorder="1" applyAlignment="1" applyProtection="1">
      <alignment horizontal="center" vertical="center" shrinkToFit="1"/>
    </xf>
    <xf numFmtId="0" fontId="8" fillId="0" borderId="14" xfId="1" applyFont="1" applyFill="1" applyBorder="1" applyAlignment="1" applyProtection="1">
      <alignment horizontal="center" vertical="center" shrinkToFit="1"/>
    </xf>
    <xf numFmtId="0" fontId="8" fillId="0" borderId="0" xfId="1" applyFont="1" applyFill="1" applyBorder="1" applyAlignment="1" applyProtection="1">
      <alignment horizontal="center" vertical="center" shrinkToFit="1"/>
    </xf>
    <xf numFmtId="0" fontId="8" fillId="0" borderId="13" xfId="1" applyFont="1" applyFill="1" applyBorder="1" applyAlignment="1" applyProtection="1">
      <alignment horizontal="center" vertical="center" shrinkToFit="1"/>
    </xf>
    <xf numFmtId="0" fontId="8" fillId="0" borderId="9" xfId="1" applyFont="1" applyFill="1" applyBorder="1" applyAlignment="1" applyProtection="1">
      <alignment horizontal="center" vertical="center" shrinkToFit="1"/>
    </xf>
    <xf numFmtId="0" fontId="8" fillId="0" borderId="10" xfId="1" applyFont="1" applyFill="1" applyBorder="1" applyAlignment="1" applyProtection="1">
      <alignment horizontal="center" vertical="center" shrinkToFit="1"/>
    </xf>
    <xf numFmtId="0" fontId="8" fillId="0" borderId="11" xfId="1" applyFont="1" applyFill="1" applyBorder="1" applyAlignment="1" applyProtection="1">
      <alignment horizontal="center" vertical="center" shrinkToFit="1"/>
    </xf>
    <xf numFmtId="0" fontId="29" fillId="0" borderId="5" xfId="1" applyFont="1" applyFill="1" applyBorder="1" applyAlignment="1" applyProtection="1">
      <alignment horizontal="center" vertical="center" shrinkToFit="1"/>
      <protection locked="0"/>
    </xf>
    <xf numFmtId="14" fontId="29" fillId="0" borderId="5" xfId="1" applyNumberFormat="1" applyFont="1" applyFill="1" applyBorder="1" applyAlignment="1" applyProtection="1">
      <alignment horizontal="center" vertical="center" wrapText="1" shrinkToFit="1"/>
      <protection locked="0"/>
    </xf>
    <xf numFmtId="14" fontId="29" fillId="0" borderId="5" xfId="1" applyNumberFormat="1" applyFont="1" applyFill="1" applyBorder="1" applyAlignment="1" applyProtection="1">
      <alignment horizontal="center" vertical="center" shrinkToFit="1"/>
      <protection locked="0"/>
    </xf>
    <xf numFmtId="0" fontId="12" fillId="2" borderId="86" xfId="1" applyFont="1" applyFill="1" applyBorder="1" applyAlignment="1" applyProtection="1">
      <alignment horizontal="center" vertical="center"/>
    </xf>
    <xf numFmtId="0" fontId="12" fillId="2" borderId="87" xfId="1" applyFont="1" applyFill="1" applyBorder="1" applyAlignment="1" applyProtection="1">
      <alignment horizontal="center" vertical="center"/>
    </xf>
    <xf numFmtId="0" fontId="12" fillId="2" borderId="88" xfId="1" applyFont="1" applyFill="1" applyBorder="1" applyAlignment="1" applyProtection="1">
      <alignment horizontal="center" vertical="center"/>
    </xf>
    <xf numFmtId="0" fontId="11" fillId="0" borderId="86" xfId="1" applyFont="1" applyFill="1" applyBorder="1" applyAlignment="1" applyProtection="1">
      <alignment horizontal="center" vertical="center" shrinkToFit="1"/>
      <protection locked="0"/>
    </xf>
    <xf numFmtId="0" fontId="11" fillId="0" borderId="87" xfId="1" applyFont="1" applyFill="1" applyBorder="1" applyAlignment="1" applyProtection="1">
      <alignment horizontal="center" vertical="center" shrinkToFit="1"/>
      <protection locked="0"/>
    </xf>
    <xf numFmtId="0" fontId="11" fillId="0" borderId="94" xfId="1" applyFont="1" applyFill="1" applyBorder="1" applyAlignment="1" applyProtection="1">
      <alignment horizontal="center" vertical="center" shrinkToFit="1"/>
      <protection locked="0"/>
    </xf>
    <xf numFmtId="0" fontId="12" fillId="2" borderId="12" xfId="1" applyFont="1" applyFill="1" applyBorder="1" applyAlignment="1" applyProtection="1">
      <alignment horizontal="center" vertical="center" shrinkToFit="1"/>
    </xf>
    <xf numFmtId="2" fontId="11" fillId="0" borderId="86" xfId="1" applyNumberFormat="1" applyFont="1" applyFill="1" applyBorder="1" applyAlignment="1" applyProtection="1">
      <alignment horizontal="center" vertical="center" shrinkToFit="1"/>
      <protection locked="0"/>
    </xf>
    <xf numFmtId="2" fontId="11" fillId="0" borderId="87" xfId="1" applyNumberFormat="1" applyFont="1" applyFill="1" applyBorder="1" applyAlignment="1" applyProtection="1">
      <alignment horizontal="center" vertical="center" shrinkToFit="1"/>
      <protection locked="0"/>
    </xf>
    <xf numFmtId="2" fontId="11" fillId="0" borderId="88" xfId="1" applyNumberFormat="1" applyFont="1" applyFill="1" applyBorder="1" applyAlignment="1" applyProtection="1">
      <alignment horizontal="center" vertical="center" shrinkToFit="1"/>
      <protection locked="0"/>
    </xf>
    <xf numFmtId="2" fontId="27" fillId="5" borderId="4" xfId="1" applyNumberFormat="1" applyFont="1" applyFill="1" applyBorder="1" applyAlignment="1" applyProtection="1">
      <alignment horizontal="center" vertical="center" shrinkToFit="1"/>
      <protection locked="0"/>
    </xf>
    <xf numFmtId="0" fontId="12" fillId="0" borderId="86" xfId="1" applyFont="1" applyFill="1" applyBorder="1" applyAlignment="1" applyProtection="1">
      <alignment horizontal="right" vertical="center" shrinkToFit="1"/>
      <protection locked="0"/>
    </xf>
    <xf numFmtId="0" fontId="12" fillId="0" borderId="87" xfId="1" applyFont="1" applyFill="1" applyBorder="1" applyAlignment="1" applyProtection="1">
      <alignment horizontal="right" vertical="center" shrinkToFit="1"/>
      <protection locked="0"/>
    </xf>
    <xf numFmtId="0" fontId="12" fillId="0" borderId="88" xfId="1" applyFont="1" applyFill="1" applyBorder="1" applyAlignment="1" applyProtection="1">
      <alignment horizontal="right" vertical="center" shrinkToFit="1"/>
      <protection locked="0"/>
    </xf>
    <xf numFmtId="0" fontId="12" fillId="2" borderId="83" xfId="1" applyFont="1" applyFill="1" applyBorder="1" applyAlignment="1" applyProtection="1">
      <alignment horizontal="center" vertical="center"/>
    </xf>
    <xf numFmtId="0" fontId="12" fillId="2" borderId="84" xfId="1" applyFont="1" applyFill="1" applyBorder="1" applyAlignment="1" applyProtection="1">
      <alignment horizontal="center" vertical="center"/>
    </xf>
    <xf numFmtId="0" fontId="12" fillId="2" borderId="85" xfId="1" applyFont="1" applyFill="1" applyBorder="1" applyAlignment="1" applyProtection="1">
      <alignment horizontal="center" vertical="center"/>
    </xf>
    <xf numFmtId="0" fontId="11" fillId="0" borderId="169" xfId="1" applyFont="1" applyFill="1" applyBorder="1" applyAlignment="1" applyProtection="1">
      <alignment horizontal="center" vertical="center" shrinkToFit="1"/>
      <protection locked="0"/>
    </xf>
    <xf numFmtId="0" fontId="11" fillId="0" borderId="170" xfId="1" applyFont="1" applyFill="1" applyBorder="1" applyAlignment="1" applyProtection="1">
      <alignment horizontal="center" vertical="center" shrinkToFit="1"/>
      <protection locked="0"/>
    </xf>
    <xf numFmtId="0" fontId="11" fillId="0" borderId="235" xfId="1" applyFont="1" applyFill="1" applyBorder="1" applyAlignment="1" applyProtection="1">
      <alignment horizontal="center" vertical="center" shrinkToFit="1"/>
      <protection locked="0"/>
    </xf>
    <xf numFmtId="0" fontId="11" fillId="0" borderId="203" xfId="1" applyFont="1" applyFill="1" applyBorder="1" applyAlignment="1" applyProtection="1">
      <alignment horizontal="center" vertical="center" shrinkToFit="1"/>
      <protection locked="0"/>
    </xf>
    <xf numFmtId="0" fontId="11" fillId="0" borderId="204" xfId="1" applyFont="1" applyFill="1" applyBorder="1" applyAlignment="1" applyProtection="1">
      <alignment horizontal="center" vertical="center" shrinkToFit="1"/>
      <protection locked="0"/>
    </xf>
    <xf numFmtId="0" fontId="11" fillId="0" borderId="236" xfId="1" applyFont="1" applyFill="1" applyBorder="1" applyAlignment="1" applyProtection="1">
      <alignment horizontal="center" vertical="center" shrinkToFit="1"/>
      <protection locked="0"/>
    </xf>
    <xf numFmtId="0" fontId="8" fillId="2" borderId="237" xfId="1" applyFont="1" applyFill="1" applyBorder="1" applyAlignment="1" applyProtection="1">
      <alignment horizontal="center" vertical="center"/>
    </xf>
    <xf numFmtId="0" fontId="11" fillId="5" borderId="6" xfId="1" applyFont="1" applyFill="1" applyBorder="1" applyAlignment="1" applyProtection="1">
      <alignment horizontal="center" vertical="center" shrinkToFit="1"/>
    </xf>
    <xf numFmtId="0" fontId="11" fillId="5" borderId="7" xfId="1" applyFont="1" applyFill="1" applyBorder="1" applyAlignment="1" applyProtection="1">
      <alignment horizontal="center" vertical="center" shrinkToFit="1"/>
    </xf>
    <xf numFmtId="0" fontId="11" fillId="5" borderId="83" xfId="1" applyFont="1" applyFill="1" applyBorder="1" applyAlignment="1" applyProtection="1">
      <alignment horizontal="center" vertical="center" shrinkToFit="1"/>
    </xf>
    <xf numFmtId="0" fontId="11" fillId="5" borderId="84" xfId="1" applyFont="1" applyFill="1" applyBorder="1" applyAlignment="1" applyProtection="1">
      <alignment horizontal="center" vertical="center" shrinkToFit="1"/>
    </xf>
    <xf numFmtId="0" fontId="11" fillId="5" borderId="85" xfId="1" applyFont="1" applyFill="1" applyBorder="1" applyAlignment="1" applyProtection="1">
      <alignment horizontal="center" vertical="center" shrinkToFit="1"/>
    </xf>
    <xf numFmtId="0" fontId="16" fillId="0" borderId="169" xfId="1" applyFont="1" applyFill="1" applyBorder="1" applyAlignment="1" applyProtection="1">
      <alignment horizontal="center" vertical="center" wrapText="1" shrinkToFit="1"/>
      <protection locked="0"/>
    </xf>
    <xf numFmtId="0" fontId="29" fillId="0" borderId="4" xfId="1" applyFont="1" applyFill="1" applyBorder="1" applyAlignment="1" applyProtection="1">
      <alignment horizontal="center" vertical="center" wrapText="1" shrinkToFit="1"/>
      <protection locked="0"/>
    </xf>
    <xf numFmtId="0" fontId="29" fillId="0" borderId="4" xfId="1" applyFont="1" applyFill="1" applyBorder="1" applyAlignment="1" applyProtection="1">
      <alignment horizontal="center" vertical="center" shrinkToFit="1"/>
      <protection locked="0"/>
    </xf>
    <xf numFmtId="2" fontId="27" fillId="0" borderId="4" xfId="1" applyNumberFormat="1" applyFont="1" applyFill="1" applyBorder="1" applyAlignment="1" applyProtection="1">
      <alignment horizontal="center" vertical="center" shrinkToFit="1"/>
      <protection locked="0"/>
    </xf>
    <xf numFmtId="0" fontId="27" fillId="0" borderId="4" xfId="1" applyFont="1" applyFill="1" applyBorder="1" applyAlignment="1" applyProtection="1">
      <alignment horizontal="center" vertical="center" shrinkToFit="1"/>
      <protection locked="0"/>
    </xf>
    <xf numFmtId="0" fontId="8" fillId="2" borderId="169" xfId="1" applyFont="1" applyFill="1" applyBorder="1" applyAlignment="1" applyProtection="1">
      <alignment horizontal="center" vertical="center"/>
    </xf>
    <xf numFmtId="0" fontId="8" fillId="2" borderId="170" xfId="1" applyFont="1" applyFill="1" applyBorder="1" applyAlignment="1" applyProtection="1">
      <alignment horizontal="center" vertical="center"/>
    </xf>
    <xf numFmtId="0" fontId="8" fillId="2" borderId="171" xfId="1" applyFont="1" applyFill="1" applyBorder="1" applyAlignment="1" applyProtection="1">
      <alignment horizontal="center" vertical="center"/>
    </xf>
    <xf numFmtId="0" fontId="8" fillId="2" borderId="203" xfId="1" applyFont="1" applyFill="1" applyBorder="1" applyAlignment="1" applyProtection="1">
      <alignment horizontal="center" vertical="center"/>
    </xf>
    <xf numFmtId="0" fontId="8" fillId="2" borderId="204" xfId="1" applyFont="1" applyFill="1" applyBorder="1" applyAlignment="1" applyProtection="1">
      <alignment horizontal="center" vertical="center"/>
    </xf>
    <xf numFmtId="0" fontId="8" fillId="2" borderId="205" xfId="1" applyFont="1" applyFill="1" applyBorder="1" applyAlignment="1" applyProtection="1">
      <alignment horizontal="center" vertical="center"/>
    </xf>
    <xf numFmtId="0" fontId="12" fillId="2" borderId="1" xfId="1" applyFont="1" applyFill="1" applyBorder="1" applyAlignment="1" applyProtection="1">
      <alignment horizontal="center" vertical="center" shrinkToFit="1"/>
    </xf>
    <xf numFmtId="0" fontId="12" fillId="2" borderId="2" xfId="1" applyFont="1" applyFill="1" applyBorder="1" applyAlignment="1" applyProtection="1">
      <alignment horizontal="center" vertical="center" shrinkToFit="1"/>
    </xf>
    <xf numFmtId="0" fontId="12" fillId="2" borderId="3" xfId="1" applyFont="1" applyFill="1" applyBorder="1" applyAlignment="1" applyProtection="1">
      <alignment horizontal="center" vertical="center" shrinkToFit="1"/>
    </xf>
    <xf numFmtId="0" fontId="44" fillId="0" borderId="4" xfId="1" applyFont="1" applyFill="1" applyBorder="1" applyAlignment="1" applyProtection="1">
      <alignment horizontal="center" vertical="center" shrinkToFit="1"/>
      <protection locked="0"/>
    </xf>
    <xf numFmtId="0" fontId="45" fillId="0" borderId="1" xfId="1" applyFont="1" applyFill="1" applyBorder="1" applyAlignment="1" applyProtection="1">
      <alignment horizontal="center" vertical="center" shrinkToFit="1"/>
    </xf>
    <xf numFmtId="0" fontId="45" fillId="0" borderId="2" xfId="1" applyFont="1" applyFill="1" applyBorder="1" applyAlignment="1" applyProtection="1">
      <alignment horizontal="center" vertical="center" shrinkToFit="1"/>
    </xf>
    <xf numFmtId="0" fontId="45" fillId="0" borderId="3" xfId="1" applyFont="1" applyFill="1" applyBorder="1" applyAlignment="1" applyProtection="1">
      <alignment horizontal="center" vertical="center" shrinkToFit="1"/>
    </xf>
    <xf numFmtId="0" fontId="31" fillId="0" borderId="4" xfId="1" applyFont="1" applyFill="1" applyBorder="1" applyAlignment="1" applyProtection="1">
      <alignment horizontal="center" vertical="center" shrinkToFit="1"/>
      <protection locked="0"/>
    </xf>
    <xf numFmtId="0" fontId="8" fillId="0" borderId="5" xfId="1" applyFont="1" applyFill="1" applyBorder="1" applyAlignment="1" applyProtection="1">
      <alignment horizontal="center" vertical="center" shrinkToFit="1"/>
      <protection locked="0"/>
    </xf>
    <xf numFmtId="0" fontId="8" fillId="0" borderId="6" xfId="1" applyFont="1" applyFill="1" applyBorder="1" applyAlignment="1" applyProtection="1">
      <alignment horizontal="center" vertical="center" shrinkToFit="1"/>
      <protection locked="0"/>
    </xf>
    <xf numFmtId="0" fontId="8" fillId="0" borderId="7" xfId="1" applyFont="1" applyFill="1" applyBorder="1" applyAlignment="1" applyProtection="1">
      <alignment horizontal="center" vertical="center" shrinkToFit="1"/>
      <protection locked="0"/>
    </xf>
    <xf numFmtId="1" fontId="11" fillId="0" borderId="5" xfId="1" applyNumberFormat="1" applyFont="1" applyFill="1" applyBorder="1" applyAlignment="1" applyProtection="1">
      <alignment horizontal="center" vertical="center" shrinkToFit="1"/>
      <protection locked="0"/>
    </xf>
    <xf numFmtId="1" fontId="11" fillId="0" borderId="6" xfId="1" applyNumberFormat="1" applyFont="1" applyFill="1" applyBorder="1" applyAlignment="1" applyProtection="1">
      <alignment horizontal="center" vertical="center" shrinkToFit="1"/>
      <protection locked="0"/>
    </xf>
    <xf numFmtId="1" fontId="11" fillId="0" borderId="7" xfId="1" applyNumberFormat="1" applyFont="1" applyFill="1" applyBorder="1" applyAlignment="1" applyProtection="1">
      <alignment horizontal="center" vertical="center" shrinkToFit="1"/>
      <protection locked="0"/>
    </xf>
    <xf numFmtId="1" fontId="11" fillId="0" borderId="14" xfId="1" applyNumberFormat="1" applyFont="1" applyFill="1" applyBorder="1" applyAlignment="1" applyProtection="1">
      <alignment horizontal="center" vertical="center" shrinkToFit="1"/>
      <protection locked="0"/>
    </xf>
    <xf numFmtId="1" fontId="11" fillId="0" borderId="0" xfId="1" applyNumberFormat="1" applyFont="1" applyFill="1" applyBorder="1" applyAlignment="1" applyProtection="1">
      <alignment horizontal="center" vertical="center" shrinkToFit="1"/>
      <protection locked="0"/>
    </xf>
    <xf numFmtId="1" fontId="11" fillId="0" borderId="13" xfId="1" applyNumberFormat="1" applyFont="1" applyFill="1" applyBorder="1" applyAlignment="1" applyProtection="1">
      <alignment horizontal="center" vertical="center" shrinkToFit="1"/>
      <protection locked="0"/>
    </xf>
    <xf numFmtId="1" fontId="11" fillId="0" borderId="9" xfId="1" applyNumberFormat="1" applyFont="1" applyFill="1" applyBorder="1" applyAlignment="1" applyProtection="1">
      <alignment horizontal="center" vertical="center" shrinkToFit="1"/>
      <protection locked="0"/>
    </xf>
    <xf numFmtId="1" fontId="11" fillId="0" borderId="10" xfId="1" applyNumberFormat="1" applyFont="1" applyFill="1" applyBorder="1" applyAlignment="1" applyProtection="1">
      <alignment horizontal="center" vertical="center" shrinkToFit="1"/>
      <protection locked="0"/>
    </xf>
    <xf numFmtId="1" fontId="11" fillId="0" borderId="11" xfId="1" applyNumberFormat="1" applyFont="1" applyFill="1" applyBorder="1" applyAlignment="1" applyProtection="1">
      <alignment horizontal="center" vertical="center" shrinkToFit="1"/>
      <protection locked="0"/>
    </xf>
    <xf numFmtId="0" fontId="8" fillId="0" borderId="14" xfId="1" applyFont="1" applyFill="1" applyBorder="1" applyAlignment="1" applyProtection="1">
      <alignment horizontal="center" vertical="center" shrinkToFit="1"/>
      <protection locked="0"/>
    </xf>
    <xf numFmtId="0" fontId="8" fillId="0" borderId="0" xfId="1" applyFont="1" applyFill="1" applyBorder="1" applyAlignment="1" applyProtection="1">
      <alignment horizontal="center" vertical="center" shrinkToFit="1"/>
      <protection locked="0"/>
    </xf>
    <xf numFmtId="0" fontId="8" fillId="0" borderId="13" xfId="1" applyFont="1" applyFill="1" applyBorder="1" applyAlignment="1" applyProtection="1">
      <alignment horizontal="center" vertical="center" shrinkToFit="1"/>
      <protection locked="0"/>
    </xf>
    <xf numFmtId="0" fontId="46" fillId="0" borderId="86" xfId="1" applyFont="1" applyFill="1" applyBorder="1" applyAlignment="1" applyProtection="1">
      <alignment horizontal="center" vertical="center" shrinkToFit="1"/>
      <protection locked="0"/>
    </xf>
    <xf numFmtId="0" fontId="46" fillId="0" borderId="87" xfId="1" applyFont="1" applyFill="1" applyBorder="1" applyAlignment="1" applyProtection="1">
      <alignment horizontal="center" vertical="center" shrinkToFit="1"/>
      <protection locked="0"/>
    </xf>
    <xf numFmtId="0" fontId="46" fillId="0" borderId="88" xfId="1" applyFont="1" applyFill="1" applyBorder="1" applyAlignment="1" applyProtection="1">
      <alignment horizontal="center" vertical="center" shrinkToFit="1"/>
      <protection locked="0"/>
    </xf>
    <xf numFmtId="0" fontId="15" fillId="2" borderId="4" xfId="1" applyFont="1" applyFill="1" applyBorder="1" applyAlignment="1" applyProtection="1">
      <alignment horizontal="center" wrapText="1"/>
    </xf>
    <xf numFmtId="0" fontId="12" fillId="2" borderId="0" xfId="1" applyFont="1" applyFill="1" applyBorder="1" applyAlignment="1" applyProtection="1">
      <alignment horizontal="distributed" vertical="center" wrapText="1"/>
      <protection locked="0"/>
    </xf>
    <xf numFmtId="0" fontId="24" fillId="2" borderId="78" xfId="1" applyFont="1" applyFill="1" applyBorder="1" applyAlignment="1" applyProtection="1">
      <alignment horizontal="center" vertical="center" textRotation="255" wrapText="1"/>
    </xf>
    <xf numFmtId="0" fontId="24" fillId="2" borderId="77" xfId="1" applyFont="1" applyFill="1" applyBorder="1" applyAlignment="1" applyProtection="1">
      <alignment horizontal="center" vertical="center" textRotation="255" wrapText="1"/>
    </xf>
    <xf numFmtId="0" fontId="24" fillId="2" borderId="54" xfId="1" applyFont="1" applyFill="1" applyBorder="1" applyAlignment="1" applyProtection="1">
      <alignment horizontal="center" vertical="center" textRotation="255" wrapText="1"/>
    </xf>
    <xf numFmtId="0" fontId="24" fillId="2" borderId="56" xfId="1" applyFont="1" applyFill="1" applyBorder="1" applyAlignment="1" applyProtection="1">
      <alignment horizontal="center" vertical="center" textRotation="255" wrapText="1"/>
    </xf>
    <xf numFmtId="0" fontId="12" fillId="2" borderId="78" xfId="1" applyFont="1" applyFill="1" applyBorder="1" applyAlignment="1" applyProtection="1">
      <alignment horizontal="left" vertical="center" wrapText="1"/>
    </xf>
    <xf numFmtId="0" fontId="12" fillId="2" borderId="9" xfId="1" applyFont="1" applyFill="1" applyBorder="1" applyAlignment="1" applyProtection="1">
      <alignment horizontal="left" vertical="center" wrapText="1"/>
    </xf>
    <xf numFmtId="0" fontId="16" fillId="0" borderId="60" xfId="1" applyFont="1" applyFill="1" applyBorder="1" applyAlignment="1" applyProtection="1">
      <alignment horizontal="center" vertical="center" shrinkToFit="1"/>
      <protection locked="0"/>
    </xf>
    <xf numFmtId="0" fontId="12" fillId="2" borderId="14" xfId="1" applyFont="1" applyFill="1" applyBorder="1" applyAlignment="1" applyProtection="1">
      <alignment horizontal="left" vertical="center" wrapText="1"/>
    </xf>
    <xf numFmtId="0" fontId="12" fillId="2" borderId="1" xfId="1" applyFont="1" applyFill="1" applyBorder="1" applyAlignment="1" applyProtection="1">
      <alignment horizontal="left" vertical="center" wrapText="1"/>
    </xf>
    <xf numFmtId="0" fontId="12" fillId="2" borderId="2" xfId="1" applyFont="1" applyFill="1" applyBorder="1" applyAlignment="1" applyProtection="1">
      <alignment horizontal="left" vertical="center" wrapText="1"/>
    </xf>
    <xf numFmtId="0" fontId="12" fillId="2" borderId="1"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12" fillId="2" borderId="3" xfId="1" applyFont="1" applyFill="1" applyBorder="1" applyAlignment="1" applyProtection="1">
      <alignment horizontal="center" vertical="center" wrapText="1"/>
    </xf>
    <xf numFmtId="0" fontId="16" fillId="4" borderId="232" xfId="1" applyFont="1" applyFill="1" applyBorder="1" applyAlignment="1" applyProtection="1">
      <alignment horizontal="center" vertical="center" shrinkToFit="1"/>
    </xf>
    <xf numFmtId="0" fontId="16" fillId="4" borderId="234" xfId="1" applyFont="1" applyFill="1" applyBorder="1" applyAlignment="1" applyProtection="1">
      <alignment horizontal="center" vertical="center" shrinkToFit="1"/>
    </xf>
    <xf numFmtId="0" fontId="15" fillId="2" borderId="127" xfId="1" applyFont="1" applyFill="1" applyBorder="1" applyAlignment="1" applyProtection="1">
      <alignment horizontal="center" vertical="center"/>
    </xf>
    <xf numFmtId="0" fontId="15" fillId="2" borderId="214" xfId="1" applyFont="1" applyFill="1" applyBorder="1" applyAlignment="1" applyProtection="1">
      <alignment horizontal="center" vertical="center"/>
    </xf>
    <xf numFmtId="0" fontId="16" fillId="4" borderId="231" xfId="1" applyFont="1" applyFill="1" applyBorder="1" applyAlignment="1" applyProtection="1">
      <alignment horizontal="center" vertical="center" shrinkToFit="1"/>
    </xf>
    <xf numFmtId="0" fontId="16" fillId="4" borderId="233" xfId="1" applyFont="1" applyFill="1" applyBorder="1" applyAlignment="1" applyProtection="1">
      <alignment horizontal="center" vertical="center" shrinkToFit="1"/>
    </xf>
    <xf numFmtId="0" fontId="15" fillId="0" borderId="5" xfId="1" applyFont="1" applyFill="1" applyBorder="1" applyAlignment="1" applyProtection="1">
      <alignment horizontal="center" vertical="center" wrapText="1"/>
      <protection locked="0"/>
    </xf>
    <xf numFmtId="0" fontId="15" fillId="0" borderId="6" xfId="1" applyFont="1" applyFill="1" applyBorder="1" applyAlignment="1" applyProtection="1">
      <alignment horizontal="center" vertical="center" wrapText="1"/>
      <protection locked="0"/>
    </xf>
    <xf numFmtId="0" fontId="15" fillId="0" borderId="9" xfId="1" applyFont="1" applyFill="1" applyBorder="1" applyAlignment="1" applyProtection="1">
      <alignment horizontal="center" vertical="center" wrapText="1"/>
      <protection locked="0"/>
    </xf>
    <xf numFmtId="0" fontId="15" fillId="0" borderId="10" xfId="1" applyFont="1" applyFill="1" applyBorder="1" applyAlignment="1" applyProtection="1">
      <alignment horizontal="center" vertical="center" wrapText="1"/>
      <protection locked="0"/>
    </xf>
    <xf numFmtId="0" fontId="8" fillId="0" borderId="96" xfId="1" applyFont="1" applyFill="1" applyBorder="1" applyAlignment="1" applyProtection="1">
      <alignment horizontal="center" vertical="center" shrinkToFit="1"/>
    </xf>
    <xf numFmtId="0" fontId="8" fillId="0" borderId="98" xfId="1" applyFont="1" applyFill="1" applyBorder="1" applyAlignment="1" applyProtection="1">
      <alignment horizontal="center" vertical="center" shrinkToFit="1"/>
    </xf>
    <xf numFmtId="0" fontId="16" fillId="0" borderId="231" xfId="1" applyFont="1" applyFill="1" applyBorder="1" applyAlignment="1" applyProtection="1">
      <alignment horizontal="center" vertical="center" shrinkToFit="1"/>
      <protection locked="0"/>
    </xf>
    <xf numFmtId="0" fontId="16" fillId="0" borderId="232" xfId="1" applyFont="1" applyFill="1" applyBorder="1" applyAlignment="1" applyProtection="1">
      <alignment horizontal="center" vertical="center" shrinkToFit="1"/>
      <protection locked="0"/>
    </xf>
    <xf numFmtId="0" fontId="16" fillId="0" borderId="230" xfId="1" applyFont="1" applyFill="1" applyBorder="1" applyAlignment="1" applyProtection="1">
      <alignment horizontal="center" vertical="center" shrinkToFit="1"/>
      <protection locked="0"/>
    </xf>
    <xf numFmtId="0" fontId="16" fillId="0" borderId="218" xfId="1" applyFont="1" applyFill="1" applyBorder="1" applyAlignment="1" applyProtection="1">
      <alignment horizontal="center" vertical="center" shrinkToFit="1"/>
      <protection locked="0"/>
    </xf>
    <xf numFmtId="0" fontId="22" fillId="0" borderId="5" xfId="1" applyFont="1" applyFill="1" applyBorder="1" applyAlignment="1" applyProtection="1">
      <alignment horizontal="center" vertical="center" shrinkToFit="1"/>
      <protection locked="0"/>
    </xf>
    <xf numFmtId="0" fontId="22" fillId="0" borderId="6" xfId="1" applyFont="1" applyFill="1" applyBorder="1" applyAlignment="1" applyProtection="1">
      <alignment horizontal="center" vertical="center" shrinkToFit="1"/>
      <protection locked="0"/>
    </xf>
    <xf numFmtId="0" fontId="22" fillId="0" borderId="99" xfId="1" applyFont="1" applyFill="1" applyBorder="1" applyAlignment="1" applyProtection="1">
      <alignment horizontal="center" vertical="center" shrinkToFit="1"/>
      <protection locked="0"/>
    </xf>
    <xf numFmtId="0" fontId="22" fillId="0" borderId="9" xfId="1" applyFont="1" applyFill="1" applyBorder="1" applyAlignment="1" applyProtection="1">
      <alignment horizontal="center" vertical="center" shrinkToFit="1"/>
      <protection locked="0"/>
    </xf>
    <xf numFmtId="0" fontId="22" fillId="0" borderId="10" xfId="1" applyFont="1" applyFill="1" applyBorder="1" applyAlignment="1" applyProtection="1">
      <alignment horizontal="center" vertical="center" shrinkToFit="1"/>
      <protection locked="0"/>
    </xf>
    <xf numFmtId="0" fontId="22" fillId="0" borderId="100" xfId="1" applyFont="1" applyFill="1" applyBorder="1" applyAlignment="1" applyProtection="1">
      <alignment horizontal="center" vertical="center" shrinkToFit="1"/>
      <protection locked="0"/>
    </xf>
    <xf numFmtId="0" fontId="22" fillId="0" borderId="96" xfId="1" applyFont="1" applyFill="1" applyBorder="1" applyAlignment="1" applyProtection="1">
      <alignment horizontal="center" vertical="center" shrinkToFit="1"/>
      <protection locked="0"/>
    </xf>
    <xf numFmtId="0" fontId="22" fillId="0" borderId="98" xfId="1" applyFont="1" applyFill="1" applyBorder="1" applyAlignment="1" applyProtection="1">
      <alignment horizontal="center" vertical="center" shrinkToFit="1"/>
      <protection locked="0"/>
    </xf>
    <xf numFmtId="0" fontId="22" fillId="0" borderId="232" xfId="1" applyFont="1" applyFill="1" applyBorder="1" applyAlignment="1" applyProtection="1">
      <alignment horizontal="center" vertical="center" shrinkToFit="1"/>
      <protection locked="0"/>
    </xf>
    <xf numFmtId="0" fontId="22" fillId="0" borderId="218" xfId="1" applyFont="1" applyFill="1" applyBorder="1" applyAlignment="1" applyProtection="1">
      <alignment horizontal="center" vertical="center" shrinkToFit="1"/>
      <protection locked="0"/>
    </xf>
    <xf numFmtId="0" fontId="8" fillId="0" borderId="5" xfId="1" applyFont="1" applyFill="1" applyBorder="1" applyAlignment="1" applyProtection="1">
      <alignment horizontal="distributed" vertical="center"/>
    </xf>
    <xf numFmtId="0" fontId="12" fillId="0" borderId="6" xfId="1" applyFont="1" applyFill="1" applyBorder="1" applyAlignment="1" applyProtection="1">
      <alignment horizontal="distributed" vertical="center"/>
    </xf>
    <xf numFmtId="0" fontId="12" fillId="0" borderId="7" xfId="1" applyFont="1" applyFill="1" applyBorder="1" applyAlignment="1" applyProtection="1">
      <alignment horizontal="distributed" vertical="center"/>
    </xf>
    <xf numFmtId="0" fontId="12" fillId="0" borderId="9" xfId="1" applyFont="1" applyFill="1" applyBorder="1" applyAlignment="1" applyProtection="1">
      <alignment horizontal="distributed" vertical="center"/>
    </xf>
    <xf numFmtId="0" fontId="12" fillId="0" borderId="10" xfId="1" applyFont="1" applyFill="1" applyBorder="1" applyAlignment="1" applyProtection="1">
      <alignment horizontal="distributed" vertical="center"/>
    </xf>
    <xf numFmtId="0" fontId="12" fillId="0" borderId="11" xfId="1" applyFont="1" applyFill="1" applyBorder="1" applyAlignment="1" applyProtection="1">
      <alignment horizontal="distributed" vertical="center"/>
    </xf>
    <xf numFmtId="0" fontId="22" fillId="0" borderId="32" xfId="1" applyFont="1" applyFill="1" applyBorder="1" applyAlignment="1" applyProtection="1">
      <alignment horizontal="center" vertical="center" shrinkToFit="1"/>
      <protection locked="0"/>
    </xf>
    <xf numFmtId="0" fontId="22" fillId="0" borderId="30" xfId="1" applyFont="1" applyFill="1" applyBorder="1" applyAlignment="1" applyProtection="1">
      <alignment horizontal="center" vertical="center" shrinkToFit="1"/>
      <protection locked="0"/>
    </xf>
    <xf numFmtId="0" fontId="22" fillId="0" borderId="229" xfId="1" applyFont="1" applyFill="1" applyBorder="1" applyAlignment="1" applyProtection="1">
      <alignment horizontal="center" vertical="center" shrinkToFit="1"/>
      <protection locked="0"/>
    </xf>
    <xf numFmtId="0" fontId="15" fillId="2" borderId="124" xfId="1" applyFont="1" applyFill="1" applyBorder="1" applyAlignment="1" applyProtection="1">
      <alignment horizontal="center" vertical="center"/>
    </xf>
    <xf numFmtId="0" fontId="12" fillId="2" borderId="30" xfId="1" applyFont="1" applyFill="1" applyBorder="1" applyAlignment="1" applyProtection="1">
      <alignment horizontal="left" vertical="center"/>
    </xf>
    <xf numFmtId="0" fontId="40" fillId="2" borderId="225" xfId="1" applyFont="1" applyFill="1" applyBorder="1" applyAlignment="1" applyProtection="1">
      <alignment horizontal="center" vertical="center" shrinkToFit="1"/>
    </xf>
    <xf numFmtId="0" fontId="40" fillId="2" borderId="226" xfId="1" applyFont="1" applyFill="1" applyBorder="1" applyAlignment="1" applyProtection="1">
      <alignment horizontal="center" vertical="center" shrinkToFit="1"/>
    </xf>
    <xf numFmtId="0" fontId="40" fillId="2" borderId="116" xfId="1" applyFont="1" applyFill="1" applyBorder="1" applyAlignment="1" applyProtection="1">
      <alignment horizontal="center" vertical="center" shrinkToFit="1"/>
    </xf>
    <xf numFmtId="0" fontId="8" fillId="0" borderId="32" xfId="1" applyFont="1" applyFill="1" applyBorder="1" applyAlignment="1" applyProtection="1">
      <alignment horizontal="distributed" vertical="center"/>
    </xf>
    <xf numFmtId="0" fontId="12" fillId="0" borderId="30" xfId="1" applyFont="1" applyFill="1" applyBorder="1" applyAlignment="1" applyProtection="1">
      <alignment horizontal="distributed" vertical="center"/>
    </xf>
    <xf numFmtId="0" fontId="12" fillId="0" borderId="31" xfId="1" applyFont="1" applyFill="1" applyBorder="1" applyAlignment="1" applyProtection="1">
      <alignment horizontal="distributed" vertical="center"/>
    </xf>
    <xf numFmtId="0" fontId="16" fillId="0" borderId="228" xfId="1" applyFont="1" applyFill="1" applyBorder="1" applyAlignment="1" applyProtection="1">
      <alignment horizontal="center" vertical="center" shrinkToFit="1"/>
      <protection locked="0"/>
    </xf>
    <xf numFmtId="0" fontId="16" fillId="0" borderId="229" xfId="1" applyFont="1" applyFill="1" applyBorder="1" applyAlignment="1" applyProtection="1">
      <alignment horizontal="center" vertical="center" shrinkToFit="1"/>
      <protection locked="0"/>
    </xf>
    <xf numFmtId="0" fontId="8" fillId="2" borderId="135" xfId="1" applyFont="1" applyFill="1" applyBorder="1" applyAlignment="1" applyProtection="1">
      <alignment horizontal="center" vertical="center"/>
    </xf>
    <xf numFmtId="0" fontId="8" fillId="2" borderId="35" xfId="1" applyFont="1" applyFill="1" applyBorder="1" applyAlignment="1" applyProtection="1">
      <alignment horizontal="left" vertical="center" wrapText="1"/>
    </xf>
    <xf numFmtId="0" fontId="8" fillId="2" borderId="35" xfId="1" applyFont="1" applyFill="1" applyBorder="1" applyAlignment="1" applyProtection="1">
      <alignment horizontal="left" shrinkToFit="1"/>
    </xf>
    <xf numFmtId="178" fontId="11" fillId="4" borderId="5" xfId="1" applyNumberFormat="1" applyFont="1" applyFill="1" applyBorder="1" applyAlignment="1" applyProtection="1">
      <alignment horizontal="center" vertical="center" shrinkToFit="1"/>
    </xf>
    <xf numFmtId="178" fontId="11" fillId="4" borderId="6" xfId="1" applyNumberFormat="1" applyFont="1" applyFill="1" applyBorder="1" applyAlignment="1" applyProtection="1">
      <alignment horizontal="center" vertical="center" shrinkToFit="1"/>
    </xf>
    <xf numFmtId="0" fontId="15" fillId="3" borderId="14" xfId="1" applyFont="1" applyFill="1" applyBorder="1" applyAlignment="1" applyProtection="1">
      <alignment vertical="center" shrinkToFit="1"/>
    </xf>
    <xf numFmtId="0" fontId="15" fillId="2" borderId="0" xfId="1" applyFont="1" applyFill="1" applyAlignment="1" applyProtection="1">
      <alignment vertical="center" shrinkToFit="1"/>
    </xf>
    <xf numFmtId="0" fontId="15" fillId="2" borderId="10" xfId="1" applyFont="1" applyFill="1" applyBorder="1" applyAlignment="1" applyProtection="1">
      <alignment horizontal="center" shrinkToFit="1"/>
    </xf>
    <xf numFmtId="0" fontId="15" fillId="2" borderId="11" xfId="1" applyFont="1" applyFill="1" applyBorder="1" applyAlignment="1" applyProtection="1">
      <alignment horizontal="center" shrinkToFit="1"/>
    </xf>
    <xf numFmtId="0" fontId="15" fillId="2" borderId="10" xfId="1" applyFont="1" applyFill="1" applyBorder="1" applyAlignment="1" applyProtection="1">
      <alignment horizontal="center"/>
    </xf>
    <xf numFmtId="0" fontId="15" fillId="2" borderId="11" xfId="1" applyFont="1" applyFill="1" applyBorder="1" applyAlignment="1" applyProtection="1">
      <alignment horizontal="center"/>
    </xf>
    <xf numFmtId="0" fontId="11" fillId="5" borderId="5" xfId="1" applyFont="1" applyFill="1" applyBorder="1" applyAlignment="1" applyProtection="1">
      <alignment horizontal="center" vertical="center" shrinkToFit="1"/>
    </xf>
    <xf numFmtId="0" fontId="11" fillId="5" borderId="9" xfId="1" applyFont="1" applyFill="1" applyBorder="1" applyAlignment="1" applyProtection="1">
      <alignment horizontal="center" vertical="center" shrinkToFit="1"/>
    </xf>
    <xf numFmtId="0" fontId="11" fillId="5" borderId="10" xfId="1" applyFont="1" applyFill="1" applyBorder="1" applyAlignment="1" applyProtection="1">
      <alignment horizontal="center" vertical="center" shrinkToFit="1"/>
    </xf>
    <xf numFmtId="178" fontId="11" fillId="4" borderId="0" xfId="1" applyNumberFormat="1" applyFont="1" applyFill="1" applyBorder="1" applyAlignment="1" applyProtection="1">
      <alignment horizontal="center" vertical="center" shrinkToFit="1"/>
    </xf>
    <xf numFmtId="0" fontId="8" fillId="0" borderId="8" xfId="1" applyFont="1" applyFill="1" applyBorder="1" applyAlignment="1" applyProtection="1">
      <alignment horizontal="center" vertical="center" shrinkToFit="1"/>
    </xf>
    <xf numFmtId="0" fontId="8" fillId="0" borderId="12" xfId="1" applyFont="1" applyFill="1" applyBorder="1" applyAlignment="1" applyProtection="1">
      <alignment horizontal="center" vertical="center" shrinkToFit="1"/>
    </xf>
    <xf numFmtId="0" fontId="8" fillId="2" borderId="0" xfId="1" applyFont="1" applyFill="1" applyAlignment="1" applyProtection="1">
      <alignment horizontal="center" vertical="center"/>
    </xf>
    <xf numFmtId="0" fontId="12" fillId="15" borderId="222" xfId="1" applyFont="1" applyFill="1" applyBorder="1" applyAlignment="1" applyProtection="1">
      <alignment horizontal="center" vertical="center" wrapText="1"/>
    </xf>
    <xf numFmtId="0" fontId="12" fillId="15" borderId="128" xfId="1" applyFont="1" applyFill="1" applyBorder="1" applyAlignment="1" applyProtection="1">
      <alignment horizontal="center" vertical="center" wrapText="1"/>
    </xf>
    <xf numFmtId="0" fontId="12" fillId="15" borderId="223" xfId="1" applyFont="1" applyFill="1" applyBorder="1" applyAlignment="1" applyProtection="1">
      <alignment horizontal="center" vertical="center" wrapText="1"/>
    </xf>
    <xf numFmtId="0" fontId="12" fillId="15" borderId="130" xfId="1" applyFont="1" applyFill="1" applyBorder="1" applyAlignment="1" applyProtection="1">
      <alignment horizontal="center" vertical="center" wrapText="1"/>
    </xf>
    <xf numFmtId="0" fontId="60" fillId="2" borderId="4" xfId="1" applyFont="1" applyFill="1" applyBorder="1" applyAlignment="1" applyProtection="1">
      <alignment horizontal="center" vertical="center" textRotation="255" wrapText="1"/>
    </xf>
    <xf numFmtId="0" fontId="60" fillId="2" borderId="92" xfId="1" applyFont="1" applyFill="1" applyBorder="1" applyAlignment="1" applyProtection="1">
      <alignment horizontal="center" vertical="center" textRotation="255" wrapText="1"/>
    </xf>
    <xf numFmtId="0" fontId="8" fillId="2" borderId="78" xfId="1" applyFont="1" applyFill="1" applyBorder="1" applyAlignment="1" applyProtection="1">
      <alignment horizontal="left" vertical="center" shrinkToFit="1"/>
    </xf>
    <xf numFmtId="0" fontId="8" fillId="2" borderId="76" xfId="1" applyFont="1" applyFill="1" applyBorder="1" applyAlignment="1" applyProtection="1">
      <alignment horizontal="left" vertical="center" shrinkToFit="1"/>
    </xf>
    <xf numFmtId="0" fontId="8" fillId="2" borderId="77" xfId="1" applyFont="1" applyFill="1" applyBorder="1" applyAlignment="1" applyProtection="1">
      <alignment horizontal="left" vertical="center" shrinkToFit="1"/>
    </xf>
    <xf numFmtId="0" fontId="12" fillId="15" borderId="75" xfId="1" applyFont="1" applyFill="1" applyBorder="1" applyAlignment="1" applyProtection="1">
      <alignment horizontal="center" vertical="center" wrapText="1"/>
    </xf>
    <xf numFmtId="0" fontId="12" fillId="15" borderId="76" xfId="1" applyFont="1" applyFill="1" applyBorder="1" applyAlignment="1" applyProtection="1">
      <alignment horizontal="center" vertical="center" wrapText="1"/>
    </xf>
    <xf numFmtId="0" fontId="12" fillId="15" borderId="72" xfId="1" applyFont="1" applyFill="1" applyBorder="1" applyAlignment="1" applyProtection="1">
      <alignment horizontal="center" vertical="center" wrapText="1"/>
    </xf>
    <xf numFmtId="0" fontId="12" fillId="15" borderId="55" xfId="1" applyFont="1" applyFill="1" applyBorder="1" applyAlignment="1" applyProtection="1">
      <alignment horizontal="center" vertical="center" wrapText="1"/>
    </xf>
    <xf numFmtId="0" fontId="31" fillId="0" borderId="6" xfId="3" applyFont="1" applyBorder="1" applyAlignment="1" applyProtection="1">
      <alignment horizontal="center" vertical="center" shrinkToFit="1"/>
      <protection locked="0"/>
    </xf>
    <xf numFmtId="0" fontId="31" fillId="0" borderId="7" xfId="3" applyFont="1" applyBorder="1" applyAlignment="1" applyProtection="1">
      <alignment horizontal="center" vertical="center" shrinkToFit="1"/>
      <protection locked="0"/>
    </xf>
    <xf numFmtId="0" fontId="31" fillId="0" borderId="14" xfId="3" applyFont="1" applyBorder="1" applyAlignment="1" applyProtection="1">
      <alignment horizontal="center" vertical="center" shrinkToFit="1"/>
      <protection locked="0"/>
    </xf>
    <xf numFmtId="0" fontId="31" fillId="0" borderId="0" xfId="3" applyFont="1" applyBorder="1" applyAlignment="1" applyProtection="1">
      <alignment horizontal="center" vertical="center" shrinkToFit="1"/>
      <protection locked="0"/>
    </xf>
    <xf numFmtId="0" fontId="31" fillId="0" borderId="13" xfId="3" applyFont="1" applyBorder="1" applyAlignment="1" applyProtection="1">
      <alignment horizontal="center" vertical="center" shrinkToFit="1"/>
      <protection locked="0"/>
    </xf>
    <xf numFmtId="0" fontId="31" fillId="0" borderId="9" xfId="3" applyFont="1" applyBorder="1" applyAlignment="1" applyProtection="1">
      <alignment horizontal="center" vertical="center" shrinkToFit="1"/>
      <protection locked="0"/>
    </xf>
    <xf numFmtId="0" fontId="31" fillId="0" borderId="10" xfId="3" applyFont="1" applyBorder="1" applyAlignment="1" applyProtection="1">
      <alignment horizontal="center" vertical="center" shrinkToFit="1"/>
      <protection locked="0"/>
    </xf>
    <xf numFmtId="0" fontId="31" fillId="0" borderId="11" xfId="3" applyFont="1" applyBorder="1" applyAlignment="1" applyProtection="1">
      <alignment horizontal="center" vertical="center" shrinkToFit="1"/>
      <protection locked="0"/>
    </xf>
    <xf numFmtId="0" fontId="11" fillId="0" borderId="2" xfId="1" applyFont="1" applyFill="1" applyBorder="1" applyAlignment="1" applyProtection="1">
      <alignment horizontal="center" vertical="center" shrinkToFit="1"/>
      <protection locked="0"/>
    </xf>
    <xf numFmtId="0" fontId="11" fillId="0" borderId="107" xfId="1" applyFont="1" applyFill="1" applyBorder="1" applyAlignment="1" applyProtection="1">
      <alignment horizontal="center" vertical="center" shrinkToFit="1"/>
      <protection locked="0"/>
    </xf>
    <xf numFmtId="0" fontId="8" fillId="2" borderId="0" xfId="1" applyFont="1" applyFill="1" applyBorder="1" applyAlignment="1" applyProtection="1">
      <alignment horizontal="left" vertical="top"/>
    </xf>
    <xf numFmtId="0" fontId="63" fillId="0" borderId="4" xfId="1" applyFont="1" applyFill="1" applyBorder="1" applyAlignment="1" applyProtection="1">
      <alignment horizontal="center" vertical="center" shrinkToFit="1"/>
      <protection locked="0"/>
    </xf>
    <xf numFmtId="0" fontId="63" fillId="0" borderId="5" xfId="1" applyFont="1" applyFill="1" applyBorder="1" applyAlignment="1" applyProtection="1">
      <alignment horizontal="center" vertical="center" shrinkToFit="1"/>
      <protection locked="0"/>
    </xf>
    <xf numFmtId="0" fontId="63" fillId="0" borderId="6" xfId="1" applyFont="1" applyFill="1" applyBorder="1" applyAlignment="1" applyProtection="1">
      <alignment horizontal="center" vertical="center" shrinkToFit="1"/>
      <protection locked="0"/>
    </xf>
    <xf numFmtId="0" fontId="63" fillId="0" borderId="7" xfId="1" applyFont="1" applyFill="1" applyBorder="1" applyAlignment="1" applyProtection="1">
      <alignment horizontal="center" vertical="center" shrinkToFit="1"/>
      <protection locked="0"/>
    </xf>
    <xf numFmtId="0" fontId="63" fillId="0" borderId="14" xfId="1" applyFont="1" applyFill="1" applyBorder="1" applyAlignment="1" applyProtection="1">
      <alignment horizontal="center" vertical="center" shrinkToFit="1"/>
      <protection locked="0"/>
    </xf>
    <xf numFmtId="0" fontId="63" fillId="0" borderId="0" xfId="1" applyFont="1" applyFill="1" applyBorder="1" applyAlignment="1" applyProtection="1">
      <alignment horizontal="center" vertical="center" shrinkToFit="1"/>
      <protection locked="0"/>
    </xf>
    <xf numFmtId="0" fontId="63" fillId="0" borderId="13" xfId="1" applyFont="1" applyFill="1" applyBorder="1" applyAlignment="1" applyProtection="1">
      <alignment horizontal="center" vertical="center" shrinkToFit="1"/>
      <protection locked="0"/>
    </xf>
    <xf numFmtId="0" fontId="63" fillId="0" borderId="9" xfId="1" applyFont="1" applyFill="1" applyBorder="1" applyAlignment="1" applyProtection="1">
      <alignment horizontal="center" vertical="center" shrinkToFit="1"/>
      <protection locked="0"/>
    </xf>
    <xf numFmtId="0" fontId="63" fillId="0" borderId="10" xfId="1" applyFont="1" applyFill="1" applyBorder="1" applyAlignment="1" applyProtection="1">
      <alignment horizontal="center" vertical="center" shrinkToFit="1"/>
      <protection locked="0"/>
    </xf>
    <xf numFmtId="0" fontId="63" fillId="0" borderId="11" xfId="1" applyFont="1" applyFill="1" applyBorder="1" applyAlignment="1" applyProtection="1">
      <alignment horizontal="center" vertical="center" shrinkToFit="1"/>
      <protection locked="0"/>
    </xf>
    <xf numFmtId="0" fontId="15" fillId="0" borderId="203" xfId="1" applyFont="1" applyFill="1" applyBorder="1" applyAlignment="1" applyProtection="1">
      <alignment horizontal="center" vertical="center" shrinkToFit="1"/>
      <protection locked="0"/>
    </xf>
    <xf numFmtId="0" fontId="15" fillId="0" borderId="204" xfId="1" applyFont="1" applyFill="1" applyBorder="1" applyAlignment="1" applyProtection="1">
      <alignment horizontal="center" vertical="center" shrinkToFit="1"/>
      <protection locked="0"/>
    </xf>
    <xf numFmtId="0" fontId="15" fillId="0" borderId="205" xfId="1" applyFont="1" applyFill="1" applyBorder="1" applyAlignment="1" applyProtection="1">
      <alignment horizontal="center" vertical="center" shrinkToFit="1"/>
      <protection locked="0"/>
    </xf>
    <xf numFmtId="0" fontId="15" fillId="0" borderId="86" xfId="1" applyFont="1" applyFill="1" applyBorder="1" applyAlignment="1" applyProtection="1">
      <alignment horizontal="center" vertical="center" shrinkToFit="1"/>
      <protection locked="0"/>
    </xf>
    <xf numFmtId="0" fontId="15" fillId="0" borderId="87" xfId="1" applyFont="1" applyFill="1" applyBorder="1" applyAlignment="1" applyProtection="1">
      <alignment horizontal="center" vertical="center" shrinkToFit="1"/>
      <protection locked="0"/>
    </xf>
    <xf numFmtId="0" fontId="15" fillId="0" borderId="88" xfId="1" applyFont="1" applyFill="1" applyBorder="1" applyAlignment="1" applyProtection="1">
      <alignment horizontal="center" vertical="center" shrinkToFit="1"/>
      <protection locked="0"/>
    </xf>
    <xf numFmtId="0" fontId="14" fillId="0" borderId="4" xfId="1" applyFont="1" applyBorder="1" applyAlignment="1" applyProtection="1">
      <alignment horizontal="center" vertical="center" wrapText="1" shrinkToFit="1"/>
    </xf>
    <xf numFmtId="0" fontId="15" fillId="2" borderId="203" xfId="1" applyFont="1" applyFill="1" applyBorder="1" applyAlignment="1" applyProtection="1">
      <alignment horizontal="center" vertical="center" wrapText="1"/>
    </xf>
    <xf numFmtId="0" fontId="15" fillId="2" borderId="204" xfId="1" applyFont="1" applyFill="1" applyBorder="1" applyAlignment="1" applyProtection="1">
      <alignment horizontal="center" vertical="center" wrapText="1"/>
    </xf>
    <xf numFmtId="0" fontId="15" fillId="2" borderId="205" xfId="1" applyFont="1" applyFill="1" applyBorder="1" applyAlignment="1" applyProtection="1">
      <alignment horizontal="center" vertical="center" wrapText="1"/>
    </xf>
    <xf numFmtId="0" fontId="15" fillId="3" borderId="11" xfId="1" applyFont="1" applyFill="1" applyBorder="1" applyAlignment="1" applyProtection="1">
      <alignment horizontal="center" vertical="center" shrinkToFit="1"/>
    </xf>
    <xf numFmtId="0" fontId="8" fillId="2" borderId="158" xfId="1" applyFont="1" applyFill="1" applyBorder="1" applyAlignment="1" applyProtection="1">
      <alignment horizontal="center" vertical="center"/>
    </xf>
    <xf numFmtId="0" fontId="11" fillId="0" borderId="158" xfId="1" applyFont="1" applyFill="1" applyBorder="1" applyAlignment="1" applyProtection="1">
      <alignment horizontal="center" vertical="center" shrinkToFit="1"/>
      <protection locked="0"/>
    </xf>
    <xf numFmtId="0" fontId="8" fillId="2" borderId="253" xfId="1" applyFont="1" applyFill="1" applyBorder="1" applyAlignment="1" applyProtection="1">
      <alignment horizontal="center" vertical="center"/>
    </xf>
    <xf numFmtId="0" fontId="12" fillId="2" borderId="203" xfId="1" applyFont="1" applyFill="1" applyBorder="1" applyAlignment="1" applyProtection="1">
      <alignment horizontal="center" vertical="center" shrinkToFit="1"/>
    </xf>
    <xf numFmtId="0" fontId="12" fillId="2" borderId="204" xfId="1" applyFont="1" applyFill="1" applyBorder="1" applyAlignment="1" applyProtection="1">
      <alignment horizontal="center" vertical="center" shrinkToFit="1"/>
    </xf>
    <xf numFmtId="2" fontId="11" fillId="0" borderId="203" xfId="1" applyNumberFormat="1" applyFont="1" applyFill="1" applyBorder="1" applyAlignment="1" applyProtection="1">
      <alignment horizontal="center" vertical="center" shrinkToFit="1"/>
      <protection locked="0"/>
    </xf>
    <xf numFmtId="2" fontId="11" fillId="0" borderId="204" xfId="1" applyNumberFormat="1" applyFont="1" applyFill="1" applyBorder="1" applyAlignment="1" applyProtection="1">
      <alignment horizontal="center" vertical="center" shrinkToFit="1"/>
      <protection locked="0"/>
    </xf>
    <xf numFmtId="2" fontId="11" fillId="0" borderId="205" xfId="1" applyNumberFormat="1" applyFont="1" applyFill="1" applyBorder="1" applyAlignment="1" applyProtection="1">
      <alignment horizontal="center" vertical="center" shrinkToFit="1"/>
      <protection locked="0"/>
    </xf>
    <xf numFmtId="0" fontId="8" fillId="2" borderId="159" xfId="1" applyFont="1" applyFill="1" applyBorder="1" applyAlignment="1" applyProtection="1">
      <alignment horizontal="center" vertical="center" shrinkToFit="1"/>
    </xf>
    <xf numFmtId="0" fontId="11" fillId="0" borderId="159" xfId="1" applyFont="1" applyFill="1" applyBorder="1" applyAlignment="1" applyProtection="1">
      <alignment horizontal="center" vertical="center" shrinkToFit="1"/>
      <protection locked="0"/>
    </xf>
    <xf numFmtId="0" fontId="8" fillId="2" borderId="95" xfId="1" applyFont="1" applyFill="1" applyBorder="1" applyAlignment="1" applyProtection="1">
      <alignment horizontal="center" vertical="center"/>
    </xf>
    <xf numFmtId="0" fontId="12" fillId="3" borderId="86" xfId="1" applyFont="1" applyFill="1" applyBorder="1" applyAlignment="1" applyProtection="1">
      <alignment horizontal="center" vertical="center" shrinkToFit="1"/>
    </xf>
    <xf numFmtId="0" fontId="12" fillId="3" borderId="87" xfId="1" applyFont="1" applyFill="1" applyBorder="1" applyAlignment="1" applyProtection="1">
      <alignment horizontal="center" vertical="center" shrinkToFit="1"/>
    </xf>
    <xf numFmtId="0" fontId="11" fillId="0" borderId="8" xfId="1" applyFont="1" applyFill="1" applyBorder="1" applyAlignment="1" applyProtection="1">
      <alignment horizontal="center" vertical="center" shrinkToFit="1"/>
      <protection locked="0"/>
    </xf>
    <xf numFmtId="0" fontId="8" fillId="2" borderId="252" xfId="1" applyFont="1" applyFill="1" applyBorder="1" applyAlignment="1" applyProtection="1">
      <alignment horizontal="center" vertical="center"/>
    </xf>
    <xf numFmtId="2" fontId="11" fillId="5" borderId="169" xfId="1" applyNumberFormat="1" applyFont="1" applyFill="1" applyBorder="1" applyAlignment="1" applyProtection="1">
      <alignment horizontal="center" vertical="center" shrinkToFit="1"/>
    </xf>
    <xf numFmtId="0" fontId="11" fillId="5" borderId="170" xfId="1" applyFont="1" applyFill="1" applyBorder="1" applyAlignment="1" applyProtection="1">
      <alignment horizontal="center" vertical="center" shrinkToFit="1"/>
    </xf>
    <xf numFmtId="0" fontId="11" fillId="5" borderId="171" xfId="1" applyFont="1" applyFill="1" applyBorder="1" applyAlignment="1" applyProtection="1">
      <alignment horizontal="center" vertical="center" shrinkToFit="1"/>
    </xf>
    <xf numFmtId="2" fontId="27" fillId="0" borderId="5" xfId="1" applyNumberFormat="1" applyFont="1" applyFill="1" applyBorder="1" applyAlignment="1" applyProtection="1">
      <alignment horizontal="center" vertical="center" shrinkToFit="1"/>
      <protection locked="0"/>
    </xf>
    <xf numFmtId="2" fontId="27" fillId="0" borderId="6" xfId="1" applyNumberFormat="1" applyFont="1" applyFill="1" applyBorder="1" applyAlignment="1" applyProtection="1">
      <alignment horizontal="center" vertical="center" shrinkToFit="1"/>
      <protection locked="0"/>
    </xf>
    <xf numFmtId="2" fontId="27" fillId="0" borderId="7" xfId="1" applyNumberFormat="1" applyFont="1" applyFill="1" applyBorder="1" applyAlignment="1" applyProtection="1">
      <alignment horizontal="center" vertical="center" shrinkToFit="1"/>
      <protection locked="0"/>
    </xf>
    <xf numFmtId="2" fontId="27" fillId="0" borderId="14" xfId="1" applyNumberFormat="1" applyFont="1" applyFill="1" applyBorder="1" applyAlignment="1" applyProtection="1">
      <alignment horizontal="center" vertical="center" shrinkToFit="1"/>
      <protection locked="0"/>
    </xf>
    <xf numFmtId="2" fontId="27" fillId="0" borderId="0" xfId="1" applyNumberFormat="1" applyFont="1" applyFill="1" applyBorder="1" applyAlignment="1" applyProtection="1">
      <alignment horizontal="center" vertical="center" shrinkToFit="1"/>
      <protection locked="0"/>
    </xf>
    <xf numFmtId="2" fontId="27" fillId="0" borderId="13" xfId="1" applyNumberFormat="1" applyFont="1" applyFill="1" applyBorder="1" applyAlignment="1" applyProtection="1">
      <alignment horizontal="center" vertical="center" shrinkToFit="1"/>
      <protection locked="0"/>
    </xf>
    <xf numFmtId="2" fontId="27" fillId="0" borderId="9" xfId="1" applyNumberFormat="1" applyFont="1" applyFill="1" applyBorder="1" applyAlignment="1" applyProtection="1">
      <alignment horizontal="center" vertical="center" shrinkToFit="1"/>
      <protection locked="0"/>
    </xf>
    <xf numFmtId="2" fontId="27" fillId="0" borderId="10" xfId="1" applyNumberFormat="1" applyFont="1" applyFill="1" applyBorder="1" applyAlignment="1" applyProtection="1">
      <alignment horizontal="center" vertical="center" shrinkToFit="1"/>
      <protection locked="0"/>
    </xf>
    <xf numFmtId="2" fontId="27" fillId="0" borderId="11" xfId="1" applyNumberFormat="1" applyFont="1" applyFill="1" applyBorder="1" applyAlignment="1" applyProtection="1">
      <alignment horizontal="center" vertical="center" shrinkToFit="1"/>
      <protection locked="0"/>
    </xf>
    <xf numFmtId="0" fontId="15" fillId="2" borderId="230" xfId="1" applyFont="1" applyFill="1" applyBorder="1" applyAlignment="1" applyProtection="1">
      <alignment horizontal="center" vertical="center" wrapText="1"/>
    </xf>
    <xf numFmtId="0" fontId="15" fillId="2" borderId="218" xfId="1" applyFont="1" applyFill="1" applyBorder="1" applyAlignment="1" applyProtection="1">
      <alignment horizontal="center" vertical="center" wrapText="1"/>
    </xf>
    <xf numFmtId="0" fontId="15" fillId="2" borderId="98" xfId="1" applyFont="1" applyFill="1" applyBorder="1" applyAlignment="1" applyProtection="1">
      <alignment horizontal="center" vertical="center" wrapText="1"/>
    </xf>
    <xf numFmtId="0" fontId="15" fillId="2" borderId="83" xfId="1" applyFont="1" applyFill="1" applyBorder="1" applyAlignment="1" applyProtection="1">
      <alignment horizontal="center" vertical="center" wrapText="1"/>
    </xf>
    <xf numFmtId="0" fontId="15" fillId="2" borderId="84" xfId="1" applyFont="1" applyFill="1" applyBorder="1" applyAlignment="1" applyProtection="1">
      <alignment horizontal="center" vertical="center" wrapText="1"/>
    </xf>
    <xf numFmtId="0" fontId="15" fillId="2" borderId="85" xfId="1" applyFont="1" applyFill="1" applyBorder="1" applyAlignment="1" applyProtection="1">
      <alignment horizontal="center" vertical="center" wrapText="1"/>
    </xf>
    <xf numFmtId="0" fontId="45" fillId="0" borderId="1" xfId="1" applyFont="1" applyFill="1" applyBorder="1" applyAlignment="1" applyProtection="1">
      <alignment horizontal="center" vertical="center" shrinkToFit="1"/>
      <protection locked="0"/>
    </xf>
    <xf numFmtId="0" fontId="45" fillId="0" borderId="2" xfId="1" applyFont="1" applyFill="1" applyBorder="1" applyAlignment="1" applyProtection="1">
      <alignment horizontal="center" vertical="center" shrinkToFit="1"/>
      <protection locked="0"/>
    </xf>
    <xf numFmtId="0" fontId="45" fillId="0" borderId="3" xfId="1" applyFont="1" applyFill="1" applyBorder="1" applyAlignment="1" applyProtection="1">
      <alignment horizontal="center" vertical="center" shrinkToFit="1"/>
      <protection locked="0"/>
    </xf>
    <xf numFmtId="0" fontId="15" fillId="0" borderId="81" xfId="1" applyFont="1" applyFill="1" applyBorder="1" applyAlignment="1" applyProtection="1">
      <alignment horizontal="center" vertical="center"/>
      <protection locked="0"/>
    </xf>
    <xf numFmtId="0" fontId="15" fillId="0" borderId="74" xfId="1" applyFont="1" applyFill="1" applyBorder="1" applyAlignment="1" applyProtection="1">
      <alignment horizontal="center" vertical="center"/>
      <protection locked="0"/>
    </xf>
    <xf numFmtId="0" fontId="12" fillId="0" borderId="75" xfId="1" applyFont="1" applyFill="1" applyBorder="1" applyAlignment="1" applyProtection="1">
      <alignment horizontal="center" vertical="center"/>
      <protection locked="0"/>
    </xf>
    <xf numFmtId="0" fontId="12" fillId="0" borderId="72" xfId="1" applyFont="1" applyFill="1" applyBorder="1" applyAlignment="1" applyProtection="1">
      <alignment horizontal="center" vertical="center"/>
      <protection locked="0"/>
    </xf>
    <xf numFmtId="0" fontId="12" fillId="0" borderId="76" xfId="1" applyFont="1" applyFill="1" applyBorder="1" applyAlignment="1" applyProtection="1">
      <alignment horizontal="left" vertical="center" shrinkToFit="1"/>
      <protection locked="0"/>
    </xf>
    <xf numFmtId="0" fontId="12" fillId="0" borderId="55" xfId="1" applyFont="1" applyFill="1" applyBorder="1" applyAlignment="1" applyProtection="1">
      <alignment horizontal="left" vertical="center" shrinkToFit="1"/>
      <protection locked="0"/>
    </xf>
    <xf numFmtId="0" fontId="12" fillId="0" borderId="76" xfId="1" applyFont="1" applyFill="1" applyBorder="1" applyAlignment="1" applyProtection="1">
      <alignment horizontal="center" vertical="center" shrinkToFit="1"/>
      <protection locked="0"/>
    </xf>
    <xf numFmtId="0" fontId="12" fillId="0" borderId="55" xfId="1" applyFont="1" applyFill="1" applyBorder="1" applyAlignment="1" applyProtection="1">
      <alignment horizontal="center" vertical="center" shrinkToFit="1"/>
      <protection locked="0"/>
    </xf>
    <xf numFmtId="0" fontId="8" fillId="0" borderId="76" xfId="1" applyFont="1" applyFill="1" applyBorder="1" applyAlignment="1" applyProtection="1">
      <alignment horizontal="center" vertical="center"/>
    </xf>
    <xf numFmtId="0" fontId="8" fillId="3" borderId="0" xfId="1" applyFont="1" applyFill="1" applyBorder="1" applyAlignment="1" applyProtection="1">
      <alignment vertical="center"/>
    </xf>
    <xf numFmtId="0" fontId="12" fillId="2" borderId="13" xfId="1" applyFont="1" applyFill="1" applyBorder="1" applyAlignment="1" applyProtection="1">
      <alignment vertical="center"/>
    </xf>
    <xf numFmtId="0" fontId="12" fillId="2" borderId="0" xfId="1" applyFont="1" applyFill="1" applyBorder="1" applyAlignment="1" applyProtection="1">
      <alignment vertical="center"/>
    </xf>
    <xf numFmtId="0" fontId="12" fillId="2" borderId="131" xfId="1" applyFont="1" applyFill="1" applyBorder="1" applyAlignment="1" applyProtection="1">
      <alignment horizontal="center" vertical="center" wrapText="1"/>
    </xf>
    <xf numFmtId="0" fontId="12" fillId="2" borderId="144" xfId="1" applyFont="1" applyFill="1" applyBorder="1" applyAlignment="1" applyProtection="1">
      <alignment horizontal="center" vertical="center" wrapText="1"/>
    </xf>
    <xf numFmtId="0" fontId="12" fillId="2" borderId="186" xfId="1" applyFont="1" applyFill="1" applyBorder="1" applyAlignment="1" applyProtection="1">
      <alignment horizontal="center" vertical="center" wrapText="1"/>
    </xf>
    <xf numFmtId="0" fontId="60" fillId="2" borderId="14" xfId="1" applyFont="1" applyFill="1" applyBorder="1" applyAlignment="1" applyProtection="1">
      <alignment horizontal="center" vertical="center" textRotation="255" wrapText="1"/>
    </xf>
    <xf numFmtId="0" fontId="60" fillId="2" borderId="13" xfId="1" applyFont="1" applyFill="1" applyBorder="1" applyAlignment="1" applyProtection="1">
      <alignment horizontal="center" vertical="center" textRotation="255" wrapText="1"/>
    </xf>
    <xf numFmtId="0" fontId="16" fillId="14" borderId="1" xfId="1" applyFont="1" applyFill="1" applyBorder="1" applyAlignment="1" applyProtection="1">
      <alignment horizontal="center" vertical="center"/>
    </xf>
    <xf numFmtId="0" fontId="16" fillId="14" borderId="2" xfId="1" applyFont="1" applyFill="1" applyBorder="1" applyAlignment="1" applyProtection="1">
      <alignment horizontal="center" vertical="center"/>
    </xf>
    <xf numFmtId="0" fontId="16" fillId="14" borderId="131" xfId="1" applyFont="1" applyFill="1" applyBorder="1" applyAlignment="1" applyProtection="1">
      <alignment horizontal="center" vertical="center"/>
    </xf>
    <xf numFmtId="0" fontId="16" fillId="14" borderId="144" xfId="1" applyFont="1" applyFill="1" applyBorder="1" applyAlignment="1" applyProtection="1">
      <alignment horizontal="center" vertical="center"/>
    </xf>
    <xf numFmtId="0" fontId="15" fillId="14" borderId="3" xfId="1" applyFont="1" applyFill="1" applyBorder="1" applyAlignment="1" applyProtection="1">
      <alignment horizontal="center" vertical="center"/>
    </xf>
    <xf numFmtId="0" fontId="15" fillId="14" borderId="186" xfId="1" applyFont="1" applyFill="1" applyBorder="1" applyAlignment="1" applyProtection="1">
      <alignment horizontal="center" vertical="center"/>
    </xf>
    <xf numFmtId="0" fontId="15" fillId="14" borderId="63" xfId="1" applyFont="1" applyFill="1" applyBorder="1" applyAlignment="1" applyProtection="1">
      <alignment horizontal="center" vertical="center"/>
    </xf>
    <xf numFmtId="0" fontId="15" fillId="14" borderId="73" xfId="1" applyFont="1" applyFill="1" applyBorder="1" applyAlignment="1" applyProtection="1">
      <alignment horizontal="center" vertical="center"/>
    </xf>
    <xf numFmtId="0" fontId="16" fillId="14" borderId="126" xfId="1" applyFont="1" applyFill="1" applyBorder="1" applyAlignment="1" applyProtection="1">
      <alignment horizontal="center" vertical="center"/>
    </xf>
    <xf numFmtId="0" fontId="16" fillId="14" borderId="127" xfId="1" applyFont="1" applyFill="1" applyBorder="1" applyAlignment="1" applyProtection="1">
      <alignment horizontal="center" vertical="center"/>
    </xf>
    <xf numFmtId="0" fontId="16" fillId="14" borderId="213" xfId="1" applyFont="1" applyFill="1" applyBorder="1" applyAlignment="1" applyProtection="1">
      <alignment horizontal="center" vertical="center"/>
    </xf>
    <xf numFmtId="0" fontId="16" fillId="14" borderId="214" xfId="1" applyFont="1" applyFill="1" applyBorder="1" applyAlignment="1" applyProtection="1">
      <alignment horizontal="center" vertical="center"/>
    </xf>
    <xf numFmtId="0" fontId="15" fillId="0" borderId="99" xfId="1" applyFont="1" applyFill="1" applyBorder="1" applyAlignment="1" applyProtection="1">
      <alignment horizontal="center" vertical="center" shrinkToFit="1"/>
      <protection locked="0"/>
    </xf>
    <xf numFmtId="0" fontId="15" fillId="0" borderId="100" xfId="1" applyFont="1" applyFill="1" applyBorder="1" applyAlignment="1" applyProtection="1">
      <alignment horizontal="center" vertical="center" shrinkToFit="1"/>
      <protection locked="0"/>
    </xf>
    <xf numFmtId="0" fontId="16" fillId="0" borderId="250" xfId="1" applyFont="1" applyFill="1" applyBorder="1" applyAlignment="1" applyProtection="1">
      <alignment horizontal="center" vertical="center" shrinkToFit="1"/>
      <protection locked="0"/>
    </xf>
    <xf numFmtId="0" fontId="16" fillId="0" borderId="251" xfId="1" applyFont="1" applyFill="1" applyBorder="1" applyAlignment="1" applyProtection="1">
      <alignment horizontal="center" vertical="center" shrinkToFit="1"/>
      <protection locked="0"/>
    </xf>
    <xf numFmtId="0" fontId="16" fillId="0" borderId="98" xfId="1" applyFont="1" applyFill="1" applyBorder="1" applyAlignment="1" applyProtection="1">
      <alignment horizontal="center" vertical="center" shrinkToFit="1"/>
      <protection locked="0"/>
    </xf>
    <xf numFmtId="0" fontId="16" fillId="0" borderId="100" xfId="1" applyFont="1" applyFill="1" applyBorder="1" applyAlignment="1" applyProtection="1">
      <alignment horizontal="center" vertical="center" shrinkToFit="1"/>
      <protection locked="0"/>
    </xf>
    <xf numFmtId="0" fontId="8" fillId="2" borderId="76" xfId="1" applyFont="1" applyFill="1" applyBorder="1" applyAlignment="1" applyProtection="1">
      <alignment horizontal="left" vertical="center"/>
    </xf>
    <xf numFmtId="0" fontId="8" fillId="11" borderId="131" xfId="1" applyFont="1" applyFill="1" applyBorder="1" applyAlignment="1" applyProtection="1">
      <alignment horizontal="center" vertical="center" shrinkToFit="1"/>
      <protection locked="0"/>
    </xf>
    <xf numFmtId="0" fontId="8" fillId="11" borderId="144" xfId="1" applyFont="1" applyFill="1" applyBorder="1" applyAlignment="1" applyProtection="1">
      <alignment horizontal="center" vertical="center" shrinkToFit="1"/>
      <protection locked="0"/>
    </xf>
    <xf numFmtId="0" fontId="8" fillId="11" borderId="186" xfId="1" applyFont="1" applyFill="1" applyBorder="1" applyAlignment="1" applyProtection="1">
      <alignment horizontal="center" vertical="center" shrinkToFit="1"/>
      <protection locked="0"/>
    </xf>
    <xf numFmtId="0" fontId="24" fillId="0" borderId="96" xfId="1" applyFont="1" applyFill="1" applyBorder="1" applyAlignment="1" applyProtection="1">
      <alignment horizontal="center" vertical="center" wrapText="1" shrinkToFit="1"/>
    </xf>
    <xf numFmtId="0" fontId="24" fillId="0" borderId="6" xfId="1" applyFont="1" applyFill="1" applyBorder="1" applyAlignment="1" applyProtection="1">
      <alignment horizontal="center" vertical="center" shrinkToFit="1"/>
    </xf>
    <xf numFmtId="0" fontId="24" fillId="0" borderId="7" xfId="1" applyFont="1" applyFill="1" applyBorder="1" applyAlignment="1" applyProtection="1">
      <alignment horizontal="center" vertical="center" shrinkToFit="1"/>
    </xf>
    <xf numFmtId="0" fontId="24" fillId="0" borderId="98" xfId="1" applyFont="1" applyFill="1" applyBorder="1" applyAlignment="1" applyProtection="1">
      <alignment horizontal="center" vertical="center" shrinkToFit="1"/>
    </xf>
    <xf numFmtId="0" fontId="24" fillId="0" borderId="10" xfId="1" applyFont="1" applyFill="1" applyBorder="1" applyAlignment="1" applyProtection="1">
      <alignment horizontal="center" vertical="center" shrinkToFit="1"/>
    </xf>
    <xf numFmtId="0" fontId="24" fillId="0" borderId="11" xfId="1" applyFont="1" applyFill="1" applyBorder="1" applyAlignment="1" applyProtection="1">
      <alignment horizontal="center" vertical="center" shrinkToFit="1"/>
    </xf>
    <xf numFmtId="0" fontId="16" fillId="0" borderId="99" xfId="1" applyFont="1" applyFill="1" applyBorder="1" applyAlignment="1" applyProtection="1">
      <alignment horizontal="center" vertical="center" shrinkToFit="1"/>
      <protection locked="0"/>
    </xf>
    <xf numFmtId="0" fontId="16" fillId="0" borderId="76" xfId="1" applyFont="1" applyFill="1" applyBorder="1" applyAlignment="1" applyProtection="1">
      <alignment horizontal="center" vertical="center" shrinkToFit="1"/>
      <protection locked="0"/>
    </xf>
    <xf numFmtId="0" fontId="8" fillId="9" borderId="4" xfId="1" applyFont="1" applyFill="1" applyBorder="1" applyAlignment="1" applyProtection="1">
      <alignment horizontal="center" vertical="center" shrinkToFit="1"/>
      <protection locked="0"/>
    </xf>
    <xf numFmtId="0" fontId="8" fillId="11" borderId="249" xfId="1" applyFont="1" applyFill="1" applyBorder="1" applyAlignment="1" applyProtection="1">
      <alignment horizontal="center" vertical="center" shrinkToFit="1"/>
      <protection locked="0"/>
    </xf>
    <xf numFmtId="0" fontId="8" fillId="11" borderId="69" xfId="1" applyFont="1" applyFill="1" applyBorder="1" applyAlignment="1" applyProtection="1">
      <alignment horizontal="center" vertical="center" shrinkToFit="1"/>
      <protection locked="0"/>
    </xf>
    <xf numFmtId="0" fontId="8" fillId="11" borderId="6" xfId="1" applyFont="1" applyFill="1" applyBorder="1" applyAlignment="1" applyProtection="1">
      <alignment horizontal="center" vertical="center" shrinkToFit="1"/>
      <protection locked="0"/>
    </xf>
    <xf numFmtId="0" fontId="8" fillId="11" borderId="7" xfId="1" applyFont="1" applyFill="1" applyBorder="1" applyAlignment="1" applyProtection="1">
      <alignment horizontal="center" vertical="center" shrinkToFit="1"/>
      <protection locked="0"/>
    </xf>
    <xf numFmtId="0" fontId="8" fillId="11" borderId="72" xfId="1" applyFont="1" applyFill="1" applyBorder="1" applyAlignment="1" applyProtection="1">
      <alignment horizontal="center" vertical="center" shrinkToFit="1"/>
      <protection locked="0"/>
    </xf>
    <xf numFmtId="0" fontId="8" fillId="11" borderId="55" xfId="1" applyFont="1" applyFill="1" applyBorder="1" applyAlignment="1" applyProtection="1">
      <alignment horizontal="center" vertical="center" shrinkToFit="1"/>
      <protection locked="0"/>
    </xf>
    <xf numFmtId="0" fontId="8" fillId="11" borderId="56" xfId="1" applyFont="1" applyFill="1" applyBorder="1" applyAlignment="1" applyProtection="1">
      <alignment horizontal="center" vertical="center" shrinkToFit="1"/>
      <protection locked="0"/>
    </xf>
    <xf numFmtId="0" fontId="8" fillId="11" borderId="5" xfId="1" applyFont="1" applyFill="1" applyBorder="1" applyAlignment="1" applyProtection="1">
      <alignment horizontal="left" vertical="center" wrapText="1"/>
      <protection locked="0"/>
    </xf>
    <xf numFmtId="0" fontId="8" fillId="11" borderId="6" xfId="1" applyFont="1" applyFill="1" applyBorder="1" applyAlignment="1" applyProtection="1">
      <alignment horizontal="left" vertical="center" wrapText="1"/>
      <protection locked="0"/>
    </xf>
    <xf numFmtId="0" fontId="8" fillId="11" borderId="71" xfId="1" applyFont="1" applyFill="1" applyBorder="1" applyAlignment="1" applyProtection="1">
      <alignment horizontal="left" vertical="center" wrapText="1"/>
      <protection locked="0"/>
    </xf>
    <xf numFmtId="0" fontId="8" fillId="11" borderId="54" xfId="1" applyFont="1" applyFill="1" applyBorder="1" applyAlignment="1" applyProtection="1">
      <alignment horizontal="left" vertical="center" wrapText="1"/>
      <protection locked="0"/>
    </xf>
    <xf numFmtId="0" fontId="8" fillId="11" borderId="55" xfId="1" applyFont="1" applyFill="1" applyBorder="1" applyAlignment="1" applyProtection="1">
      <alignment horizontal="left" vertical="center" wrapText="1"/>
      <protection locked="0"/>
    </xf>
    <xf numFmtId="0" fontId="8" fillId="11" borderId="74" xfId="1" applyFont="1" applyFill="1" applyBorder="1" applyAlignment="1" applyProtection="1">
      <alignment horizontal="left" vertical="center" wrapText="1"/>
      <protection locked="0"/>
    </xf>
    <xf numFmtId="0" fontId="8" fillId="11" borderId="248" xfId="1" applyFont="1" applyFill="1" applyBorder="1" applyAlignment="1" applyProtection="1">
      <alignment horizontal="center" vertical="center" shrinkToFit="1"/>
      <protection locked="0"/>
    </xf>
    <xf numFmtId="0" fontId="8" fillId="2" borderId="125" xfId="1" applyFont="1" applyFill="1" applyBorder="1" applyAlignment="1" applyProtection="1">
      <alignment horizontal="center" vertical="center" wrapText="1"/>
    </xf>
    <xf numFmtId="0" fontId="15" fillId="2" borderId="32" xfId="1" applyFont="1" applyFill="1" applyBorder="1" applyAlignment="1" applyProtection="1">
      <alignment horizontal="center" vertical="center" textRotation="255" wrapText="1"/>
    </xf>
    <xf numFmtId="0" fontId="15" fillId="2" borderId="31" xfId="1" applyFont="1" applyFill="1" applyBorder="1" applyAlignment="1" applyProtection="1">
      <alignment horizontal="center" vertical="center" textRotation="255" wrapText="1"/>
    </xf>
    <xf numFmtId="0" fontId="15" fillId="2" borderId="54" xfId="1" applyFont="1" applyFill="1" applyBorder="1" applyAlignment="1" applyProtection="1">
      <alignment horizontal="center" vertical="center" textRotation="255" wrapText="1"/>
    </xf>
    <xf numFmtId="0" fontId="15" fillId="2" borderId="56" xfId="1" applyFont="1" applyFill="1" applyBorder="1" applyAlignment="1" applyProtection="1">
      <alignment horizontal="center" vertical="center" textRotation="255" wrapText="1"/>
    </xf>
    <xf numFmtId="0" fontId="8" fillId="11" borderId="59" xfId="1" applyFont="1" applyFill="1" applyBorder="1" applyAlignment="1" applyProtection="1">
      <alignment horizontal="left" vertical="center" shrinkToFit="1"/>
      <protection locked="0"/>
    </xf>
    <xf numFmtId="0" fontId="8" fillId="11" borderId="60" xfId="1" applyFont="1" applyFill="1" applyBorder="1" applyAlignment="1" applyProtection="1">
      <alignment horizontal="left" vertical="center" shrinkToFit="1"/>
      <protection locked="0"/>
    </xf>
    <xf numFmtId="0" fontId="8" fillId="11" borderId="61" xfId="1" applyFont="1" applyFill="1" applyBorder="1" applyAlignment="1" applyProtection="1">
      <alignment horizontal="left" vertical="center" shrinkToFit="1"/>
      <protection locked="0"/>
    </xf>
    <xf numFmtId="0" fontId="15" fillId="11" borderId="69" xfId="1" applyFont="1" applyFill="1" applyBorder="1" applyAlignment="1" applyProtection="1">
      <alignment horizontal="center" vertical="center" wrapText="1"/>
      <protection locked="0"/>
    </xf>
    <xf numFmtId="0" fontId="15" fillId="11" borderId="6" xfId="1" applyFont="1" applyFill="1" applyBorder="1" applyAlignment="1" applyProtection="1">
      <alignment horizontal="center" vertical="center" wrapText="1"/>
      <protection locked="0"/>
    </xf>
    <xf numFmtId="0" fontId="15" fillId="11" borderId="7" xfId="1" applyFont="1" applyFill="1" applyBorder="1" applyAlignment="1" applyProtection="1">
      <alignment horizontal="center" vertical="center" wrapText="1"/>
      <protection locked="0"/>
    </xf>
    <xf numFmtId="0" fontId="15" fillId="11" borderId="65" xfId="1" applyFont="1" applyFill="1" applyBorder="1" applyAlignment="1" applyProtection="1">
      <alignment horizontal="center" vertical="center" wrapText="1"/>
      <protection locked="0"/>
    </xf>
    <xf numFmtId="0" fontId="15" fillId="11" borderId="10" xfId="1" applyFont="1" applyFill="1" applyBorder="1" applyAlignment="1" applyProtection="1">
      <alignment horizontal="center" vertical="center" wrapText="1"/>
      <protection locked="0"/>
    </xf>
    <xf numFmtId="0" fontId="15" fillId="11" borderId="11" xfId="1" applyFont="1" applyFill="1" applyBorder="1" applyAlignment="1" applyProtection="1">
      <alignment horizontal="center" vertical="center" wrapText="1"/>
      <protection locked="0"/>
    </xf>
    <xf numFmtId="0" fontId="23" fillId="11" borderId="5" xfId="1" applyFont="1" applyFill="1" applyBorder="1" applyAlignment="1" applyProtection="1">
      <alignment horizontal="center" vertical="center" wrapText="1"/>
      <protection locked="0"/>
    </xf>
    <xf numFmtId="0" fontId="23" fillId="11" borderId="6" xfId="1" applyFont="1" applyFill="1" applyBorder="1" applyAlignment="1" applyProtection="1">
      <alignment horizontal="center" vertical="center" wrapText="1"/>
      <protection locked="0"/>
    </xf>
    <xf numFmtId="0" fontId="23" fillId="11" borderId="7" xfId="1" applyFont="1" applyFill="1" applyBorder="1" applyAlignment="1" applyProtection="1">
      <alignment horizontal="center" vertical="center" wrapText="1"/>
      <protection locked="0"/>
    </xf>
    <xf numFmtId="0" fontId="23" fillId="11" borderId="9" xfId="1" applyFont="1" applyFill="1" applyBorder="1" applyAlignment="1" applyProtection="1">
      <alignment horizontal="center" vertical="center" wrapText="1"/>
      <protection locked="0"/>
    </xf>
    <xf numFmtId="0" fontId="23" fillId="11" borderId="10" xfId="1" applyFont="1" applyFill="1" applyBorder="1" applyAlignment="1" applyProtection="1">
      <alignment horizontal="center" vertical="center" wrapText="1"/>
      <protection locked="0"/>
    </xf>
    <xf numFmtId="0" fontId="23" fillId="11" borderId="11" xfId="1" applyFont="1" applyFill="1" applyBorder="1" applyAlignment="1" applyProtection="1">
      <alignment horizontal="center" vertical="center" wrapText="1"/>
      <protection locked="0"/>
    </xf>
    <xf numFmtId="0" fontId="15" fillId="11" borderId="5" xfId="1" applyFont="1" applyFill="1" applyBorder="1" applyAlignment="1" applyProtection="1">
      <alignment horizontal="center" vertical="center" wrapText="1"/>
      <protection locked="0"/>
    </xf>
    <xf numFmtId="0" fontId="15" fillId="11" borderId="9" xfId="1" applyFont="1" applyFill="1" applyBorder="1" applyAlignment="1" applyProtection="1">
      <alignment horizontal="center" vertical="center" wrapText="1"/>
      <protection locked="0"/>
    </xf>
    <xf numFmtId="0" fontId="23" fillId="11" borderId="71" xfId="1" applyFont="1" applyFill="1" applyBorder="1" applyAlignment="1" applyProtection="1">
      <alignment horizontal="center" vertical="center" wrapText="1"/>
      <protection locked="0"/>
    </xf>
    <xf numFmtId="0" fontId="23" fillId="11" borderId="68" xfId="1" applyFont="1" applyFill="1" applyBorder="1" applyAlignment="1" applyProtection="1">
      <alignment horizontal="center" vertical="center" wrapText="1"/>
      <protection locked="0"/>
    </xf>
    <xf numFmtId="0" fontId="8" fillId="2" borderId="35" xfId="1" applyFont="1" applyFill="1" applyBorder="1" applyAlignment="1" applyProtection="1">
      <alignment horizontal="left" vertical="center" shrinkToFit="1"/>
    </xf>
    <xf numFmtId="0" fontId="20" fillId="0" borderId="0" xfId="1" applyFont="1" applyAlignment="1" applyProtection="1">
      <alignment horizontal="left" vertical="center" shrinkToFit="1"/>
    </xf>
    <xf numFmtId="0" fontId="20" fillId="0" borderId="35" xfId="1" applyFont="1" applyBorder="1" applyAlignment="1" applyProtection="1">
      <alignment horizontal="left" vertical="center" shrinkToFit="1"/>
    </xf>
    <xf numFmtId="178" fontId="27" fillId="4" borderId="5" xfId="1" applyNumberFormat="1" applyFont="1" applyFill="1" applyBorder="1" applyAlignment="1" applyProtection="1">
      <alignment horizontal="center" vertical="center" shrinkToFit="1"/>
    </xf>
    <xf numFmtId="178" fontId="27" fillId="4" borderId="6" xfId="1" applyNumberFormat="1" applyFont="1" applyFill="1" applyBorder="1" applyAlignment="1" applyProtection="1">
      <alignment horizontal="center" vertical="center" shrinkToFit="1"/>
    </xf>
    <xf numFmtId="178" fontId="27" fillId="4" borderId="9" xfId="1" applyNumberFormat="1" applyFont="1" applyFill="1" applyBorder="1" applyAlignment="1" applyProtection="1">
      <alignment horizontal="center" vertical="center" shrinkToFit="1"/>
    </xf>
    <xf numFmtId="178" fontId="27" fillId="4" borderId="10" xfId="1" applyNumberFormat="1" applyFont="1" applyFill="1" applyBorder="1" applyAlignment="1" applyProtection="1">
      <alignment horizontal="center" vertical="center" shrinkToFit="1"/>
    </xf>
    <xf numFmtId="178" fontId="27" fillId="4" borderId="14" xfId="1" applyNumberFormat="1" applyFont="1" applyFill="1" applyBorder="1" applyAlignment="1" applyProtection="1">
      <alignment horizontal="center" vertical="center" shrinkToFit="1"/>
    </xf>
    <xf numFmtId="178" fontId="27" fillId="4" borderId="0" xfId="1" applyNumberFormat="1" applyFont="1" applyFill="1" applyBorder="1" applyAlignment="1" applyProtection="1">
      <alignment horizontal="center" vertical="center" shrinkToFit="1"/>
    </xf>
    <xf numFmtId="0" fontId="12" fillId="0" borderId="6" xfId="1" applyFont="1" applyFill="1" applyBorder="1" applyAlignment="1" applyProtection="1">
      <alignment horizontal="right" vertical="center"/>
    </xf>
  </cellXfs>
  <cellStyles count="7">
    <cellStyle name="桁区切り 2" xfId="4"/>
    <cellStyle name="標準" xfId="0" builtinId="0"/>
    <cellStyle name="標準 2 2" xfId="2"/>
    <cellStyle name="標準 2 4" xfId="1"/>
    <cellStyle name="標準 5" xfId="3"/>
    <cellStyle name="標準_Book2" xfId="6"/>
    <cellStyle name="標準_保育所運営費支弁取扱要領様式" xfId="5"/>
  </cellStyles>
  <dxfs count="46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9"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97</xdr:row>
          <xdr:rowOff>114300</xdr:rowOff>
        </xdr:from>
        <xdr:to>
          <xdr:col>8</xdr:col>
          <xdr:colOff>190500</xdr:colOff>
          <xdr:row>99</xdr:row>
          <xdr:rowOff>19050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123825</xdr:rowOff>
        </xdr:from>
        <xdr:to>
          <xdr:col>8</xdr:col>
          <xdr:colOff>190500</xdr:colOff>
          <xdr:row>102</xdr:row>
          <xdr:rowOff>28575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114300</xdr:rowOff>
        </xdr:from>
        <xdr:to>
          <xdr:col>8</xdr:col>
          <xdr:colOff>190500</xdr:colOff>
          <xdr:row>105</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123825</xdr:rowOff>
        </xdr:from>
        <xdr:to>
          <xdr:col>8</xdr:col>
          <xdr:colOff>190500</xdr:colOff>
          <xdr:row>108</xdr:row>
          <xdr:rowOff>28575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114300</xdr:rowOff>
        </xdr:from>
        <xdr:to>
          <xdr:col>8</xdr:col>
          <xdr:colOff>190500</xdr:colOff>
          <xdr:row>111</xdr:row>
          <xdr:rowOff>19050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112</xdr:row>
          <xdr:rowOff>123825</xdr:rowOff>
        </xdr:from>
        <xdr:to>
          <xdr:col>8</xdr:col>
          <xdr:colOff>190500</xdr:colOff>
          <xdr:row>114</xdr:row>
          <xdr:rowOff>28575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114300</xdr:rowOff>
        </xdr:from>
        <xdr:to>
          <xdr:col>8</xdr:col>
          <xdr:colOff>190500</xdr:colOff>
          <xdr:row>123</xdr:row>
          <xdr:rowOff>19050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123825</xdr:rowOff>
        </xdr:from>
        <xdr:to>
          <xdr:col>8</xdr:col>
          <xdr:colOff>190500</xdr:colOff>
          <xdr:row>126</xdr:row>
          <xdr:rowOff>28575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114300</xdr:rowOff>
        </xdr:from>
        <xdr:to>
          <xdr:col>8</xdr:col>
          <xdr:colOff>190500</xdr:colOff>
          <xdr:row>129</xdr:row>
          <xdr:rowOff>19050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123825</xdr:rowOff>
        </xdr:from>
        <xdr:to>
          <xdr:col>8</xdr:col>
          <xdr:colOff>190500</xdr:colOff>
          <xdr:row>132</xdr:row>
          <xdr:rowOff>28575</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xdr:row>
          <xdr:rowOff>114300</xdr:rowOff>
        </xdr:from>
        <xdr:to>
          <xdr:col>8</xdr:col>
          <xdr:colOff>190500</xdr:colOff>
          <xdr:row>135</xdr:row>
          <xdr:rowOff>19050</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123825</xdr:rowOff>
        </xdr:from>
        <xdr:to>
          <xdr:col>8</xdr:col>
          <xdr:colOff>190500</xdr:colOff>
          <xdr:row>138</xdr:row>
          <xdr:rowOff>28575</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114300</xdr:rowOff>
        </xdr:from>
        <xdr:to>
          <xdr:col>8</xdr:col>
          <xdr:colOff>190500</xdr:colOff>
          <xdr:row>141</xdr:row>
          <xdr:rowOff>19050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123825</xdr:rowOff>
        </xdr:from>
        <xdr:to>
          <xdr:col>8</xdr:col>
          <xdr:colOff>190500</xdr:colOff>
          <xdr:row>144</xdr:row>
          <xdr:rowOff>28575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114300</xdr:rowOff>
        </xdr:from>
        <xdr:to>
          <xdr:col>8</xdr:col>
          <xdr:colOff>190500</xdr:colOff>
          <xdr:row>147</xdr:row>
          <xdr:rowOff>19050</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148</xdr:row>
          <xdr:rowOff>123825</xdr:rowOff>
        </xdr:from>
        <xdr:to>
          <xdr:col>8</xdr:col>
          <xdr:colOff>190500</xdr:colOff>
          <xdr:row>150</xdr:row>
          <xdr:rowOff>28575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121</xdr:row>
          <xdr:rowOff>114300</xdr:rowOff>
        </xdr:from>
        <xdr:to>
          <xdr:col>37</xdr:col>
          <xdr:colOff>95250</xdr:colOff>
          <xdr:row>123</xdr:row>
          <xdr:rowOff>19050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124</xdr:row>
          <xdr:rowOff>123825</xdr:rowOff>
        </xdr:from>
        <xdr:to>
          <xdr:col>37</xdr:col>
          <xdr:colOff>95250</xdr:colOff>
          <xdr:row>126</xdr:row>
          <xdr:rowOff>28575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127</xdr:row>
          <xdr:rowOff>114300</xdr:rowOff>
        </xdr:from>
        <xdr:to>
          <xdr:col>37</xdr:col>
          <xdr:colOff>95250</xdr:colOff>
          <xdr:row>129</xdr:row>
          <xdr:rowOff>19050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130</xdr:row>
          <xdr:rowOff>123825</xdr:rowOff>
        </xdr:from>
        <xdr:to>
          <xdr:col>37</xdr:col>
          <xdr:colOff>95250</xdr:colOff>
          <xdr:row>132</xdr:row>
          <xdr:rowOff>28575</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133</xdr:row>
          <xdr:rowOff>114300</xdr:rowOff>
        </xdr:from>
        <xdr:to>
          <xdr:col>37</xdr:col>
          <xdr:colOff>95250</xdr:colOff>
          <xdr:row>135</xdr:row>
          <xdr:rowOff>19050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136</xdr:row>
          <xdr:rowOff>123825</xdr:rowOff>
        </xdr:from>
        <xdr:to>
          <xdr:col>37</xdr:col>
          <xdr:colOff>95250</xdr:colOff>
          <xdr:row>138</xdr:row>
          <xdr:rowOff>28575</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139</xdr:row>
          <xdr:rowOff>114300</xdr:rowOff>
        </xdr:from>
        <xdr:to>
          <xdr:col>37</xdr:col>
          <xdr:colOff>95250</xdr:colOff>
          <xdr:row>141</xdr:row>
          <xdr:rowOff>19050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142</xdr:row>
          <xdr:rowOff>123825</xdr:rowOff>
        </xdr:from>
        <xdr:to>
          <xdr:col>37</xdr:col>
          <xdr:colOff>95250</xdr:colOff>
          <xdr:row>144</xdr:row>
          <xdr:rowOff>28575</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145</xdr:row>
          <xdr:rowOff>114300</xdr:rowOff>
        </xdr:from>
        <xdr:to>
          <xdr:col>37</xdr:col>
          <xdr:colOff>95250</xdr:colOff>
          <xdr:row>147</xdr:row>
          <xdr:rowOff>19050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148</xdr:row>
          <xdr:rowOff>123825</xdr:rowOff>
        </xdr:from>
        <xdr:to>
          <xdr:col>37</xdr:col>
          <xdr:colOff>95250</xdr:colOff>
          <xdr:row>150</xdr:row>
          <xdr:rowOff>28575</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152400</xdr:rowOff>
        </xdr:from>
        <xdr:to>
          <xdr:col>5</xdr:col>
          <xdr:colOff>47625</xdr:colOff>
          <xdr:row>34</xdr:row>
          <xdr:rowOff>28575</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152400</xdr:rowOff>
        </xdr:from>
        <xdr:to>
          <xdr:col>5</xdr:col>
          <xdr:colOff>47625</xdr:colOff>
          <xdr:row>39</xdr:row>
          <xdr:rowOff>28575</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152400</xdr:rowOff>
        </xdr:from>
        <xdr:to>
          <xdr:col>5</xdr:col>
          <xdr:colOff>47625</xdr:colOff>
          <xdr:row>44</xdr:row>
          <xdr:rowOff>38100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142875</xdr:rowOff>
        </xdr:from>
        <xdr:to>
          <xdr:col>5</xdr:col>
          <xdr:colOff>47625</xdr:colOff>
          <xdr:row>49</xdr:row>
          <xdr:rowOff>47625</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302</xdr:row>
          <xdr:rowOff>9525</xdr:rowOff>
        </xdr:from>
        <xdr:to>
          <xdr:col>11</xdr:col>
          <xdr:colOff>95250</xdr:colOff>
          <xdr:row>305</xdr:row>
          <xdr:rowOff>0</xdr:rowOff>
        </xdr:to>
        <xdr:grpSp>
          <xdr:nvGrpSpPr>
            <xdr:cNvPr id="32" name="Group 239"/>
            <xdr:cNvGrpSpPr>
              <a:grpSpLocks/>
            </xdr:cNvGrpSpPr>
          </xdr:nvGrpSpPr>
          <xdr:grpSpPr bwMode="auto">
            <a:xfrm>
              <a:off x="504825" y="52120800"/>
              <a:ext cx="1276350" cy="561975"/>
              <a:chOff x="56" y="4129"/>
              <a:chExt cx="120" cy="60"/>
            </a:xfrm>
          </xdr:grpSpPr>
          <xdr:sp macro="" textlink="">
            <xdr:nvSpPr>
              <xdr:cNvPr id="1055" name="Check Box 31" hidden="1">
                <a:extLst>
                  <a:ext uri="{63B3BB69-23CF-44E3-9099-C40C66FF867C}">
                    <a14:compatExt spid="_x0000_s1055"/>
                  </a:ext>
                </a:extLst>
              </xdr:cNvPr>
              <xdr:cNvSpPr/>
            </xdr:nvSpPr>
            <xdr:spPr bwMode="auto">
              <a:xfrm>
                <a:off x="56" y="4129"/>
                <a:ext cx="7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1056" name="Check Box 32" hidden="1">
                <a:extLst>
                  <a:ext uri="{63B3BB69-23CF-44E3-9099-C40C66FF867C}">
                    <a14:compatExt spid="_x0000_s1056"/>
                  </a:ext>
                </a:extLst>
              </xdr:cNvPr>
              <xdr:cNvSpPr/>
            </xdr:nvSpPr>
            <xdr:spPr bwMode="auto">
              <a:xfrm>
                <a:off x="56" y="4148"/>
                <a:ext cx="12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保健師（助産師）</a:t>
                </a:r>
              </a:p>
            </xdr:txBody>
          </xdr:sp>
          <xdr:sp macro="" textlink="">
            <xdr:nvSpPr>
              <xdr:cNvPr id="1057" name="Check Box 33" hidden="1">
                <a:extLst>
                  <a:ext uri="{63B3BB69-23CF-44E3-9099-C40C66FF867C}">
                    <a14:compatExt spid="_x0000_s1057"/>
                  </a:ext>
                </a:extLst>
              </xdr:cNvPr>
              <xdr:cNvSpPr/>
            </xdr:nvSpPr>
            <xdr:spPr bwMode="auto">
              <a:xfrm>
                <a:off x="56" y="4167"/>
                <a:ext cx="7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167</xdr:row>
          <xdr:rowOff>133350</xdr:rowOff>
        </xdr:from>
        <xdr:to>
          <xdr:col>5</xdr:col>
          <xdr:colOff>47625</xdr:colOff>
          <xdr:row>168</xdr:row>
          <xdr:rowOff>180975</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179</xdr:row>
          <xdr:rowOff>171450</xdr:rowOff>
        </xdr:from>
        <xdr:to>
          <xdr:col>8</xdr:col>
          <xdr:colOff>180975</xdr:colOff>
          <xdr:row>181</xdr:row>
          <xdr:rowOff>19050</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88</xdr:row>
          <xdr:rowOff>95250</xdr:rowOff>
        </xdr:from>
        <xdr:to>
          <xdr:col>9</xdr:col>
          <xdr:colOff>85725</xdr:colOff>
          <xdr:row>90</xdr:row>
          <xdr:rowOff>28575</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123825</xdr:rowOff>
        </xdr:from>
        <xdr:to>
          <xdr:col>8</xdr:col>
          <xdr:colOff>190500</xdr:colOff>
          <xdr:row>159</xdr:row>
          <xdr:rowOff>28575</xdr:rowOff>
        </xdr:to>
        <xdr:sp macro=""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97</xdr:row>
          <xdr:rowOff>38100</xdr:rowOff>
        </xdr:from>
        <xdr:to>
          <xdr:col>49</xdr:col>
          <xdr:colOff>28575</xdr:colOff>
          <xdr:row>98</xdr:row>
          <xdr:rowOff>76200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98</xdr:row>
          <xdr:rowOff>28575</xdr:rowOff>
        </xdr:from>
        <xdr:to>
          <xdr:col>48</xdr:col>
          <xdr:colOff>219075</xdr:colOff>
          <xdr:row>100</xdr:row>
          <xdr:rowOff>47625</xdr:rowOff>
        </xdr:to>
        <xdr:sp macro="" textlink="">
          <xdr:nvSpPr>
            <xdr:cNvPr id="1063" name="Check Box 39" hidden="1">
              <a:extLst>
                <a:ext uri="{63B3BB69-23CF-44E3-9099-C40C66FF867C}">
                  <a14:compatExt spid="_x0000_s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100</xdr:row>
          <xdr:rowOff>38100</xdr:rowOff>
        </xdr:from>
        <xdr:to>
          <xdr:col>49</xdr:col>
          <xdr:colOff>28575</xdr:colOff>
          <xdr:row>101</xdr:row>
          <xdr:rowOff>76200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101</xdr:row>
          <xdr:rowOff>28575</xdr:rowOff>
        </xdr:from>
        <xdr:to>
          <xdr:col>48</xdr:col>
          <xdr:colOff>219075</xdr:colOff>
          <xdr:row>103</xdr:row>
          <xdr:rowOff>47625</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103</xdr:row>
          <xdr:rowOff>38100</xdr:rowOff>
        </xdr:from>
        <xdr:to>
          <xdr:col>49</xdr:col>
          <xdr:colOff>28575</xdr:colOff>
          <xdr:row>104</xdr:row>
          <xdr:rowOff>76200</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104</xdr:row>
          <xdr:rowOff>28575</xdr:rowOff>
        </xdr:from>
        <xdr:to>
          <xdr:col>48</xdr:col>
          <xdr:colOff>219075</xdr:colOff>
          <xdr:row>106</xdr:row>
          <xdr:rowOff>47625</xdr:rowOff>
        </xdr:to>
        <xdr:sp macro=""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106</xdr:row>
          <xdr:rowOff>38100</xdr:rowOff>
        </xdr:from>
        <xdr:to>
          <xdr:col>49</xdr:col>
          <xdr:colOff>28575</xdr:colOff>
          <xdr:row>107</xdr:row>
          <xdr:rowOff>76200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107</xdr:row>
          <xdr:rowOff>28575</xdr:rowOff>
        </xdr:from>
        <xdr:to>
          <xdr:col>48</xdr:col>
          <xdr:colOff>219075</xdr:colOff>
          <xdr:row>109</xdr:row>
          <xdr:rowOff>47625</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109</xdr:row>
          <xdr:rowOff>38100</xdr:rowOff>
        </xdr:from>
        <xdr:to>
          <xdr:col>49</xdr:col>
          <xdr:colOff>28575</xdr:colOff>
          <xdr:row>110</xdr:row>
          <xdr:rowOff>76200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110</xdr:row>
          <xdr:rowOff>28575</xdr:rowOff>
        </xdr:from>
        <xdr:to>
          <xdr:col>48</xdr:col>
          <xdr:colOff>219075</xdr:colOff>
          <xdr:row>112</xdr:row>
          <xdr:rowOff>47625</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112</xdr:row>
          <xdr:rowOff>38100</xdr:rowOff>
        </xdr:from>
        <xdr:to>
          <xdr:col>49</xdr:col>
          <xdr:colOff>28575</xdr:colOff>
          <xdr:row>113</xdr:row>
          <xdr:rowOff>76200</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113</xdr:row>
          <xdr:rowOff>28575</xdr:rowOff>
        </xdr:from>
        <xdr:to>
          <xdr:col>48</xdr:col>
          <xdr:colOff>219075</xdr:colOff>
          <xdr:row>115</xdr:row>
          <xdr:rowOff>47625</xdr:rowOff>
        </xdr:to>
        <xdr:sp macro=""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292</xdr:row>
          <xdr:rowOff>9594</xdr:rowOff>
        </xdr:from>
        <xdr:to>
          <xdr:col>11</xdr:col>
          <xdr:colOff>95250</xdr:colOff>
          <xdr:row>295</xdr:row>
          <xdr:rowOff>70</xdr:rowOff>
        </xdr:to>
        <xdr:grpSp>
          <xdr:nvGrpSpPr>
            <xdr:cNvPr id="52" name="Group 239"/>
            <xdr:cNvGrpSpPr>
              <a:grpSpLocks/>
            </xdr:cNvGrpSpPr>
          </xdr:nvGrpSpPr>
          <xdr:grpSpPr bwMode="auto">
            <a:xfrm>
              <a:off x="504825" y="50215869"/>
              <a:ext cx="1276350" cy="561976"/>
              <a:chOff x="56" y="4129"/>
              <a:chExt cx="120" cy="60"/>
            </a:xfrm>
          </xdr:grpSpPr>
          <xdr:sp macro="" textlink="">
            <xdr:nvSpPr>
              <xdr:cNvPr id="1074" name="Check Box 50" hidden="1">
                <a:extLst>
                  <a:ext uri="{63B3BB69-23CF-44E3-9099-C40C66FF867C}">
                    <a14:compatExt spid="_x0000_s1074"/>
                  </a:ext>
                </a:extLst>
              </xdr:cNvPr>
              <xdr:cNvSpPr/>
            </xdr:nvSpPr>
            <xdr:spPr bwMode="auto">
              <a:xfrm>
                <a:off x="56" y="4129"/>
                <a:ext cx="7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1075" name="Check Box 51" hidden="1">
                <a:extLst>
                  <a:ext uri="{63B3BB69-23CF-44E3-9099-C40C66FF867C}">
                    <a14:compatExt spid="_x0000_s1075"/>
                  </a:ext>
                </a:extLst>
              </xdr:cNvPr>
              <xdr:cNvSpPr/>
            </xdr:nvSpPr>
            <xdr:spPr bwMode="auto">
              <a:xfrm>
                <a:off x="56" y="4148"/>
                <a:ext cx="12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保健師（助産師）</a:t>
                </a:r>
              </a:p>
            </xdr:txBody>
          </xdr:sp>
          <xdr:sp macro="" textlink="">
            <xdr:nvSpPr>
              <xdr:cNvPr id="1076" name="Check Box 52" hidden="1">
                <a:extLst>
                  <a:ext uri="{63B3BB69-23CF-44E3-9099-C40C66FF867C}">
                    <a14:compatExt spid="_x0000_s1076"/>
                  </a:ext>
                </a:extLst>
              </xdr:cNvPr>
              <xdr:cNvSpPr/>
            </xdr:nvSpPr>
            <xdr:spPr bwMode="auto">
              <a:xfrm>
                <a:off x="56" y="4167"/>
                <a:ext cx="7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328</xdr:row>
          <xdr:rowOff>9525</xdr:rowOff>
        </xdr:from>
        <xdr:to>
          <xdr:col>9</xdr:col>
          <xdr:colOff>0</xdr:colOff>
          <xdr:row>329</xdr:row>
          <xdr:rowOff>47625</xdr:rowOff>
        </xdr:to>
        <xdr:sp macro="" textlink="">
          <xdr:nvSpPr>
            <xdr:cNvPr id="1077" name="Check Box 53" hidden="1">
              <a:extLst>
                <a:ext uri="{63B3BB69-23CF-44E3-9099-C40C66FF867C}">
                  <a14:compatExt spid="_x0000_s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336</xdr:row>
          <xdr:rowOff>9525</xdr:rowOff>
        </xdr:from>
        <xdr:to>
          <xdr:col>9</xdr:col>
          <xdr:colOff>0</xdr:colOff>
          <xdr:row>337</xdr:row>
          <xdr:rowOff>47625</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374</xdr:row>
          <xdr:rowOff>0</xdr:rowOff>
        </xdr:from>
        <xdr:to>
          <xdr:col>51</xdr:col>
          <xdr:colOff>38100</xdr:colOff>
          <xdr:row>375</xdr:row>
          <xdr:rowOff>9525</xdr:rowOff>
        </xdr:to>
        <xdr:sp macro="" textlink="">
          <xdr:nvSpPr>
            <xdr:cNvPr id="1079" name="Check Box 55" hidden="1">
              <a:extLst>
                <a:ext uri="{63B3BB69-23CF-44E3-9099-C40C66FF867C}">
                  <a14:compatExt spid="_x0000_s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374</xdr:row>
          <xdr:rowOff>171450</xdr:rowOff>
        </xdr:from>
        <xdr:to>
          <xdr:col>51</xdr:col>
          <xdr:colOff>38100</xdr:colOff>
          <xdr:row>375</xdr:row>
          <xdr:rowOff>180975</xdr:rowOff>
        </xdr:to>
        <xdr:sp macro=""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382</xdr:row>
          <xdr:rowOff>0</xdr:rowOff>
        </xdr:from>
        <xdr:to>
          <xdr:col>51</xdr:col>
          <xdr:colOff>38100</xdr:colOff>
          <xdr:row>383</xdr:row>
          <xdr:rowOff>9525</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382</xdr:row>
          <xdr:rowOff>171450</xdr:rowOff>
        </xdr:from>
        <xdr:to>
          <xdr:col>51</xdr:col>
          <xdr:colOff>38100</xdr:colOff>
          <xdr:row>383</xdr:row>
          <xdr:rowOff>180975</xdr:rowOff>
        </xdr:to>
        <xdr:sp macro=""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152400</xdr:colOff>
          <xdr:row>278</xdr:row>
          <xdr:rowOff>66675</xdr:rowOff>
        </xdr:from>
        <xdr:to>
          <xdr:col>11</xdr:col>
          <xdr:colOff>247650</xdr:colOff>
          <xdr:row>284</xdr:row>
          <xdr:rowOff>180975</xdr:rowOff>
        </xdr:to>
        <xdr:grpSp>
          <xdr:nvGrpSpPr>
            <xdr:cNvPr id="62" name="グループ化 61"/>
            <xdr:cNvGrpSpPr/>
          </xdr:nvGrpSpPr>
          <xdr:grpSpPr>
            <a:xfrm>
              <a:off x="447675" y="47605950"/>
              <a:ext cx="1485900" cy="1257300"/>
              <a:chOff x="447675" y="38347650"/>
              <a:chExt cx="1562100" cy="1257300"/>
            </a:xfrm>
          </xdr:grpSpPr>
          <xdr:sp macro="" textlink="">
            <xdr:nvSpPr>
              <xdr:cNvPr id="1083" name="Check Box 59" hidden="1">
                <a:extLst>
                  <a:ext uri="{63B3BB69-23CF-44E3-9099-C40C66FF867C}">
                    <a14:compatExt spid="_x0000_s1083"/>
                  </a:ext>
                </a:extLst>
              </xdr:cNvPr>
              <xdr:cNvSpPr/>
            </xdr:nvSpPr>
            <xdr:spPr bwMode="auto">
              <a:xfrm>
                <a:off x="447675" y="38347650"/>
                <a:ext cx="971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看護師（常勤）</a:t>
                </a:r>
              </a:p>
            </xdr:txBody>
          </xdr:sp>
          <xdr:sp macro="" textlink="">
            <xdr:nvSpPr>
              <xdr:cNvPr id="1084" name="Check Box 60" hidden="1">
                <a:extLst>
                  <a:ext uri="{63B3BB69-23CF-44E3-9099-C40C66FF867C}">
                    <a14:compatExt spid="_x0000_s1084"/>
                  </a:ext>
                </a:extLst>
              </xdr:cNvPr>
              <xdr:cNvSpPr/>
            </xdr:nvSpPr>
            <xdr:spPr bwMode="auto">
              <a:xfrm>
                <a:off x="447675" y="38835330"/>
                <a:ext cx="15430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保健師（助産師）（常勤）</a:t>
                </a:r>
              </a:p>
            </xdr:txBody>
          </xdr:sp>
          <xdr:sp macro="" textlink="">
            <xdr:nvSpPr>
              <xdr:cNvPr id="1085" name="Check Box 61" hidden="1">
                <a:extLst>
                  <a:ext uri="{63B3BB69-23CF-44E3-9099-C40C66FF867C}">
                    <a14:compatExt spid="_x0000_s1085"/>
                  </a:ext>
                </a:extLst>
              </xdr:cNvPr>
              <xdr:cNvSpPr/>
            </xdr:nvSpPr>
            <xdr:spPr bwMode="auto">
              <a:xfrm>
                <a:off x="447675" y="38591490"/>
                <a:ext cx="971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看護師（非常勤）</a:t>
                </a:r>
              </a:p>
            </xdr:txBody>
          </xdr:sp>
          <xdr:sp macro="" textlink="">
            <xdr:nvSpPr>
              <xdr:cNvPr id="1086" name="Check Box 62" hidden="1">
                <a:extLst>
                  <a:ext uri="{63B3BB69-23CF-44E3-9099-C40C66FF867C}">
                    <a14:compatExt spid="_x0000_s1086"/>
                  </a:ext>
                </a:extLst>
              </xdr:cNvPr>
              <xdr:cNvSpPr/>
            </xdr:nvSpPr>
            <xdr:spPr bwMode="auto">
              <a:xfrm>
                <a:off x="447675" y="39041070"/>
                <a:ext cx="15430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保健師（助産師）（非常勤）</a:t>
                </a:r>
              </a:p>
            </xdr:txBody>
          </xdr:sp>
          <xdr:sp macro="" textlink="">
            <xdr:nvSpPr>
              <xdr:cNvPr id="1087" name="Check Box 63" hidden="1">
                <a:extLst>
                  <a:ext uri="{63B3BB69-23CF-44E3-9099-C40C66FF867C}">
                    <a14:compatExt spid="_x0000_s1087"/>
                  </a:ext>
                </a:extLst>
              </xdr:cNvPr>
              <xdr:cNvSpPr/>
            </xdr:nvSpPr>
            <xdr:spPr bwMode="auto">
              <a:xfrm>
                <a:off x="447675" y="39246810"/>
                <a:ext cx="1247775"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准看護師（常勤）</a:t>
                </a:r>
              </a:p>
            </xdr:txBody>
          </xdr:sp>
          <xdr:sp macro="" textlink="">
            <xdr:nvSpPr>
              <xdr:cNvPr id="1088" name="Check Box 64" hidden="1">
                <a:extLst>
                  <a:ext uri="{63B3BB69-23CF-44E3-9099-C40C66FF867C}">
                    <a14:compatExt spid="_x0000_s1088"/>
                  </a:ext>
                </a:extLst>
              </xdr:cNvPr>
              <xdr:cNvSpPr/>
            </xdr:nvSpPr>
            <xdr:spPr bwMode="auto">
              <a:xfrm>
                <a:off x="447675" y="39423975"/>
                <a:ext cx="15621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准看護師（非常勤）</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393</xdr:row>
          <xdr:rowOff>0</xdr:rowOff>
        </xdr:from>
        <xdr:to>
          <xdr:col>43</xdr:col>
          <xdr:colOff>85725</xdr:colOff>
          <xdr:row>394</xdr:row>
          <xdr:rowOff>9525</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393</xdr:row>
          <xdr:rowOff>171450</xdr:rowOff>
        </xdr:from>
        <xdr:to>
          <xdr:col>43</xdr:col>
          <xdr:colOff>85725</xdr:colOff>
          <xdr:row>394</xdr:row>
          <xdr:rowOff>180975</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395</xdr:row>
          <xdr:rowOff>0</xdr:rowOff>
        </xdr:from>
        <xdr:to>
          <xdr:col>43</xdr:col>
          <xdr:colOff>85725</xdr:colOff>
          <xdr:row>396</xdr:row>
          <xdr:rowOff>9525</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395</xdr:row>
          <xdr:rowOff>171450</xdr:rowOff>
        </xdr:from>
        <xdr:to>
          <xdr:col>43</xdr:col>
          <xdr:colOff>85725</xdr:colOff>
          <xdr:row>396</xdr:row>
          <xdr:rowOff>180975</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393</xdr:row>
          <xdr:rowOff>0</xdr:rowOff>
        </xdr:from>
        <xdr:to>
          <xdr:col>43</xdr:col>
          <xdr:colOff>85725</xdr:colOff>
          <xdr:row>394</xdr:row>
          <xdr:rowOff>9525</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393</xdr:row>
          <xdr:rowOff>171450</xdr:rowOff>
        </xdr:from>
        <xdr:to>
          <xdr:col>43</xdr:col>
          <xdr:colOff>85725</xdr:colOff>
          <xdr:row>394</xdr:row>
          <xdr:rowOff>180975</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395</xdr:row>
          <xdr:rowOff>0</xdr:rowOff>
        </xdr:from>
        <xdr:to>
          <xdr:col>43</xdr:col>
          <xdr:colOff>85725</xdr:colOff>
          <xdr:row>396</xdr:row>
          <xdr:rowOff>9525</xdr:rowOff>
        </xdr:to>
        <xdr:sp macro="" textlink="">
          <xdr:nvSpPr>
            <xdr:cNvPr id="1095" name="Check Box 71" hidden="1">
              <a:extLst>
                <a:ext uri="{63B3BB69-23CF-44E3-9099-C40C66FF867C}">
                  <a14:compatExt spid="_x0000_s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395</xdr:row>
          <xdr:rowOff>171450</xdr:rowOff>
        </xdr:from>
        <xdr:to>
          <xdr:col>43</xdr:col>
          <xdr:colOff>85725</xdr:colOff>
          <xdr:row>396</xdr:row>
          <xdr:rowOff>180975</xdr:rowOff>
        </xdr:to>
        <xdr:sp macro="" textlink="">
          <xdr:nvSpPr>
            <xdr:cNvPr id="1096" name="Check Box 72" hidden="1">
              <a:extLst>
                <a:ext uri="{63B3BB69-23CF-44E3-9099-C40C66FF867C}">
                  <a14:compatExt spid="_x0000_s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376</xdr:row>
          <xdr:rowOff>0</xdr:rowOff>
        </xdr:from>
        <xdr:to>
          <xdr:col>51</xdr:col>
          <xdr:colOff>38100</xdr:colOff>
          <xdr:row>377</xdr:row>
          <xdr:rowOff>9525</xdr:rowOff>
        </xdr:to>
        <xdr:sp macro="" textlink="">
          <xdr:nvSpPr>
            <xdr:cNvPr id="1097" name="Check Box 73" hidden="1">
              <a:extLst>
                <a:ext uri="{63B3BB69-23CF-44E3-9099-C40C66FF867C}">
                  <a14:compatExt spid="_x0000_s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376</xdr:row>
          <xdr:rowOff>171450</xdr:rowOff>
        </xdr:from>
        <xdr:to>
          <xdr:col>51</xdr:col>
          <xdr:colOff>38100</xdr:colOff>
          <xdr:row>377</xdr:row>
          <xdr:rowOff>180975</xdr:rowOff>
        </xdr:to>
        <xdr:sp macro="" textlink="">
          <xdr:nvSpPr>
            <xdr:cNvPr id="1098" name="Check Box 74" hidden="1">
              <a:extLst>
                <a:ext uri="{63B3BB69-23CF-44E3-9099-C40C66FF867C}">
                  <a14:compatExt spid="_x0000_s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378</xdr:row>
          <xdr:rowOff>0</xdr:rowOff>
        </xdr:from>
        <xdr:to>
          <xdr:col>51</xdr:col>
          <xdr:colOff>38100</xdr:colOff>
          <xdr:row>379</xdr:row>
          <xdr:rowOff>9525</xdr:rowOff>
        </xdr:to>
        <xdr:sp macro="" textlink="">
          <xdr:nvSpPr>
            <xdr:cNvPr id="1099" name="Check Box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378</xdr:row>
          <xdr:rowOff>171450</xdr:rowOff>
        </xdr:from>
        <xdr:to>
          <xdr:col>51</xdr:col>
          <xdr:colOff>38100</xdr:colOff>
          <xdr:row>379</xdr:row>
          <xdr:rowOff>180975</xdr:rowOff>
        </xdr:to>
        <xdr:sp macro="" textlink="">
          <xdr:nvSpPr>
            <xdr:cNvPr id="1100" name="Check Box 76" hidden="1">
              <a:extLst>
                <a:ext uri="{63B3BB69-23CF-44E3-9099-C40C66FF867C}">
                  <a14:compatExt spid="_x0000_s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380</xdr:row>
          <xdr:rowOff>0</xdr:rowOff>
        </xdr:from>
        <xdr:to>
          <xdr:col>51</xdr:col>
          <xdr:colOff>38100</xdr:colOff>
          <xdr:row>381</xdr:row>
          <xdr:rowOff>9525</xdr:rowOff>
        </xdr:to>
        <xdr:sp macro="" textlink="">
          <xdr:nvSpPr>
            <xdr:cNvPr id="1101" name="Check Box 77" hidden="1">
              <a:extLst>
                <a:ext uri="{63B3BB69-23CF-44E3-9099-C40C66FF867C}">
                  <a14:compatExt spid="_x0000_s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380</xdr:row>
          <xdr:rowOff>171450</xdr:rowOff>
        </xdr:from>
        <xdr:to>
          <xdr:col>51</xdr:col>
          <xdr:colOff>38100</xdr:colOff>
          <xdr:row>381</xdr:row>
          <xdr:rowOff>180975</xdr:rowOff>
        </xdr:to>
        <xdr:sp macro="" textlink="">
          <xdr:nvSpPr>
            <xdr:cNvPr id="1102" name="Check Box 78" hidden="1">
              <a:extLst>
                <a:ext uri="{63B3BB69-23CF-44E3-9099-C40C66FF867C}">
                  <a14:compatExt spid="_x0000_s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341</xdr:row>
          <xdr:rowOff>171450</xdr:rowOff>
        </xdr:from>
        <xdr:to>
          <xdr:col>18</xdr:col>
          <xdr:colOff>114300</xdr:colOff>
          <xdr:row>343</xdr:row>
          <xdr:rowOff>28575</xdr:rowOff>
        </xdr:to>
        <xdr:sp macro="" textlink="">
          <xdr:nvSpPr>
            <xdr:cNvPr id="1103" name="Check Box 79" hidden="1">
              <a:extLst>
                <a:ext uri="{63B3BB69-23CF-44E3-9099-C40C66FF867C}">
                  <a14:compatExt spid="_x0000_s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専従の事務職員（本部職員含む）を配置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342</xdr:row>
          <xdr:rowOff>161925</xdr:rowOff>
        </xdr:from>
        <xdr:to>
          <xdr:col>18</xdr:col>
          <xdr:colOff>19050</xdr:colOff>
          <xdr:row>344</xdr:row>
          <xdr:rowOff>28575</xdr:rowOff>
        </xdr:to>
        <xdr:sp macro=""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園長等の職員が兼務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343</xdr:row>
          <xdr:rowOff>209550</xdr:rowOff>
        </xdr:from>
        <xdr:to>
          <xdr:col>9</xdr:col>
          <xdr:colOff>133350</xdr:colOff>
          <xdr:row>345</xdr:row>
          <xdr:rowOff>19050</xdr:rowOff>
        </xdr:to>
        <xdr:sp macro="" textlink="">
          <xdr:nvSpPr>
            <xdr:cNvPr id="1105" name="Check Box 81" hidden="1">
              <a:extLst>
                <a:ext uri="{63B3BB69-23CF-44E3-9099-C40C66FF867C}">
                  <a14:compatExt spid="_x0000_s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187</xdr:row>
          <xdr:rowOff>19050</xdr:rowOff>
        </xdr:from>
        <xdr:to>
          <xdr:col>4</xdr:col>
          <xdr:colOff>114300</xdr:colOff>
          <xdr:row>188</xdr:row>
          <xdr:rowOff>57150</xdr:rowOff>
        </xdr:to>
        <xdr:sp macro="" textlink="">
          <xdr:nvSpPr>
            <xdr:cNvPr id="1106" name="Check Box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198</xdr:row>
          <xdr:rowOff>9525</xdr:rowOff>
        </xdr:from>
        <xdr:to>
          <xdr:col>8</xdr:col>
          <xdr:colOff>161925</xdr:colOff>
          <xdr:row>200</xdr:row>
          <xdr:rowOff>142875</xdr:rowOff>
        </xdr:to>
        <xdr:grpSp>
          <xdr:nvGrpSpPr>
            <xdr:cNvPr id="87" name="Group 289"/>
            <xdr:cNvGrpSpPr>
              <a:grpSpLocks/>
            </xdr:cNvGrpSpPr>
          </xdr:nvGrpSpPr>
          <xdr:grpSpPr bwMode="auto">
            <a:xfrm>
              <a:off x="476250" y="32204025"/>
              <a:ext cx="809625" cy="495300"/>
              <a:chOff x="47" y="3669"/>
              <a:chExt cx="78" cy="60"/>
            </a:xfrm>
          </xdr:grpSpPr>
          <xdr:sp macro="" textlink="">
            <xdr:nvSpPr>
              <xdr:cNvPr id="1107" name="Check Box 83" hidden="1">
                <a:extLst>
                  <a:ext uri="{63B3BB69-23CF-44E3-9099-C40C66FF867C}">
                    <a14:compatExt spid="_x0000_s1107"/>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1108" name="Check Box 84" hidden="1">
                <a:extLst>
                  <a:ext uri="{63B3BB69-23CF-44E3-9099-C40C66FF867C}">
                    <a14:compatExt spid="_x0000_s1108"/>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1109" name="Check Box 85" hidden="1">
                <a:extLst>
                  <a:ext uri="{63B3BB69-23CF-44E3-9099-C40C66FF867C}">
                    <a14:compatExt spid="_x0000_s1109"/>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201</xdr:row>
          <xdr:rowOff>9525</xdr:rowOff>
        </xdr:from>
        <xdr:to>
          <xdr:col>8</xdr:col>
          <xdr:colOff>161925</xdr:colOff>
          <xdr:row>203</xdr:row>
          <xdr:rowOff>142875</xdr:rowOff>
        </xdr:to>
        <xdr:grpSp>
          <xdr:nvGrpSpPr>
            <xdr:cNvPr id="91" name="Group 293"/>
            <xdr:cNvGrpSpPr>
              <a:grpSpLocks/>
            </xdr:cNvGrpSpPr>
          </xdr:nvGrpSpPr>
          <xdr:grpSpPr bwMode="auto">
            <a:xfrm>
              <a:off x="476250" y="32746950"/>
              <a:ext cx="809625" cy="495300"/>
              <a:chOff x="47" y="3669"/>
              <a:chExt cx="78" cy="60"/>
            </a:xfrm>
          </xdr:grpSpPr>
          <xdr:sp macro="" textlink="">
            <xdr:nvSpPr>
              <xdr:cNvPr id="1110" name="Check Box 86" hidden="1">
                <a:extLst>
                  <a:ext uri="{63B3BB69-23CF-44E3-9099-C40C66FF867C}">
                    <a14:compatExt spid="_x0000_s1110"/>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1111" name="Check Box 87" hidden="1">
                <a:extLst>
                  <a:ext uri="{63B3BB69-23CF-44E3-9099-C40C66FF867C}">
                    <a14:compatExt spid="_x0000_s1111"/>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1112" name="Check Box 88" hidden="1">
                <a:extLst>
                  <a:ext uri="{63B3BB69-23CF-44E3-9099-C40C66FF867C}">
                    <a14:compatExt spid="_x0000_s1112"/>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204</xdr:row>
          <xdr:rowOff>9525</xdr:rowOff>
        </xdr:from>
        <xdr:to>
          <xdr:col>8</xdr:col>
          <xdr:colOff>161925</xdr:colOff>
          <xdr:row>206</xdr:row>
          <xdr:rowOff>142875</xdr:rowOff>
        </xdr:to>
        <xdr:grpSp>
          <xdr:nvGrpSpPr>
            <xdr:cNvPr id="95" name="Group 297"/>
            <xdr:cNvGrpSpPr>
              <a:grpSpLocks/>
            </xdr:cNvGrpSpPr>
          </xdr:nvGrpSpPr>
          <xdr:grpSpPr bwMode="auto">
            <a:xfrm>
              <a:off x="476250" y="33289875"/>
              <a:ext cx="809625" cy="495300"/>
              <a:chOff x="47" y="3669"/>
              <a:chExt cx="78" cy="60"/>
            </a:xfrm>
          </xdr:grpSpPr>
          <xdr:sp macro="" textlink="">
            <xdr:nvSpPr>
              <xdr:cNvPr id="1113" name="Check Box 89" hidden="1">
                <a:extLst>
                  <a:ext uri="{63B3BB69-23CF-44E3-9099-C40C66FF867C}">
                    <a14:compatExt spid="_x0000_s111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1114" name="Check Box 90" hidden="1">
                <a:extLst>
                  <a:ext uri="{63B3BB69-23CF-44E3-9099-C40C66FF867C}">
                    <a14:compatExt spid="_x0000_s111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1115" name="Check Box 91" hidden="1">
                <a:extLst>
                  <a:ext uri="{63B3BB69-23CF-44E3-9099-C40C66FF867C}">
                    <a14:compatExt spid="_x0000_s111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207</xdr:row>
          <xdr:rowOff>9525</xdr:rowOff>
        </xdr:from>
        <xdr:to>
          <xdr:col>8</xdr:col>
          <xdr:colOff>161925</xdr:colOff>
          <xdr:row>209</xdr:row>
          <xdr:rowOff>142875</xdr:rowOff>
        </xdr:to>
        <xdr:grpSp>
          <xdr:nvGrpSpPr>
            <xdr:cNvPr id="99" name="Group 301"/>
            <xdr:cNvGrpSpPr>
              <a:grpSpLocks/>
            </xdr:cNvGrpSpPr>
          </xdr:nvGrpSpPr>
          <xdr:grpSpPr bwMode="auto">
            <a:xfrm>
              <a:off x="476250" y="33832800"/>
              <a:ext cx="809625" cy="495300"/>
              <a:chOff x="47" y="3669"/>
              <a:chExt cx="78" cy="60"/>
            </a:xfrm>
          </xdr:grpSpPr>
          <xdr:sp macro="" textlink="">
            <xdr:nvSpPr>
              <xdr:cNvPr id="1116" name="Check Box 92" hidden="1">
                <a:extLst>
                  <a:ext uri="{63B3BB69-23CF-44E3-9099-C40C66FF867C}">
                    <a14:compatExt spid="_x0000_s1116"/>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1117" name="Check Box 93" hidden="1">
                <a:extLst>
                  <a:ext uri="{63B3BB69-23CF-44E3-9099-C40C66FF867C}">
                    <a14:compatExt spid="_x0000_s1117"/>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1118" name="Check Box 94" hidden="1">
                <a:extLst>
                  <a:ext uri="{63B3BB69-23CF-44E3-9099-C40C66FF867C}">
                    <a14:compatExt spid="_x0000_s1118"/>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210</xdr:row>
          <xdr:rowOff>9525</xdr:rowOff>
        </xdr:from>
        <xdr:to>
          <xdr:col>8</xdr:col>
          <xdr:colOff>161925</xdr:colOff>
          <xdr:row>212</xdr:row>
          <xdr:rowOff>142875</xdr:rowOff>
        </xdr:to>
        <xdr:grpSp>
          <xdr:nvGrpSpPr>
            <xdr:cNvPr id="103" name="Group 305"/>
            <xdr:cNvGrpSpPr>
              <a:grpSpLocks/>
            </xdr:cNvGrpSpPr>
          </xdr:nvGrpSpPr>
          <xdr:grpSpPr bwMode="auto">
            <a:xfrm>
              <a:off x="476250" y="34375725"/>
              <a:ext cx="809625" cy="495300"/>
              <a:chOff x="47" y="3669"/>
              <a:chExt cx="78" cy="60"/>
            </a:xfrm>
          </xdr:grpSpPr>
          <xdr:sp macro="" textlink="">
            <xdr:nvSpPr>
              <xdr:cNvPr id="1119" name="Check Box 95" hidden="1">
                <a:extLst>
                  <a:ext uri="{63B3BB69-23CF-44E3-9099-C40C66FF867C}">
                    <a14:compatExt spid="_x0000_s1119"/>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1120" name="Check Box 96" hidden="1">
                <a:extLst>
                  <a:ext uri="{63B3BB69-23CF-44E3-9099-C40C66FF867C}">
                    <a14:compatExt spid="_x0000_s1120"/>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1121" name="Check Box 97" hidden="1">
                <a:extLst>
                  <a:ext uri="{63B3BB69-23CF-44E3-9099-C40C66FF867C}">
                    <a14:compatExt spid="_x0000_s1121"/>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224</xdr:row>
          <xdr:rowOff>171450</xdr:rowOff>
        </xdr:from>
        <xdr:to>
          <xdr:col>9</xdr:col>
          <xdr:colOff>19050</xdr:colOff>
          <xdr:row>225</xdr:row>
          <xdr:rowOff>171450</xdr:rowOff>
        </xdr:to>
        <xdr:sp macro=""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240</xdr:row>
          <xdr:rowOff>171450</xdr:rowOff>
        </xdr:from>
        <xdr:to>
          <xdr:col>9</xdr:col>
          <xdr:colOff>19050</xdr:colOff>
          <xdr:row>241</xdr:row>
          <xdr:rowOff>171450</xdr:rowOff>
        </xdr:to>
        <xdr:sp macro=""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253</xdr:row>
          <xdr:rowOff>171450</xdr:rowOff>
        </xdr:from>
        <xdr:to>
          <xdr:col>9</xdr:col>
          <xdr:colOff>19050</xdr:colOff>
          <xdr:row>254</xdr:row>
          <xdr:rowOff>171450</xdr:rowOff>
        </xdr:to>
        <xdr:sp macro=""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263</xdr:row>
          <xdr:rowOff>171450</xdr:rowOff>
        </xdr:from>
        <xdr:to>
          <xdr:col>9</xdr:col>
          <xdr:colOff>19050</xdr:colOff>
          <xdr:row>264</xdr:row>
          <xdr:rowOff>171450</xdr:rowOff>
        </xdr:to>
        <xdr:sp macro="" textlink="">
          <xdr:nvSpPr>
            <xdr:cNvPr id="1125" name="Check Box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266</xdr:row>
          <xdr:rowOff>171450</xdr:rowOff>
        </xdr:from>
        <xdr:to>
          <xdr:col>9</xdr:col>
          <xdr:colOff>19050</xdr:colOff>
          <xdr:row>267</xdr:row>
          <xdr:rowOff>171450</xdr:rowOff>
        </xdr:to>
        <xdr:sp macro="" textlink="">
          <xdr:nvSpPr>
            <xdr:cNvPr id="1126" name="Check Box 102" hidden="1">
              <a:extLst>
                <a:ext uri="{63B3BB69-23CF-44E3-9099-C40C66FF867C}">
                  <a14:compatExt spid="_x0000_s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114300</xdr:rowOff>
        </xdr:from>
        <xdr:to>
          <xdr:col>8</xdr:col>
          <xdr:colOff>190500</xdr:colOff>
          <xdr:row>99</xdr:row>
          <xdr:rowOff>19050</xdr:rowOff>
        </xdr:to>
        <xdr:sp macro="" textlink="">
          <xdr:nvSpPr>
            <xdr:cNvPr id="1127" name="Check Box 103" hidden="1">
              <a:extLst>
                <a:ext uri="{63B3BB69-23CF-44E3-9099-C40C66FF867C}">
                  <a14:compatExt spid="_x0000_s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123825</xdr:rowOff>
        </xdr:from>
        <xdr:to>
          <xdr:col>8</xdr:col>
          <xdr:colOff>190500</xdr:colOff>
          <xdr:row>102</xdr:row>
          <xdr:rowOff>28575</xdr:rowOff>
        </xdr:to>
        <xdr:sp macro="" textlink="">
          <xdr:nvSpPr>
            <xdr:cNvPr id="1128" name="Check Box 104" hidden="1">
              <a:extLst>
                <a:ext uri="{63B3BB69-23CF-44E3-9099-C40C66FF867C}">
                  <a14:compatExt spid="_x0000_s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299</xdr:row>
          <xdr:rowOff>9525</xdr:rowOff>
        </xdr:from>
        <xdr:to>
          <xdr:col>11</xdr:col>
          <xdr:colOff>95250</xdr:colOff>
          <xdr:row>302</xdr:row>
          <xdr:rowOff>0</xdr:rowOff>
        </xdr:to>
        <xdr:grpSp>
          <xdr:nvGrpSpPr>
            <xdr:cNvPr id="114" name="Group 239"/>
            <xdr:cNvGrpSpPr>
              <a:grpSpLocks/>
            </xdr:cNvGrpSpPr>
          </xdr:nvGrpSpPr>
          <xdr:grpSpPr bwMode="auto">
            <a:xfrm>
              <a:off x="504825" y="51549300"/>
              <a:ext cx="1276350" cy="561975"/>
              <a:chOff x="56" y="4129"/>
              <a:chExt cx="120" cy="60"/>
            </a:xfrm>
          </xdr:grpSpPr>
          <xdr:sp macro="" textlink="">
            <xdr:nvSpPr>
              <xdr:cNvPr id="1129" name="Check Box 105" hidden="1">
                <a:extLst>
                  <a:ext uri="{63B3BB69-23CF-44E3-9099-C40C66FF867C}">
                    <a14:compatExt spid="_x0000_s1129"/>
                  </a:ext>
                </a:extLst>
              </xdr:cNvPr>
              <xdr:cNvSpPr/>
            </xdr:nvSpPr>
            <xdr:spPr bwMode="auto">
              <a:xfrm>
                <a:off x="56" y="4129"/>
                <a:ext cx="7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1130" name="Check Box 106" hidden="1">
                <a:extLst>
                  <a:ext uri="{63B3BB69-23CF-44E3-9099-C40C66FF867C}">
                    <a14:compatExt spid="_x0000_s1130"/>
                  </a:ext>
                </a:extLst>
              </xdr:cNvPr>
              <xdr:cNvSpPr/>
            </xdr:nvSpPr>
            <xdr:spPr bwMode="auto">
              <a:xfrm>
                <a:off x="56" y="4148"/>
                <a:ext cx="12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保健師（助産師）</a:t>
                </a:r>
              </a:p>
            </xdr:txBody>
          </xdr:sp>
          <xdr:sp macro="" textlink="">
            <xdr:nvSpPr>
              <xdr:cNvPr id="1131" name="Check Box 107" hidden="1">
                <a:extLst>
                  <a:ext uri="{63B3BB69-23CF-44E3-9099-C40C66FF867C}">
                    <a14:compatExt spid="_x0000_s1131"/>
                  </a:ext>
                </a:extLst>
              </xdr:cNvPr>
              <xdr:cNvSpPr/>
            </xdr:nvSpPr>
            <xdr:spPr bwMode="auto">
              <a:xfrm>
                <a:off x="56" y="4167"/>
                <a:ext cx="7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375</xdr:row>
          <xdr:rowOff>0</xdr:rowOff>
        </xdr:from>
        <xdr:to>
          <xdr:col>21</xdr:col>
          <xdr:colOff>0</xdr:colOff>
          <xdr:row>376</xdr:row>
          <xdr:rowOff>19050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専従の事務職員（本部職員含む）を配置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375</xdr:row>
          <xdr:rowOff>0</xdr:rowOff>
        </xdr:from>
        <xdr:to>
          <xdr:col>33</xdr:col>
          <xdr:colOff>85725</xdr:colOff>
          <xdr:row>376</xdr:row>
          <xdr:rowOff>19050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施設長等の職員が兼務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375</xdr:row>
          <xdr:rowOff>0</xdr:rowOff>
        </xdr:from>
        <xdr:to>
          <xdr:col>43</xdr:col>
          <xdr:colOff>76200</xdr:colOff>
          <xdr:row>376</xdr:row>
          <xdr:rowOff>19050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104</xdr:row>
          <xdr:rowOff>180975</xdr:rowOff>
        </xdr:from>
        <xdr:to>
          <xdr:col>6</xdr:col>
          <xdr:colOff>76200</xdr:colOff>
          <xdr:row>106</xdr:row>
          <xdr:rowOff>9525</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105</xdr:row>
          <xdr:rowOff>180975</xdr:rowOff>
        </xdr:from>
        <xdr:to>
          <xdr:col>6</xdr:col>
          <xdr:colOff>76200</xdr:colOff>
          <xdr:row>107</xdr:row>
          <xdr:rowOff>9525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153</xdr:row>
          <xdr:rowOff>0</xdr:rowOff>
        </xdr:from>
        <xdr:to>
          <xdr:col>12</xdr:col>
          <xdr:colOff>66675</xdr:colOff>
          <xdr:row>156</xdr:row>
          <xdr:rowOff>0</xdr:rowOff>
        </xdr:to>
        <xdr:grpSp>
          <xdr:nvGrpSpPr>
            <xdr:cNvPr id="7" name="Group 299"/>
            <xdr:cNvGrpSpPr>
              <a:grpSpLocks/>
            </xdr:cNvGrpSpPr>
          </xdr:nvGrpSpPr>
          <xdr:grpSpPr bwMode="auto">
            <a:xfrm>
              <a:off x="409575" y="26041350"/>
              <a:ext cx="1190625" cy="600075"/>
              <a:chOff x="41" y="1971"/>
              <a:chExt cx="111" cy="63"/>
            </a:xfrm>
          </xdr:grpSpPr>
          <xdr:sp macro="" textlink="">
            <xdr:nvSpPr>
              <xdr:cNvPr id="2054" name="Check Box 6" hidden="1">
                <a:extLst>
                  <a:ext uri="{63B3BB69-23CF-44E3-9099-C40C66FF867C}">
                    <a14:compatExt spid="_x0000_s2054"/>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55" name="Check Box 7" hidden="1">
                <a:extLst>
                  <a:ext uri="{63B3BB69-23CF-44E3-9099-C40C66FF867C}">
                    <a14:compatExt spid="_x0000_s2055"/>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56" name="Check Box 8" hidden="1">
                <a:extLst>
                  <a:ext uri="{63B3BB69-23CF-44E3-9099-C40C66FF867C}">
                    <a14:compatExt spid="_x0000_s2056"/>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156</xdr:row>
          <xdr:rowOff>0</xdr:rowOff>
        </xdr:from>
        <xdr:to>
          <xdr:col>12</xdr:col>
          <xdr:colOff>66675</xdr:colOff>
          <xdr:row>159</xdr:row>
          <xdr:rowOff>0</xdr:rowOff>
        </xdr:to>
        <xdr:grpSp>
          <xdr:nvGrpSpPr>
            <xdr:cNvPr id="11" name="Group 303"/>
            <xdr:cNvGrpSpPr>
              <a:grpSpLocks/>
            </xdr:cNvGrpSpPr>
          </xdr:nvGrpSpPr>
          <xdr:grpSpPr bwMode="auto">
            <a:xfrm>
              <a:off x="409575" y="26641425"/>
              <a:ext cx="1190625" cy="600075"/>
              <a:chOff x="41" y="1971"/>
              <a:chExt cx="111" cy="63"/>
            </a:xfrm>
          </xdr:grpSpPr>
          <xdr:sp macro="" textlink="">
            <xdr:nvSpPr>
              <xdr:cNvPr id="2057" name="Check Box 9" hidden="1">
                <a:extLst>
                  <a:ext uri="{63B3BB69-23CF-44E3-9099-C40C66FF867C}">
                    <a14:compatExt spid="_x0000_s2057"/>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58" name="Check Box 10" hidden="1">
                <a:extLst>
                  <a:ext uri="{63B3BB69-23CF-44E3-9099-C40C66FF867C}">
                    <a14:compatExt spid="_x0000_s2058"/>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59" name="Check Box 11" hidden="1">
                <a:extLst>
                  <a:ext uri="{63B3BB69-23CF-44E3-9099-C40C66FF867C}">
                    <a14:compatExt spid="_x0000_s2059"/>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159</xdr:row>
          <xdr:rowOff>0</xdr:rowOff>
        </xdr:from>
        <xdr:to>
          <xdr:col>12</xdr:col>
          <xdr:colOff>66675</xdr:colOff>
          <xdr:row>162</xdr:row>
          <xdr:rowOff>0</xdr:rowOff>
        </xdr:to>
        <xdr:grpSp>
          <xdr:nvGrpSpPr>
            <xdr:cNvPr id="15" name="Group 307"/>
            <xdr:cNvGrpSpPr>
              <a:grpSpLocks/>
            </xdr:cNvGrpSpPr>
          </xdr:nvGrpSpPr>
          <xdr:grpSpPr bwMode="auto">
            <a:xfrm>
              <a:off x="409575" y="27241500"/>
              <a:ext cx="1190625" cy="600075"/>
              <a:chOff x="41" y="1971"/>
              <a:chExt cx="111" cy="63"/>
            </a:xfrm>
          </xdr:grpSpPr>
          <xdr:sp macro="" textlink="">
            <xdr:nvSpPr>
              <xdr:cNvPr id="2060" name="Check Box 12" hidden="1">
                <a:extLst>
                  <a:ext uri="{63B3BB69-23CF-44E3-9099-C40C66FF867C}">
                    <a14:compatExt spid="_x0000_s2060"/>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61" name="Check Box 13" hidden="1">
                <a:extLst>
                  <a:ext uri="{63B3BB69-23CF-44E3-9099-C40C66FF867C}">
                    <a14:compatExt spid="_x0000_s2061"/>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62" name="Check Box 14" hidden="1">
                <a:extLst>
                  <a:ext uri="{63B3BB69-23CF-44E3-9099-C40C66FF867C}">
                    <a14:compatExt spid="_x0000_s2062"/>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162</xdr:row>
          <xdr:rowOff>0</xdr:rowOff>
        </xdr:from>
        <xdr:to>
          <xdr:col>12</xdr:col>
          <xdr:colOff>66675</xdr:colOff>
          <xdr:row>165</xdr:row>
          <xdr:rowOff>0</xdr:rowOff>
        </xdr:to>
        <xdr:grpSp>
          <xdr:nvGrpSpPr>
            <xdr:cNvPr id="19" name="Group 311"/>
            <xdr:cNvGrpSpPr>
              <a:grpSpLocks/>
            </xdr:cNvGrpSpPr>
          </xdr:nvGrpSpPr>
          <xdr:grpSpPr bwMode="auto">
            <a:xfrm>
              <a:off x="409575" y="27841575"/>
              <a:ext cx="1190625" cy="600075"/>
              <a:chOff x="41" y="1971"/>
              <a:chExt cx="111" cy="63"/>
            </a:xfrm>
          </xdr:grpSpPr>
          <xdr:sp macro="" textlink="">
            <xdr:nvSpPr>
              <xdr:cNvPr id="2063" name="Check Box 15" hidden="1">
                <a:extLst>
                  <a:ext uri="{63B3BB69-23CF-44E3-9099-C40C66FF867C}">
                    <a14:compatExt spid="_x0000_s2063"/>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64" name="Check Box 16" hidden="1">
                <a:extLst>
                  <a:ext uri="{63B3BB69-23CF-44E3-9099-C40C66FF867C}">
                    <a14:compatExt spid="_x0000_s2064"/>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65" name="Check Box 17" hidden="1">
                <a:extLst>
                  <a:ext uri="{63B3BB69-23CF-44E3-9099-C40C66FF867C}">
                    <a14:compatExt spid="_x0000_s2065"/>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165</xdr:row>
          <xdr:rowOff>0</xdr:rowOff>
        </xdr:from>
        <xdr:to>
          <xdr:col>12</xdr:col>
          <xdr:colOff>66675</xdr:colOff>
          <xdr:row>168</xdr:row>
          <xdr:rowOff>0</xdr:rowOff>
        </xdr:to>
        <xdr:grpSp>
          <xdr:nvGrpSpPr>
            <xdr:cNvPr id="23" name="Group 315"/>
            <xdr:cNvGrpSpPr>
              <a:grpSpLocks/>
            </xdr:cNvGrpSpPr>
          </xdr:nvGrpSpPr>
          <xdr:grpSpPr bwMode="auto">
            <a:xfrm>
              <a:off x="409575" y="28441650"/>
              <a:ext cx="1190625" cy="600075"/>
              <a:chOff x="41" y="1971"/>
              <a:chExt cx="111" cy="63"/>
            </a:xfrm>
          </xdr:grpSpPr>
          <xdr:sp macro="" textlink="">
            <xdr:nvSpPr>
              <xdr:cNvPr id="2066" name="Check Box 18" hidden="1">
                <a:extLst>
                  <a:ext uri="{63B3BB69-23CF-44E3-9099-C40C66FF867C}">
                    <a14:compatExt spid="_x0000_s2066"/>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67" name="Check Box 19" hidden="1">
                <a:extLst>
                  <a:ext uri="{63B3BB69-23CF-44E3-9099-C40C66FF867C}">
                    <a14:compatExt spid="_x0000_s2067"/>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68" name="Check Box 20" hidden="1">
                <a:extLst>
                  <a:ext uri="{63B3BB69-23CF-44E3-9099-C40C66FF867C}">
                    <a14:compatExt spid="_x0000_s2068"/>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174</xdr:row>
          <xdr:rowOff>0</xdr:rowOff>
        </xdr:from>
        <xdr:to>
          <xdr:col>12</xdr:col>
          <xdr:colOff>66675</xdr:colOff>
          <xdr:row>177</xdr:row>
          <xdr:rowOff>0</xdr:rowOff>
        </xdr:to>
        <xdr:grpSp>
          <xdr:nvGrpSpPr>
            <xdr:cNvPr id="27" name="Group 319"/>
            <xdr:cNvGrpSpPr>
              <a:grpSpLocks/>
            </xdr:cNvGrpSpPr>
          </xdr:nvGrpSpPr>
          <xdr:grpSpPr bwMode="auto">
            <a:xfrm>
              <a:off x="409575" y="30241875"/>
              <a:ext cx="1190625" cy="600075"/>
              <a:chOff x="41" y="1971"/>
              <a:chExt cx="111" cy="63"/>
            </a:xfrm>
          </xdr:grpSpPr>
          <xdr:sp macro="" textlink="">
            <xdr:nvSpPr>
              <xdr:cNvPr id="2069" name="Check Box 21" hidden="1">
                <a:extLst>
                  <a:ext uri="{63B3BB69-23CF-44E3-9099-C40C66FF867C}">
                    <a14:compatExt spid="_x0000_s2069"/>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70" name="Check Box 22" hidden="1">
                <a:extLst>
                  <a:ext uri="{63B3BB69-23CF-44E3-9099-C40C66FF867C}">
                    <a14:compatExt spid="_x0000_s2070"/>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71" name="Check Box 23" hidden="1">
                <a:extLst>
                  <a:ext uri="{63B3BB69-23CF-44E3-9099-C40C66FF867C}">
                    <a14:compatExt spid="_x0000_s2071"/>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177</xdr:row>
          <xdr:rowOff>0</xdr:rowOff>
        </xdr:from>
        <xdr:to>
          <xdr:col>12</xdr:col>
          <xdr:colOff>76200</xdr:colOff>
          <xdr:row>180</xdr:row>
          <xdr:rowOff>0</xdr:rowOff>
        </xdr:to>
        <xdr:grpSp>
          <xdr:nvGrpSpPr>
            <xdr:cNvPr id="31" name="Group 323"/>
            <xdr:cNvGrpSpPr>
              <a:grpSpLocks/>
            </xdr:cNvGrpSpPr>
          </xdr:nvGrpSpPr>
          <xdr:grpSpPr bwMode="auto">
            <a:xfrm>
              <a:off x="409575" y="30841950"/>
              <a:ext cx="1200150" cy="600075"/>
              <a:chOff x="41" y="1971"/>
              <a:chExt cx="111" cy="63"/>
            </a:xfrm>
          </xdr:grpSpPr>
          <xdr:sp macro="" textlink="">
            <xdr:nvSpPr>
              <xdr:cNvPr id="2072" name="Check Box 24" hidden="1">
                <a:extLst>
                  <a:ext uri="{63B3BB69-23CF-44E3-9099-C40C66FF867C}">
                    <a14:compatExt spid="_x0000_s2072"/>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73" name="Check Box 25" hidden="1">
                <a:extLst>
                  <a:ext uri="{63B3BB69-23CF-44E3-9099-C40C66FF867C}">
                    <a14:compatExt spid="_x0000_s2073"/>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74" name="Check Box 26" hidden="1">
                <a:extLst>
                  <a:ext uri="{63B3BB69-23CF-44E3-9099-C40C66FF867C}">
                    <a14:compatExt spid="_x0000_s2074"/>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180</xdr:row>
          <xdr:rowOff>0</xdr:rowOff>
        </xdr:from>
        <xdr:to>
          <xdr:col>12</xdr:col>
          <xdr:colOff>76200</xdr:colOff>
          <xdr:row>183</xdr:row>
          <xdr:rowOff>0</xdr:rowOff>
        </xdr:to>
        <xdr:grpSp>
          <xdr:nvGrpSpPr>
            <xdr:cNvPr id="35" name="Group 327"/>
            <xdr:cNvGrpSpPr>
              <a:grpSpLocks/>
            </xdr:cNvGrpSpPr>
          </xdr:nvGrpSpPr>
          <xdr:grpSpPr bwMode="auto">
            <a:xfrm>
              <a:off x="409575" y="31442025"/>
              <a:ext cx="1200150" cy="600075"/>
              <a:chOff x="41" y="1971"/>
              <a:chExt cx="111" cy="63"/>
            </a:xfrm>
          </xdr:grpSpPr>
          <xdr:sp macro="" textlink="">
            <xdr:nvSpPr>
              <xdr:cNvPr id="2075" name="Check Box 27" hidden="1">
                <a:extLst>
                  <a:ext uri="{63B3BB69-23CF-44E3-9099-C40C66FF867C}">
                    <a14:compatExt spid="_x0000_s2075"/>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76" name="Check Box 28" hidden="1">
                <a:extLst>
                  <a:ext uri="{63B3BB69-23CF-44E3-9099-C40C66FF867C}">
                    <a14:compatExt spid="_x0000_s2076"/>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77" name="Check Box 29" hidden="1">
                <a:extLst>
                  <a:ext uri="{63B3BB69-23CF-44E3-9099-C40C66FF867C}">
                    <a14:compatExt spid="_x0000_s2077"/>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183</xdr:row>
          <xdr:rowOff>0</xdr:rowOff>
        </xdr:from>
        <xdr:to>
          <xdr:col>12</xdr:col>
          <xdr:colOff>76200</xdr:colOff>
          <xdr:row>186</xdr:row>
          <xdr:rowOff>0</xdr:rowOff>
        </xdr:to>
        <xdr:grpSp>
          <xdr:nvGrpSpPr>
            <xdr:cNvPr id="39" name="Group 331"/>
            <xdr:cNvGrpSpPr>
              <a:grpSpLocks/>
            </xdr:cNvGrpSpPr>
          </xdr:nvGrpSpPr>
          <xdr:grpSpPr bwMode="auto">
            <a:xfrm>
              <a:off x="409575" y="32042100"/>
              <a:ext cx="1200150" cy="600075"/>
              <a:chOff x="41" y="1971"/>
              <a:chExt cx="111" cy="63"/>
            </a:xfrm>
          </xdr:grpSpPr>
          <xdr:sp macro="" textlink="">
            <xdr:nvSpPr>
              <xdr:cNvPr id="2078" name="Check Box 30" hidden="1">
                <a:extLst>
                  <a:ext uri="{63B3BB69-23CF-44E3-9099-C40C66FF867C}">
                    <a14:compatExt spid="_x0000_s2078"/>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79" name="Check Box 31" hidden="1">
                <a:extLst>
                  <a:ext uri="{63B3BB69-23CF-44E3-9099-C40C66FF867C}">
                    <a14:compatExt spid="_x0000_s2079"/>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80" name="Check Box 32" hidden="1">
                <a:extLst>
                  <a:ext uri="{63B3BB69-23CF-44E3-9099-C40C66FF867C}">
                    <a14:compatExt spid="_x0000_s2080"/>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186</xdr:row>
          <xdr:rowOff>0</xdr:rowOff>
        </xdr:from>
        <xdr:to>
          <xdr:col>12</xdr:col>
          <xdr:colOff>76200</xdr:colOff>
          <xdr:row>189</xdr:row>
          <xdr:rowOff>0</xdr:rowOff>
        </xdr:to>
        <xdr:grpSp>
          <xdr:nvGrpSpPr>
            <xdr:cNvPr id="43" name="Group 335"/>
            <xdr:cNvGrpSpPr>
              <a:grpSpLocks/>
            </xdr:cNvGrpSpPr>
          </xdr:nvGrpSpPr>
          <xdr:grpSpPr bwMode="auto">
            <a:xfrm>
              <a:off x="409575" y="32642175"/>
              <a:ext cx="1200150" cy="600075"/>
              <a:chOff x="41" y="1971"/>
              <a:chExt cx="111" cy="63"/>
            </a:xfrm>
          </xdr:grpSpPr>
          <xdr:sp macro="" textlink="">
            <xdr:nvSpPr>
              <xdr:cNvPr id="2081" name="Check Box 33" hidden="1">
                <a:extLst>
                  <a:ext uri="{63B3BB69-23CF-44E3-9099-C40C66FF867C}">
                    <a14:compatExt spid="_x0000_s2081"/>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82" name="Check Box 34" hidden="1">
                <a:extLst>
                  <a:ext uri="{63B3BB69-23CF-44E3-9099-C40C66FF867C}">
                    <a14:compatExt spid="_x0000_s2082"/>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83" name="Check Box 35" hidden="1">
                <a:extLst>
                  <a:ext uri="{63B3BB69-23CF-44E3-9099-C40C66FF867C}">
                    <a14:compatExt spid="_x0000_s2083"/>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153</xdr:row>
          <xdr:rowOff>0</xdr:rowOff>
        </xdr:from>
        <xdr:to>
          <xdr:col>42</xdr:col>
          <xdr:colOff>76200</xdr:colOff>
          <xdr:row>156</xdr:row>
          <xdr:rowOff>0</xdr:rowOff>
        </xdr:to>
        <xdr:grpSp>
          <xdr:nvGrpSpPr>
            <xdr:cNvPr id="47" name="Group 339"/>
            <xdr:cNvGrpSpPr>
              <a:grpSpLocks/>
            </xdr:cNvGrpSpPr>
          </xdr:nvGrpSpPr>
          <xdr:grpSpPr bwMode="auto">
            <a:xfrm>
              <a:off x="4105275" y="26041350"/>
              <a:ext cx="1209675" cy="600075"/>
              <a:chOff x="41" y="1971"/>
              <a:chExt cx="111" cy="63"/>
            </a:xfrm>
          </xdr:grpSpPr>
          <xdr:sp macro="" textlink="">
            <xdr:nvSpPr>
              <xdr:cNvPr id="2084" name="Check Box 36" hidden="1">
                <a:extLst>
                  <a:ext uri="{63B3BB69-23CF-44E3-9099-C40C66FF867C}">
                    <a14:compatExt spid="_x0000_s2084"/>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85" name="Check Box 37" hidden="1">
                <a:extLst>
                  <a:ext uri="{63B3BB69-23CF-44E3-9099-C40C66FF867C}">
                    <a14:compatExt spid="_x0000_s2085"/>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86" name="Check Box 38" hidden="1">
                <a:extLst>
                  <a:ext uri="{63B3BB69-23CF-44E3-9099-C40C66FF867C}">
                    <a14:compatExt spid="_x0000_s2086"/>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156</xdr:row>
          <xdr:rowOff>0</xdr:rowOff>
        </xdr:from>
        <xdr:to>
          <xdr:col>42</xdr:col>
          <xdr:colOff>76200</xdr:colOff>
          <xdr:row>159</xdr:row>
          <xdr:rowOff>0</xdr:rowOff>
        </xdr:to>
        <xdr:grpSp>
          <xdr:nvGrpSpPr>
            <xdr:cNvPr id="51" name="Group 343"/>
            <xdr:cNvGrpSpPr>
              <a:grpSpLocks/>
            </xdr:cNvGrpSpPr>
          </xdr:nvGrpSpPr>
          <xdr:grpSpPr bwMode="auto">
            <a:xfrm>
              <a:off x="4105275" y="26641425"/>
              <a:ext cx="1209675" cy="600075"/>
              <a:chOff x="41" y="1971"/>
              <a:chExt cx="111" cy="63"/>
            </a:xfrm>
          </xdr:grpSpPr>
          <xdr:sp macro="" textlink="">
            <xdr:nvSpPr>
              <xdr:cNvPr id="2087" name="Check Box 39" hidden="1">
                <a:extLst>
                  <a:ext uri="{63B3BB69-23CF-44E3-9099-C40C66FF867C}">
                    <a14:compatExt spid="_x0000_s2087"/>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88" name="Check Box 40" hidden="1">
                <a:extLst>
                  <a:ext uri="{63B3BB69-23CF-44E3-9099-C40C66FF867C}">
                    <a14:compatExt spid="_x0000_s2088"/>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89" name="Check Box 41" hidden="1">
                <a:extLst>
                  <a:ext uri="{63B3BB69-23CF-44E3-9099-C40C66FF867C}">
                    <a14:compatExt spid="_x0000_s2089"/>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159</xdr:row>
          <xdr:rowOff>0</xdr:rowOff>
        </xdr:from>
        <xdr:to>
          <xdr:col>42</xdr:col>
          <xdr:colOff>76200</xdr:colOff>
          <xdr:row>162</xdr:row>
          <xdr:rowOff>0</xdr:rowOff>
        </xdr:to>
        <xdr:grpSp>
          <xdr:nvGrpSpPr>
            <xdr:cNvPr id="55" name="Group 347"/>
            <xdr:cNvGrpSpPr>
              <a:grpSpLocks/>
            </xdr:cNvGrpSpPr>
          </xdr:nvGrpSpPr>
          <xdr:grpSpPr bwMode="auto">
            <a:xfrm>
              <a:off x="4105275" y="27241500"/>
              <a:ext cx="1209675" cy="600075"/>
              <a:chOff x="41" y="1971"/>
              <a:chExt cx="111" cy="63"/>
            </a:xfrm>
          </xdr:grpSpPr>
          <xdr:sp macro="" textlink="">
            <xdr:nvSpPr>
              <xdr:cNvPr id="2090" name="Check Box 42" hidden="1">
                <a:extLst>
                  <a:ext uri="{63B3BB69-23CF-44E3-9099-C40C66FF867C}">
                    <a14:compatExt spid="_x0000_s2090"/>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91" name="Check Box 43" hidden="1">
                <a:extLst>
                  <a:ext uri="{63B3BB69-23CF-44E3-9099-C40C66FF867C}">
                    <a14:compatExt spid="_x0000_s2091"/>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92" name="Check Box 44" hidden="1">
                <a:extLst>
                  <a:ext uri="{63B3BB69-23CF-44E3-9099-C40C66FF867C}">
                    <a14:compatExt spid="_x0000_s2092"/>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162</xdr:row>
          <xdr:rowOff>0</xdr:rowOff>
        </xdr:from>
        <xdr:to>
          <xdr:col>42</xdr:col>
          <xdr:colOff>76200</xdr:colOff>
          <xdr:row>165</xdr:row>
          <xdr:rowOff>0</xdr:rowOff>
        </xdr:to>
        <xdr:grpSp>
          <xdr:nvGrpSpPr>
            <xdr:cNvPr id="59" name="Group 351"/>
            <xdr:cNvGrpSpPr>
              <a:grpSpLocks/>
            </xdr:cNvGrpSpPr>
          </xdr:nvGrpSpPr>
          <xdr:grpSpPr bwMode="auto">
            <a:xfrm>
              <a:off x="4105275" y="27841575"/>
              <a:ext cx="1209675" cy="600075"/>
              <a:chOff x="41" y="1971"/>
              <a:chExt cx="111" cy="63"/>
            </a:xfrm>
          </xdr:grpSpPr>
          <xdr:sp macro="" textlink="">
            <xdr:nvSpPr>
              <xdr:cNvPr id="2093" name="Check Box 45" hidden="1">
                <a:extLst>
                  <a:ext uri="{63B3BB69-23CF-44E3-9099-C40C66FF867C}">
                    <a14:compatExt spid="_x0000_s2093"/>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94" name="Check Box 46" hidden="1">
                <a:extLst>
                  <a:ext uri="{63B3BB69-23CF-44E3-9099-C40C66FF867C}">
                    <a14:compatExt spid="_x0000_s2094"/>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95" name="Check Box 47" hidden="1">
                <a:extLst>
                  <a:ext uri="{63B3BB69-23CF-44E3-9099-C40C66FF867C}">
                    <a14:compatExt spid="_x0000_s2095"/>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165</xdr:row>
          <xdr:rowOff>0</xdr:rowOff>
        </xdr:from>
        <xdr:to>
          <xdr:col>42</xdr:col>
          <xdr:colOff>76200</xdr:colOff>
          <xdr:row>168</xdr:row>
          <xdr:rowOff>0</xdr:rowOff>
        </xdr:to>
        <xdr:grpSp>
          <xdr:nvGrpSpPr>
            <xdr:cNvPr id="63" name="Group 355"/>
            <xdr:cNvGrpSpPr>
              <a:grpSpLocks/>
            </xdr:cNvGrpSpPr>
          </xdr:nvGrpSpPr>
          <xdr:grpSpPr bwMode="auto">
            <a:xfrm>
              <a:off x="4105275" y="28441650"/>
              <a:ext cx="1209675" cy="600075"/>
              <a:chOff x="41" y="1971"/>
              <a:chExt cx="111" cy="63"/>
            </a:xfrm>
          </xdr:grpSpPr>
          <xdr:sp macro="" textlink="">
            <xdr:nvSpPr>
              <xdr:cNvPr id="2096" name="Check Box 48" hidden="1">
                <a:extLst>
                  <a:ext uri="{63B3BB69-23CF-44E3-9099-C40C66FF867C}">
                    <a14:compatExt spid="_x0000_s2096"/>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097" name="Check Box 49" hidden="1">
                <a:extLst>
                  <a:ext uri="{63B3BB69-23CF-44E3-9099-C40C66FF867C}">
                    <a14:compatExt spid="_x0000_s2097"/>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098" name="Check Box 50" hidden="1">
                <a:extLst>
                  <a:ext uri="{63B3BB69-23CF-44E3-9099-C40C66FF867C}">
                    <a14:compatExt spid="_x0000_s2098"/>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174</xdr:row>
          <xdr:rowOff>0</xdr:rowOff>
        </xdr:from>
        <xdr:to>
          <xdr:col>42</xdr:col>
          <xdr:colOff>76200</xdr:colOff>
          <xdr:row>177</xdr:row>
          <xdr:rowOff>0</xdr:rowOff>
        </xdr:to>
        <xdr:grpSp>
          <xdr:nvGrpSpPr>
            <xdr:cNvPr id="67" name="Group 359"/>
            <xdr:cNvGrpSpPr>
              <a:grpSpLocks/>
            </xdr:cNvGrpSpPr>
          </xdr:nvGrpSpPr>
          <xdr:grpSpPr bwMode="auto">
            <a:xfrm>
              <a:off x="4105275" y="30241875"/>
              <a:ext cx="1209675" cy="600075"/>
              <a:chOff x="41" y="1971"/>
              <a:chExt cx="111" cy="63"/>
            </a:xfrm>
          </xdr:grpSpPr>
          <xdr:sp macro="" textlink="">
            <xdr:nvSpPr>
              <xdr:cNvPr id="2099" name="Check Box 51" hidden="1">
                <a:extLst>
                  <a:ext uri="{63B3BB69-23CF-44E3-9099-C40C66FF867C}">
                    <a14:compatExt spid="_x0000_s2099"/>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00" name="Check Box 52" hidden="1">
                <a:extLst>
                  <a:ext uri="{63B3BB69-23CF-44E3-9099-C40C66FF867C}">
                    <a14:compatExt spid="_x0000_s2100"/>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01" name="Check Box 53" hidden="1">
                <a:extLst>
                  <a:ext uri="{63B3BB69-23CF-44E3-9099-C40C66FF867C}">
                    <a14:compatExt spid="_x0000_s2101"/>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177</xdr:row>
          <xdr:rowOff>0</xdr:rowOff>
        </xdr:from>
        <xdr:to>
          <xdr:col>42</xdr:col>
          <xdr:colOff>76200</xdr:colOff>
          <xdr:row>180</xdr:row>
          <xdr:rowOff>0</xdr:rowOff>
        </xdr:to>
        <xdr:grpSp>
          <xdr:nvGrpSpPr>
            <xdr:cNvPr id="71" name="Group 363"/>
            <xdr:cNvGrpSpPr>
              <a:grpSpLocks/>
            </xdr:cNvGrpSpPr>
          </xdr:nvGrpSpPr>
          <xdr:grpSpPr bwMode="auto">
            <a:xfrm>
              <a:off x="4105275" y="30841950"/>
              <a:ext cx="1209675" cy="600075"/>
              <a:chOff x="41" y="1971"/>
              <a:chExt cx="111" cy="63"/>
            </a:xfrm>
          </xdr:grpSpPr>
          <xdr:sp macro="" textlink="">
            <xdr:nvSpPr>
              <xdr:cNvPr id="2102" name="Check Box 54" hidden="1">
                <a:extLst>
                  <a:ext uri="{63B3BB69-23CF-44E3-9099-C40C66FF867C}">
                    <a14:compatExt spid="_x0000_s2102"/>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03" name="Check Box 55" hidden="1">
                <a:extLst>
                  <a:ext uri="{63B3BB69-23CF-44E3-9099-C40C66FF867C}">
                    <a14:compatExt spid="_x0000_s2103"/>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04" name="Check Box 56" hidden="1">
                <a:extLst>
                  <a:ext uri="{63B3BB69-23CF-44E3-9099-C40C66FF867C}">
                    <a14:compatExt spid="_x0000_s2104"/>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180</xdr:row>
          <xdr:rowOff>0</xdr:rowOff>
        </xdr:from>
        <xdr:to>
          <xdr:col>42</xdr:col>
          <xdr:colOff>76200</xdr:colOff>
          <xdr:row>183</xdr:row>
          <xdr:rowOff>0</xdr:rowOff>
        </xdr:to>
        <xdr:grpSp>
          <xdr:nvGrpSpPr>
            <xdr:cNvPr id="75" name="Group 367"/>
            <xdr:cNvGrpSpPr>
              <a:grpSpLocks/>
            </xdr:cNvGrpSpPr>
          </xdr:nvGrpSpPr>
          <xdr:grpSpPr bwMode="auto">
            <a:xfrm>
              <a:off x="4105275" y="31442025"/>
              <a:ext cx="1209675" cy="600075"/>
              <a:chOff x="41" y="1971"/>
              <a:chExt cx="111" cy="63"/>
            </a:xfrm>
          </xdr:grpSpPr>
          <xdr:sp macro="" textlink="">
            <xdr:nvSpPr>
              <xdr:cNvPr id="2105" name="Check Box 57" hidden="1">
                <a:extLst>
                  <a:ext uri="{63B3BB69-23CF-44E3-9099-C40C66FF867C}">
                    <a14:compatExt spid="_x0000_s2105"/>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06" name="Check Box 58" hidden="1">
                <a:extLst>
                  <a:ext uri="{63B3BB69-23CF-44E3-9099-C40C66FF867C}">
                    <a14:compatExt spid="_x0000_s2106"/>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07" name="Check Box 59" hidden="1">
                <a:extLst>
                  <a:ext uri="{63B3BB69-23CF-44E3-9099-C40C66FF867C}">
                    <a14:compatExt spid="_x0000_s2107"/>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183</xdr:row>
          <xdr:rowOff>0</xdr:rowOff>
        </xdr:from>
        <xdr:to>
          <xdr:col>42</xdr:col>
          <xdr:colOff>76200</xdr:colOff>
          <xdr:row>186</xdr:row>
          <xdr:rowOff>0</xdr:rowOff>
        </xdr:to>
        <xdr:grpSp>
          <xdr:nvGrpSpPr>
            <xdr:cNvPr id="79" name="Group 371"/>
            <xdr:cNvGrpSpPr>
              <a:grpSpLocks/>
            </xdr:cNvGrpSpPr>
          </xdr:nvGrpSpPr>
          <xdr:grpSpPr bwMode="auto">
            <a:xfrm>
              <a:off x="4105275" y="32042100"/>
              <a:ext cx="1209675" cy="600075"/>
              <a:chOff x="41" y="1971"/>
              <a:chExt cx="111" cy="63"/>
            </a:xfrm>
          </xdr:grpSpPr>
          <xdr:sp macro="" textlink="">
            <xdr:nvSpPr>
              <xdr:cNvPr id="2108" name="Check Box 60" hidden="1">
                <a:extLst>
                  <a:ext uri="{63B3BB69-23CF-44E3-9099-C40C66FF867C}">
                    <a14:compatExt spid="_x0000_s2108"/>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09" name="Check Box 61" hidden="1">
                <a:extLst>
                  <a:ext uri="{63B3BB69-23CF-44E3-9099-C40C66FF867C}">
                    <a14:compatExt spid="_x0000_s2109"/>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10" name="Check Box 62" hidden="1">
                <a:extLst>
                  <a:ext uri="{63B3BB69-23CF-44E3-9099-C40C66FF867C}">
                    <a14:compatExt spid="_x0000_s2110"/>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186</xdr:row>
          <xdr:rowOff>0</xdr:rowOff>
        </xdr:from>
        <xdr:to>
          <xdr:col>42</xdr:col>
          <xdr:colOff>76200</xdr:colOff>
          <xdr:row>189</xdr:row>
          <xdr:rowOff>0</xdr:rowOff>
        </xdr:to>
        <xdr:grpSp>
          <xdr:nvGrpSpPr>
            <xdr:cNvPr id="83" name="Group 375"/>
            <xdr:cNvGrpSpPr>
              <a:grpSpLocks/>
            </xdr:cNvGrpSpPr>
          </xdr:nvGrpSpPr>
          <xdr:grpSpPr bwMode="auto">
            <a:xfrm>
              <a:off x="4105275" y="32642175"/>
              <a:ext cx="1209675" cy="600075"/>
              <a:chOff x="41" y="1971"/>
              <a:chExt cx="111" cy="63"/>
            </a:xfrm>
          </xdr:grpSpPr>
          <xdr:sp macro="" textlink="">
            <xdr:nvSpPr>
              <xdr:cNvPr id="2111" name="Check Box 63" hidden="1">
                <a:extLst>
                  <a:ext uri="{63B3BB69-23CF-44E3-9099-C40C66FF867C}">
                    <a14:compatExt spid="_x0000_s2111"/>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12" name="Check Box 64" hidden="1">
                <a:extLst>
                  <a:ext uri="{63B3BB69-23CF-44E3-9099-C40C66FF867C}">
                    <a14:compatExt spid="_x0000_s2112"/>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13" name="Check Box 65" hidden="1">
                <a:extLst>
                  <a:ext uri="{63B3BB69-23CF-44E3-9099-C40C66FF867C}">
                    <a14:compatExt spid="_x0000_s2113"/>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118</xdr:row>
          <xdr:rowOff>0</xdr:rowOff>
        </xdr:from>
        <xdr:to>
          <xdr:col>11</xdr:col>
          <xdr:colOff>57150</xdr:colOff>
          <xdr:row>121</xdr:row>
          <xdr:rowOff>0</xdr:rowOff>
        </xdr:to>
        <xdr:grpSp>
          <xdr:nvGrpSpPr>
            <xdr:cNvPr id="87" name="Group 379"/>
            <xdr:cNvGrpSpPr>
              <a:grpSpLocks/>
            </xdr:cNvGrpSpPr>
          </xdr:nvGrpSpPr>
          <xdr:grpSpPr bwMode="auto">
            <a:xfrm>
              <a:off x="409575" y="19383375"/>
              <a:ext cx="1057275" cy="600075"/>
              <a:chOff x="41" y="1971"/>
              <a:chExt cx="111" cy="63"/>
            </a:xfrm>
          </xdr:grpSpPr>
          <xdr:sp macro="" textlink="">
            <xdr:nvSpPr>
              <xdr:cNvPr id="2114" name="Check Box 66" hidden="1">
                <a:extLst>
                  <a:ext uri="{63B3BB69-23CF-44E3-9099-C40C66FF867C}">
                    <a14:compatExt spid="_x0000_s2114"/>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15" name="Check Box 67" hidden="1">
                <a:extLst>
                  <a:ext uri="{63B3BB69-23CF-44E3-9099-C40C66FF867C}">
                    <a14:compatExt spid="_x0000_s2115"/>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16" name="Check Box 68" hidden="1">
                <a:extLst>
                  <a:ext uri="{63B3BB69-23CF-44E3-9099-C40C66FF867C}">
                    <a14:compatExt spid="_x0000_s2116"/>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121</xdr:row>
          <xdr:rowOff>0</xdr:rowOff>
        </xdr:from>
        <xdr:to>
          <xdr:col>11</xdr:col>
          <xdr:colOff>57150</xdr:colOff>
          <xdr:row>124</xdr:row>
          <xdr:rowOff>0</xdr:rowOff>
        </xdr:to>
        <xdr:grpSp>
          <xdr:nvGrpSpPr>
            <xdr:cNvPr id="91" name="Group 383"/>
            <xdr:cNvGrpSpPr>
              <a:grpSpLocks/>
            </xdr:cNvGrpSpPr>
          </xdr:nvGrpSpPr>
          <xdr:grpSpPr bwMode="auto">
            <a:xfrm>
              <a:off x="409575" y="19983450"/>
              <a:ext cx="1057275" cy="600075"/>
              <a:chOff x="41" y="1971"/>
              <a:chExt cx="111" cy="63"/>
            </a:xfrm>
          </xdr:grpSpPr>
          <xdr:sp macro="" textlink="">
            <xdr:nvSpPr>
              <xdr:cNvPr id="2117" name="Check Box 69" hidden="1">
                <a:extLst>
                  <a:ext uri="{63B3BB69-23CF-44E3-9099-C40C66FF867C}">
                    <a14:compatExt spid="_x0000_s2117"/>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18" name="Check Box 70" hidden="1">
                <a:extLst>
                  <a:ext uri="{63B3BB69-23CF-44E3-9099-C40C66FF867C}">
                    <a14:compatExt spid="_x0000_s2118"/>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19" name="Check Box 71" hidden="1">
                <a:extLst>
                  <a:ext uri="{63B3BB69-23CF-44E3-9099-C40C66FF867C}">
                    <a14:compatExt spid="_x0000_s2119"/>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133</xdr:row>
          <xdr:rowOff>0</xdr:rowOff>
        </xdr:from>
        <xdr:to>
          <xdr:col>11</xdr:col>
          <xdr:colOff>57150</xdr:colOff>
          <xdr:row>136</xdr:row>
          <xdr:rowOff>0</xdr:rowOff>
        </xdr:to>
        <xdr:grpSp>
          <xdr:nvGrpSpPr>
            <xdr:cNvPr id="95" name="Group 387"/>
            <xdr:cNvGrpSpPr>
              <a:grpSpLocks/>
            </xdr:cNvGrpSpPr>
          </xdr:nvGrpSpPr>
          <xdr:grpSpPr bwMode="auto">
            <a:xfrm>
              <a:off x="409575" y="22383750"/>
              <a:ext cx="1057275" cy="600075"/>
              <a:chOff x="41" y="1971"/>
              <a:chExt cx="111" cy="63"/>
            </a:xfrm>
          </xdr:grpSpPr>
          <xdr:sp macro="" textlink="">
            <xdr:nvSpPr>
              <xdr:cNvPr id="2120" name="Check Box 72" hidden="1">
                <a:extLst>
                  <a:ext uri="{63B3BB69-23CF-44E3-9099-C40C66FF867C}">
                    <a14:compatExt spid="_x0000_s2120"/>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21" name="Check Box 73" hidden="1">
                <a:extLst>
                  <a:ext uri="{63B3BB69-23CF-44E3-9099-C40C66FF867C}">
                    <a14:compatExt spid="_x0000_s2121"/>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22" name="Check Box 74" hidden="1">
                <a:extLst>
                  <a:ext uri="{63B3BB69-23CF-44E3-9099-C40C66FF867C}">
                    <a14:compatExt spid="_x0000_s2122"/>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136</xdr:row>
          <xdr:rowOff>0</xdr:rowOff>
        </xdr:from>
        <xdr:to>
          <xdr:col>11</xdr:col>
          <xdr:colOff>57150</xdr:colOff>
          <xdr:row>139</xdr:row>
          <xdr:rowOff>0</xdr:rowOff>
        </xdr:to>
        <xdr:grpSp>
          <xdr:nvGrpSpPr>
            <xdr:cNvPr id="99" name="Group 391"/>
            <xdr:cNvGrpSpPr>
              <a:grpSpLocks/>
            </xdr:cNvGrpSpPr>
          </xdr:nvGrpSpPr>
          <xdr:grpSpPr bwMode="auto">
            <a:xfrm>
              <a:off x="409575" y="22983825"/>
              <a:ext cx="1057275" cy="600075"/>
              <a:chOff x="41" y="1971"/>
              <a:chExt cx="111" cy="63"/>
            </a:xfrm>
          </xdr:grpSpPr>
          <xdr:sp macro="" textlink="">
            <xdr:nvSpPr>
              <xdr:cNvPr id="2123" name="Check Box 75" hidden="1">
                <a:extLst>
                  <a:ext uri="{63B3BB69-23CF-44E3-9099-C40C66FF867C}">
                    <a14:compatExt spid="_x0000_s2123"/>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24" name="Check Box 76" hidden="1">
                <a:extLst>
                  <a:ext uri="{63B3BB69-23CF-44E3-9099-C40C66FF867C}">
                    <a14:compatExt spid="_x0000_s2124"/>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25" name="Check Box 77" hidden="1">
                <a:extLst>
                  <a:ext uri="{63B3BB69-23CF-44E3-9099-C40C66FF867C}">
                    <a14:compatExt spid="_x0000_s2125"/>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139</xdr:row>
          <xdr:rowOff>0</xdr:rowOff>
        </xdr:from>
        <xdr:to>
          <xdr:col>11</xdr:col>
          <xdr:colOff>57150</xdr:colOff>
          <xdr:row>142</xdr:row>
          <xdr:rowOff>0</xdr:rowOff>
        </xdr:to>
        <xdr:grpSp>
          <xdr:nvGrpSpPr>
            <xdr:cNvPr id="103" name="Group 395"/>
            <xdr:cNvGrpSpPr>
              <a:grpSpLocks/>
            </xdr:cNvGrpSpPr>
          </xdr:nvGrpSpPr>
          <xdr:grpSpPr bwMode="auto">
            <a:xfrm>
              <a:off x="409575" y="23583900"/>
              <a:ext cx="1057275" cy="600075"/>
              <a:chOff x="41" y="1971"/>
              <a:chExt cx="111" cy="63"/>
            </a:xfrm>
          </xdr:grpSpPr>
          <xdr:sp macro="" textlink="">
            <xdr:nvSpPr>
              <xdr:cNvPr id="2126" name="Check Box 78" hidden="1">
                <a:extLst>
                  <a:ext uri="{63B3BB69-23CF-44E3-9099-C40C66FF867C}">
                    <a14:compatExt spid="_x0000_s2126"/>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27" name="Check Box 79" hidden="1">
                <a:extLst>
                  <a:ext uri="{63B3BB69-23CF-44E3-9099-C40C66FF867C}">
                    <a14:compatExt spid="_x0000_s2127"/>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28" name="Check Box 80" hidden="1">
                <a:extLst>
                  <a:ext uri="{63B3BB69-23CF-44E3-9099-C40C66FF867C}">
                    <a14:compatExt spid="_x0000_s2128"/>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142</xdr:row>
          <xdr:rowOff>0</xdr:rowOff>
        </xdr:from>
        <xdr:to>
          <xdr:col>11</xdr:col>
          <xdr:colOff>57150</xdr:colOff>
          <xdr:row>145</xdr:row>
          <xdr:rowOff>0</xdr:rowOff>
        </xdr:to>
        <xdr:grpSp>
          <xdr:nvGrpSpPr>
            <xdr:cNvPr id="107" name="Group 399"/>
            <xdr:cNvGrpSpPr>
              <a:grpSpLocks/>
            </xdr:cNvGrpSpPr>
          </xdr:nvGrpSpPr>
          <xdr:grpSpPr bwMode="auto">
            <a:xfrm>
              <a:off x="409575" y="24183975"/>
              <a:ext cx="1057275" cy="600075"/>
              <a:chOff x="41" y="1971"/>
              <a:chExt cx="111" cy="63"/>
            </a:xfrm>
          </xdr:grpSpPr>
          <xdr:sp macro="" textlink="">
            <xdr:nvSpPr>
              <xdr:cNvPr id="2129" name="Check Box 81" hidden="1">
                <a:extLst>
                  <a:ext uri="{63B3BB69-23CF-44E3-9099-C40C66FF867C}">
                    <a14:compatExt spid="_x0000_s2129"/>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30" name="Check Box 82" hidden="1">
                <a:extLst>
                  <a:ext uri="{63B3BB69-23CF-44E3-9099-C40C66FF867C}">
                    <a14:compatExt spid="_x0000_s2130"/>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31" name="Check Box 83" hidden="1">
                <a:extLst>
                  <a:ext uri="{63B3BB69-23CF-44E3-9099-C40C66FF867C}">
                    <a14:compatExt spid="_x0000_s2131"/>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337</xdr:row>
          <xdr:rowOff>0</xdr:rowOff>
        </xdr:from>
        <xdr:to>
          <xdr:col>16</xdr:col>
          <xdr:colOff>66675</xdr:colOff>
          <xdr:row>340</xdr:row>
          <xdr:rowOff>0</xdr:rowOff>
        </xdr:to>
        <xdr:grpSp>
          <xdr:nvGrpSpPr>
            <xdr:cNvPr id="111" name="Group 418"/>
            <xdr:cNvGrpSpPr>
              <a:grpSpLocks/>
            </xdr:cNvGrpSpPr>
          </xdr:nvGrpSpPr>
          <xdr:grpSpPr bwMode="auto">
            <a:xfrm>
              <a:off x="419100" y="62122050"/>
              <a:ext cx="1657350" cy="571500"/>
              <a:chOff x="44" y="3557"/>
              <a:chExt cx="176" cy="62"/>
            </a:xfrm>
          </xdr:grpSpPr>
          <xdr:sp macro="" textlink="">
            <xdr:nvSpPr>
              <xdr:cNvPr id="2132" name="Check Box 84" hidden="1">
                <a:extLst>
                  <a:ext uri="{63B3BB69-23CF-44E3-9099-C40C66FF867C}">
                    <a14:compatExt spid="_x0000_s2132"/>
                  </a:ext>
                </a:extLst>
              </xdr:cNvPr>
              <xdr:cNvSpPr/>
            </xdr:nvSpPr>
            <xdr:spPr bwMode="auto">
              <a:xfrm>
                <a:off x="44" y="3557"/>
                <a:ext cx="17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a:t>
                </a:r>
              </a:p>
            </xdr:txBody>
          </xdr:sp>
          <xdr:sp macro="" textlink="">
            <xdr:nvSpPr>
              <xdr:cNvPr id="2133" name="Check Box 85" hidden="1">
                <a:extLst>
                  <a:ext uri="{63B3BB69-23CF-44E3-9099-C40C66FF867C}">
                    <a14:compatExt spid="_x0000_s2133"/>
                  </a:ext>
                </a:extLst>
              </xdr:cNvPr>
              <xdr:cNvSpPr/>
            </xdr:nvSpPr>
            <xdr:spPr bwMode="auto">
              <a:xfrm>
                <a:off x="44" y="3576"/>
                <a:ext cx="17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a:t>
                </a:r>
              </a:p>
            </xdr:txBody>
          </xdr:sp>
          <xdr:sp macro="" textlink="">
            <xdr:nvSpPr>
              <xdr:cNvPr id="2134" name="Check Box 86" hidden="1">
                <a:extLst>
                  <a:ext uri="{63B3BB69-23CF-44E3-9099-C40C66FF867C}">
                    <a14:compatExt spid="_x0000_s2134"/>
                  </a:ext>
                </a:extLst>
              </xdr:cNvPr>
              <xdr:cNvSpPr/>
            </xdr:nvSpPr>
            <xdr:spPr bwMode="auto">
              <a:xfrm>
                <a:off x="44" y="3595"/>
                <a:ext cx="163"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104</xdr:row>
          <xdr:rowOff>180975</xdr:rowOff>
        </xdr:from>
        <xdr:to>
          <xdr:col>11</xdr:col>
          <xdr:colOff>9525</xdr:colOff>
          <xdr:row>107</xdr:row>
          <xdr:rowOff>9525</xdr:rowOff>
        </xdr:to>
        <xdr:grpSp>
          <xdr:nvGrpSpPr>
            <xdr:cNvPr id="115" name="Group 423"/>
            <xdr:cNvGrpSpPr>
              <a:grpSpLocks/>
            </xdr:cNvGrpSpPr>
          </xdr:nvGrpSpPr>
          <xdr:grpSpPr bwMode="auto">
            <a:xfrm>
              <a:off x="561975" y="16621125"/>
              <a:ext cx="857250" cy="400050"/>
              <a:chOff x="59" y="1191"/>
              <a:chExt cx="90" cy="42"/>
            </a:xfrm>
          </xdr:grpSpPr>
          <xdr:sp macro="" textlink="">
            <xdr:nvSpPr>
              <xdr:cNvPr id="2135" name="Check Box 87" hidden="1">
                <a:extLst>
                  <a:ext uri="{63B3BB69-23CF-44E3-9099-C40C66FF867C}">
                    <a14:compatExt spid="_x0000_s2135"/>
                  </a:ext>
                </a:extLst>
              </xdr:cNvPr>
              <xdr:cNvSpPr/>
            </xdr:nvSpPr>
            <xdr:spPr bwMode="auto">
              <a:xfrm>
                <a:off x="59" y="1191"/>
                <a:ext cx="9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36" name="Check Box 88" hidden="1">
                <a:extLst>
                  <a:ext uri="{63B3BB69-23CF-44E3-9099-C40C66FF867C}">
                    <a14:compatExt spid="_x0000_s2136"/>
                  </a:ext>
                </a:extLst>
              </xdr:cNvPr>
              <xdr:cNvSpPr/>
            </xdr:nvSpPr>
            <xdr:spPr bwMode="auto">
              <a:xfrm>
                <a:off x="59" y="1211"/>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299</xdr:row>
          <xdr:rowOff>171450</xdr:rowOff>
        </xdr:from>
        <xdr:to>
          <xdr:col>9</xdr:col>
          <xdr:colOff>19050</xdr:colOff>
          <xdr:row>300</xdr:row>
          <xdr:rowOff>171450</xdr:rowOff>
        </xdr:to>
        <xdr:sp macro="" textlink="">
          <xdr:nvSpPr>
            <xdr:cNvPr id="2137" name="Check Box 89" hidden="1">
              <a:extLst>
                <a:ext uri="{63B3BB69-23CF-44E3-9099-C40C66FF867C}">
                  <a14:compatExt spid="_x0000_s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109</xdr:row>
          <xdr:rowOff>0</xdr:rowOff>
        </xdr:from>
        <xdr:to>
          <xdr:col>23</xdr:col>
          <xdr:colOff>85725</xdr:colOff>
          <xdr:row>110</xdr:row>
          <xdr:rowOff>0</xdr:rowOff>
        </xdr:to>
        <xdr:grpSp>
          <xdr:nvGrpSpPr>
            <xdr:cNvPr id="119" name="Group 423"/>
            <xdr:cNvGrpSpPr>
              <a:grpSpLocks/>
            </xdr:cNvGrpSpPr>
          </xdr:nvGrpSpPr>
          <xdr:grpSpPr bwMode="auto">
            <a:xfrm>
              <a:off x="1800225" y="17392650"/>
              <a:ext cx="1162050" cy="352425"/>
              <a:chOff x="52" y="1195"/>
              <a:chExt cx="129" cy="27"/>
            </a:xfrm>
          </xdr:grpSpPr>
          <xdr:sp macro="" textlink="">
            <xdr:nvSpPr>
              <xdr:cNvPr id="2138" name="Check Box 90" hidden="1">
                <a:extLst>
                  <a:ext uri="{63B3BB69-23CF-44E3-9099-C40C66FF867C}">
                    <a14:compatExt spid="_x0000_s2138"/>
                  </a:ext>
                </a:extLst>
              </xdr:cNvPr>
              <xdr:cNvSpPr/>
            </xdr:nvSpPr>
            <xdr:spPr bwMode="auto">
              <a:xfrm>
                <a:off x="52" y="1195"/>
                <a:ext cx="55" cy="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139" name="Check Box 91" hidden="1">
                <a:extLst>
                  <a:ext uri="{63B3BB69-23CF-44E3-9099-C40C66FF867C}">
                    <a14:compatExt spid="_x0000_s2139"/>
                  </a:ext>
                </a:extLst>
              </xdr:cNvPr>
              <xdr:cNvSpPr/>
            </xdr:nvSpPr>
            <xdr:spPr bwMode="auto">
              <a:xfrm>
                <a:off x="110" y="1198"/>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124</xdr:row>
          <xdr:rowOff>0</xdr:rowOff>
        </xdr:from>
        <xdr:to>
          <xdr:col>11</xdr:col>
          <xdr:colOff>57150</xdr:colOff>
          <xdr:row>127</xdr:row>
          <xdr:rowOff>0</xdr:rowOff>
        </xdr:to>
        <xdr:grpSp>
          <xdr:nvGrpSpPr>
            <xdr:cNvPr id="122" name="Group 387"/>
            <xdr:cNvGrpSpPr>
              <a:grpSpLocks/>
            </xdr:cNvGrpSpPr>
          </xdr:nvGrpSpPr>
          <xdr:grpSpPr bwMode="auto">
            <a:xfrm>
              <a:off x="409575" y="20583525"/>
              <a:ext cx="1057275" cy="600075"/>
              <a:chOff x="41" y="1971"/>
              <a:chExt cx="111" cy="63"/>
            </a:xfrm>
          </xdr:grpSpPr>
          <xdr:sp macro="" textlink="">
            <xdr:nvSpPr>
              <xdr:cNvPr id="2140" name="Check Box 92" hidden="1">
                <a:extLst>
                  <a:ext uri="{63B3BB69-23CF-44E3-9099-C40C66FF867C}">
                    <a14:compatExt spid="_x0000_s2140"/>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41" name="Check Box 93" hidden="1">
                <a:extLst>
                  <a:ext uri="{63B3BB69-23CF-44E3-9099-C40C66FF867C}">
                    <a14:compatExt spid="_x0000_s2141"/>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42" name="Check Box 94" hidden="1">
                <a:extLst>
                  <a:ext uri="{63B3BB69-23CF-44E3-9099-C40C66FF867C}">
                    <a14:compatExt spid="_x0000_s2142"/>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127</xdr:row>
          <xdr:rowOff>0</xdr:rowOff>
        </xdr:from>
        <xdr:to>
          <xdr:col>11</xdr:col>
          <xdr:colOff>57150</xdr:colOff>
          <xdr:row>130</xdr:row>
          <xdr:rowOff>0</xdr:rowOff>
        </xdr:to>
        <xdr:grpSp>
          <xdr:nvGrpSpPr>
            <xdr:cNvPr id="126" name="Group 391"/>
            <xdr:cNvGrpSpPr>
              <a:grpSpLocks/>
            </xdr:cNvGrpSpPr>
          </xdr:nvGrpSpPr>
          <xdr:grpSpPr bwMode="auto">
            <a:xfrm>
              <a:off x="409575" y="21183600"/>
              <a:ext cx="1057275" cy="600075"/>
              <a:chOff x="41" y="1971"/>
              <a:chExt cx="111" cy="63"/>
            </a:xfrm>
          </xdr:grpSpPr>
          <xdr:sp macro="" textlink="">
            <xdr:nvSpPr>
              <xdr:cNvPr id="2143" name="Check Box 95" hidden="1">
                <a:extLst>
                  <a:ext uri="{63B3BB69-23CF-44E3-9099-C40C66FF867C}">
                    <a14:compatExt spid="_x0000_s2143"/>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44" name="Check Box 96" hidden="1">
                <a:extLst>
                  <a:ext uri="{63B3BB69-23CF-44E3-9099-C40C66FF867C}">
                    <a14:compatExt spid="_x0000_s2144"/>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45" name="Check Box 97" hidden="1">
                <a:extLst>
                  <a:ext uri="{63B3BB69-23CF-44E3-9099-C40C66FF867C}">
                    <a14:compatExt spid="_x0000_s2145"/>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130</xdr:row>
          <xdr:rowOff>0</xdr:rowOff>
        </xdr:from>
        <xdr:to>
          <xdr:col>11</xdr:col>
          <xdr:colOff>57150</xdr:colOff>
          <xdr:row>133</xdr:row>
          <xdr:rowOff>0</xdr:rowOff>
        </xdr:to>
        <xdr:grpSp>
          <xdr:nvGrpSpPr>
            <xdr:cNvPr id="130" name="Group 395"/>
            <xdr:cNvGrpSpPr>
              <a:grpSpLocks/>
            </xdr:cNvGrpSpPr>
          </xdr:nvGrpSpPr>
          <xdr:grpSpPr bwMode="auto">
            <a:xfrm>
              <a:off x="409575" y="21783675"/>
              <a:ext cx="1057275" cy="600075"/>
              <a:chOff x="41" y="1971"/>
              <a:chExt cx="111" cy="63"/>
            </a:xfrm>
          </xdr:grpSpPr>
          <xdr:sp macro="" textlink="">
            <xdr:nvSpPr>
              <xdr:cNvPr id="2146" name="Check Box 98" hidden="1">
                <a:extLst>
                  <a:ext uri="{63B3BB69-23CF-44E3-9099-C40C66FF867C}">
                    <a14:compatExt spid="_x0000_s2146"/>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47" name="Check Box 99" hidden="1">
                <a:extLst>
                  <a:ext uri="{63B3BB69-23CF-44E3-9099-C40C66FF867C}">
                    <a14:compatExt spid="_x0000_s2147"/>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48" name="Check Box 100" hidden="1">
                <a:extLst>
                  <a:ext uri="{63B3BB69-23CF-44E3-9099-C40C66FF867C}">
                    <a14:compatExt spid="_x0000_s2148"/>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198</xdr:row>
          <xdr:rowOff>171450</xdr:rowOff>
        </xdr:from>
        <xdr:to>
          <xdr:col>8</xdr:col>
          <xdr:colOff>38100</xdr:colOff>
          <xdr:row>200</xdr:row>
          <xdr:rowOff>9525</xdr:rowOff>
        </xdr:to>
        <xdr:sp macro="" textlink="">
          <xdr:nvSpPr>
            <xdr:cNvPr id="2149" name="Check Box 101" hidden="1">
              <a:extLst>
                <a:ext uri="{63B3BB69-23CF-44E3-9099-C40C66FF867C}">
                  <a14:compatExt spid="_x0000_s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168</xdr:row>
          <xdr:rowOff>0</xdr:rowOff>
        </xdr:from>
        <xdr:to>
          <xdr:col>12</xdr:col>
          <xdr:colOff>66675</xdr:colOff>
          <xdr:row>171</xdr:row>
          <xdr:rowOff>0</xdr:rowOff>
        </xdr:to>
        <xdr:grpSp>
          <xdr:nvGrpSpPr>
            <xdr:cNvPr id="135" name="Group 319"/>
            <xdr:cNvGrpSpPr>
              <a:grpSpLocks/>
            </xdr:cNvGrpSpPr>
          </xdr:nvGrpSpPr>
          <xdr:grpSpPr bwMode="auto">
            <a:xfrm>
              <a:off x="409575" y="29041725"/>
              <a:ext cx="1190625" cy="600075"/>
              <a:chOff x="41" y="1971"/>
              <a:chExt cx="111" cy="63"/>
            </a:xfrm>
          </xdr:grpSpPr>
          <xdr:sp macro="" textlink="">
            <xdr:nvSpPr>
              <xdr:cNvPr id="2150" name="Check Box 102" hidden="1">
                <a:extLst>
                  <a:ext uri="{63B3BB69-23CF-44E3-9099-C40C66FF867C}">
                    <a14:compatExt spid="_x0000_s2150"/>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51" name="Check Box 103" hidden="1">
                <a:extLst>
                  <a:ext uri="{63B3BB69-23CF-44E3-9099-C40C66FF867C}">
                    <a14:compatExt spid="_x0000_s2151"/>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52" name="Check Box 104" hidden="1">
                <a:extLst>
                  <a:ext uri="{63B3BB69-23CF-44E3-9099-C40C66FF867C}">
                    <a14:compatExt spid="_x0000_s2152"/>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171</xdr:row>
          <xdr:rowOff>0</xdr:rowOff>
        </xdr:from>
        <xdr:to>
          <xdr:col>12</xdr:col>
          <xdr:colOff>76200</xdr:colOff>
          <xdr:row>174</xdr:row>
          <xdr:rowOff>0</xdr:rowOff>
        </xdr:to>
        <xdr:grpSp>
          <xdr:nvGrpSpPr>
            <xdr:cNvPr id="139" name="Group 323"/>
            <xdr:cNvGrpSpPr>
              <a:grpSpLocks/>
            </xdr:cNvGrpSpPr>
          </xdr:nvGrpSpPr>
          <xdr:grpSpPr bwMode="auto">
            <a:xfrm>
              <a:off x="409575" y="29641800"/>
              <a:ext cx="1200150" cy="600075"/>
              <a:chOff x="41" y="1971"/>
              <a:chExt cx="111" cy="63"/>
            </a:xfrm>
          </xdr:grpSpPr>
          <xdr:sp macro="" textlink="">
            <xdr:nvSpPr>
              <xdr:cNvPr id="2153" name="Check Box 105" hidden="1">
                <a:extLst>
                  <a:ext uri="{63B3BB69-23CF-44E3-9099-C40C66FF867C}">
                    <a14:compatExt spid="_x0000_s2153"/>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54" name="Check Box 106" hidden="1">
                <a:extLst>
                  <a:ext uri="{63B3BB69-23CF-44E3-9099-C40C66FF867C}">
                    <a14:compatExt spid="_x0000_s2154"/>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55" name="Check Box 107" hidden="1">
                <a:extLst>
                  <a:ext uri="{63B3BB69-23CF-44E3-9099-C40C66FF867C}">
                    <a14:compatExt spid="_x0000_s2155"/>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168</xdr:row>
          <xdr:rowOff>0</xdr:rowOff>
        </xdr:from>
        <xdr:to>
          <xdr:col>42</xdr:col>
          <xdr:colOff>76200</xdr:colOff>
          <xdr:row>171</xdr:row>
          <xdr:rowOff>0</xdr:rowOff>
        </xdr:to>
        <xdr:grpSp>
          <xdr:nvGrpSpPr>
            <xdr:cNvPr id="143" name="Group 359"/>
            <xdr:cNvGrpSpPr>
              <a:grpSpLocks/>
            </xdr:cNvGrpSpPr>
          </xdr:nvGrpSpPr>
          <xdr:grpSpPr bwMode="auto">
            <a:xfrm>
              <a:off x="4105275" y="29041725"/>
              <a:ext cx="1209675" cy="600075"/>
              <a:chOff x="41" y="1971"/>
              <a:chExt cx="111" cy="63"/>
            </a:xfrm>
          </xdr:grpSpPr>
          <xdr:sp macro="" textlink="">
            <xdr:nvSpPr>
              <xdr:cNvPr id="2156" name="Check Box 108" hidden="1">
                <a:extLst>
                  <a:ext uri="{63B3BB69-23CF-44E3-9099-C40C66FF867C}">
                    <a14:compatExt spid="_x0000_s2156"/>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57" name="Check Box 109" hidden="1">
                <a:extLst>
                  <a:ext uri="{63B3BB69-23CF-44E3-9099-C40C66FF867C}">
                    <a14:compatExt spid="_x0000_s2157"/>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58" name="Check Box 110" hidden="1">
                <a:extLst>
                  <a:ext uri="{63B3BB69-23CF-44E3-9099-C40C66FF867C}">
                    <a14:compatExt spid="_x0000_s2158"/>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114300</xdr:colOff>
          <xdr:row>171</xdr:row>
          <xdr:rowOff>0</xdr:rowOff>
        </xdr:from>
        <xdr:to>
          <xdr:col>42</xdr:col>
          <xdr:colOff>76200</xdr:colOff>
          <xdr:row>174</xdr:row>
          <xdr:rowOff>0</xdr:rowOff>
        </xdr:to>
        <xdr:grpSp>
          <xdr:nvGrpSpPr>
            <xdr:cNvPr id="147" name="Group 363"/>
            <xdr:cNvGrpSpPr>
              <a:grpSpLocks/>
            </xdr:cNvGrpSpPr>
          </xdr:nvGrpSpPr>
          <xdr:grpSpPr bwMode="auto">
            <a:xfrm>
              <a:off x="4105275" y="29641800"/>
              <a:ext cx="1209675" cy="600075"/>
              <a:chOff x="41" y="1971"/>
              <a:chExt cx="111" cy="63"/>
            </a:xfrm>
          </xdr:grpSpPr>
          <xdr:sp macro="" textlink="">
            <xdr:nvSpPr>
              <xdr:cNvPr id="2159" name="Check Box 111" hidden="1">
                <a:extLst>
                  <a:ext uri="{63B3BB69-23CF-44E3-9099-C40C66FF867C}">
                    <a14:compatExt spid="_x0000_s2159"/>
                  </a:ext>
                </a:extLst>
              </xdr:cNvPr>
              <xdr:cNvSpPr/>
            </xdr:nvSpPr>
            <xdr:spPr bwMode="auto">
              <a:xfrm>
                <a:off x="41" y="1971"/>
                <a:ext cx="95"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2160" name="Check Box 112" hidden="1">
                <a:extLst>
                  <a:ext uri="{63B3BB69-23CF-44E3-9099-C40C66FF867C}">
                    <a14:compatExt spid="_x0000_s2160"/>
                  </a:ext>
                </a:extLst>
              </xdr:cNvPr>
              <xdr:cNvSpPr/>
            </xdr:nvSpPr>
            <xdr:spPr bwMode="auto">
              <a:xfrm>
                <a:off x="41" y="2012"/>
                <a:ext cx="11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2161" name="Check Box 113" hidden="1">
                <a:extLst>
                  <a:ext uri="{63B3BB69-23CF-44E3-9099-C40C66FF867C}">
                    <a14:compatExt spid="_x0000_s2161"/>
                  </a:ext>
                </a:extLst>
              </xdr:cNvPr>
              <xdr:cNvSpPr/>
            </xdr:nvSpPr>
            <xdr:spPr bwMode="auto">
              <a:xfrm>
                <a:off x="41" y="1992"/>
                <a:ext cx="9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201</xdr:row>
          <xdr:rowOff>171450</xdr:rowOff>
        </xdr:from>
        <xdr:to>
          <xdr:col>8</xdr:col>
          <xdr:colOff>38100</xdr:colOff>
          <xdr:row>203</xdr:row>
          <xdr:rowOff>9525</xdr:rowOff>
        </xdr:to>
        <xdr:sp macro="" textlink="">
          <xdr:nvSpPr>
            <xdr:cNvPr id="2162" name="Check Box 114" hidden="1">
              <a:extLst>
                <a:ext uri="{63B3BB69-23CF-44E3-9099-C40C66FF867C}">
                  <a14:compatExt spid="_x0000_s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204</xdr:row>
          <xdr:rowOff>171450</xdr:rowOff>
        </xdr:from>
        <xdr:to>
          <xdr:col>8</xdr:col>
          <xdr:colOff>38100</xdr:colOff>
          <xdr:row>206</xdr:row>
          <xdr:rowOff>9525</xdr:rowOff>
        </xdr:to>
        <xdr:sp macro="" textlink="">
          <xdr:nvSpPr>
            <xdr:cNvPr id="2163" name="Check Box 115" hidden="1">
              <a:extLst>
                <a:ext uri="{63B3BB69-23CF-44E3-9099-C40C66FF867C}">
                  <a14:compatExt spid="_x0000_s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118</xdr:row>
          <xdr:rowOff>66675</xdr:rowOff>
        </xdr:from>
        <xdr:to>
          <xdr:col>55</xdr:col>
          <xdr:colOff>9525</xdr:colOff>
          <xdr:row>119</xdr:row>
          <xdr:rowOff>104775</xdr:rowOff>
        </xdr:to>
        <xdr:sp macro="" textlink="">
          <xdr:nvSpPr>
            <xdr:cNvPr id="2164" name="Check Box 116" hidden="1">
              <a:extLst>
                <a:ext uri="{63B3BB69-23CF-44E3-9099-C40C66FF867C}">
                  <a14:compatExt spid="_x0000_s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119</xdr:row>
          <xdr:rowOff>66675</xdr:rowOff>
        </xdr:from>
        <xdr:to>
          <xdr:col>56</xdr:col>
          <xdr:colOff>28575</xdr:colOff>
          <xdr:row>120</xdr:row>
          <xdr:rowOff>190500</xdr:rowOff>
        </xdr:to>
        <xdr:sp macro="" textlink="">
          <xdr:nvSpPr>
            <xdr:cNvPr id="2165" name="Check Box 117" hidden="1">
              <a:extLst>
                <a:ext uri="{63B3BB69-23CF-44E3-9099-C40C66FF867C}">
                  <a14:compatExt spid="_x0000_s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121</xdr:row>
          <xdr:rowOff>66675</xdr:rowOff>
        </xdr:from>
        <xdr:to>
          <xdr:col>55</xdr:col>
          <xdr:colOff>9525</xdr:colOff>
          <xdr:row>122</xdr:row>
          <xdr:rowOff>104775</xdr:rowOff>
        </xdr:to>
        <xdr:sp macro="" textlink="">
          <xdr:nvSpPr>
            <xdr:cNvPr id="2166" name="Check Box 118" hidden="1">
              <a:extLst>
                <a:ext uri="{63B3BB69-23CF-44E3-9099-C40C66FF867C}">
                  <a14:compatExt spid="_x0000_s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122</xdr:row>
          <xdr:rowOff>66675</xdr:rowOff>
        </xdr:from>
        <xdr:to>
          <xdr:col>56</xdr:col>
          <xdr:colOff>28575</xdr:colOff>
          <xdr:row>123</xdr:row>
          <xdr:rowOff>190500</xdr:rowOff>
        </xdr:to>
        <xdr:sp macro="" textlink="">
          <xdr:nvSpPr>
            <xdr:cNvPr id="2167" name="Check Box 119" hidden="1">
              <a:extLst>
                <a:ext uri="{63B3BB69-23CF-44E3-9099-C40C66FF867C}">
                  <a14:compatExt spid="_x0000_s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124</xdr:row>
          <xdr:rowOff>66675</xdr:rowOff>
        </xdr:from>
        <xdr:to>
          <xdr:col>55</xdr:col>
          <xdr:colOff>9525</xdr:colOff>
          <xdr:row>125</xdr:row>
          <xdr:rowOff>104775</xdr:rowOff>
        </xdr:to>
        <xdr:sp macro="" textlink="">
          <xdr:nvSpPr>
            <xdr:cNvPr id="2168" name="Check Box 120" hidden="1">
              <a:extLst>
                <a:ext uri="{63B3BB69-23CF-44E3-9099-C40C66FF867C}">
                  <a14:compatExt spid="_x0000_s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125</xdr:row>
          <xdr:rowOff>66675</xdr:rowOff>
        </xdr:from>
        <xdr:to>
          <xdr:col>56</xdr:col>
          <xdr:colOff>28575</xdr:colOff>
          <xdr:row>126</xdr:row>
          <xdr:rowOff>190500</xdr:rowOff>
        </xdr:to>
        <xdr:sp macro="" textlink="">
          <xdr:nvSpPr>
            <xdr:cNvPr id="2169" name="Check Box 121" hidden="1">
              <a:extLst>
                <a:ext uri="{63B3BB69-23CF-44E3-9099-C40C66FF867C}">
                  <a14:compatExt spid="_x0000_s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127</xdr:row>
          <xdr:rowOff>66675</xdr:rowOff>
        </xdr:from>
        <xdr:to>
          <xdr:col>55</xdr:col>
          <xdr:colOff>28575</xdr:colOff>
          <xdr:row>128</xdr:row>
          <xdr:rowOff>104775</xdr:rowOff>
        </xdr:to>
        <xdr:sp macro="" textlink="">
          <xdr:nvSpPr>
            <xdr:cNvPr id="2170" name="Check Box 122" hidden="1">
              <a:extLst>
                <a:ext uri="{63B3BB69-23CF-44E3-9099-C40C66FF867C}">
                  <a14:compatExt spid="_x0000_s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128</xdr:row>
          <xdr:rowOff>66675</xdr:rowOff>
        </xdr:from>
        <xdr:to>
          <xdr:col>56</xdr:col>
          <xdr:colOff>47625</xdr:colOff>
          <xdr:row>129</xdr:row>
          <xdr:rowOff>190500</xdr:rowOff>
        </xdr:to>
        <xdr:sp macro="" textlink="">
          <xdr:nvSpPr>
            <xdr:cNvPr id="2171" name="Check Box 123" hidden="1">
              <a:extLst>
                <a:ext uri="{63B3BB69-23CF-44E3-9099-C40C66FF867C}">
                  <a14:compatExt spid="_x0000_s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130</xdr:row>
          <xdr:rowOff>66675</xdr:rowOff>
        </xdr:from>
        <xdr:to>
          <xdr:col>55</xdr:col>
          <xdr:colOff>9525</xdr:colOff>
          <xdr:row>131</xdr:row>
          <xdr:rowOff>104775</xdr:rowOff>
        </xdr:to>
        <xdr:sp macro="" textlink="">
          <xdr:nvSpPr>
            <xdr:cNvPr id="2172" name="Check Box 124" hidden="1">
              <a:extLst>
                <a:ext uri="{63B3BB69-23CF-44E3-9099-C40C66FF867C}">
                  <a14:compatExt spid="_x0000_s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131</xdr:row>
          <xdr:rowOff>66675</xdr:rowOff>
        </xdr:from>
        <xdr:to>
          <xdr:col>56</xdr:col>
          <xdr:colOff>28575</xdr:colOff>
          <xdr:row>132</xdr:row>
          <xdr:rowOff>190500</xdr:rowOff>
        </xdr:to>
        <xdr:sp macro="" textlink="">
          <xdr:nvSpPr>
            <xdr:cNvPr id="2173" name="Check Box 125" hidden="1">
              <a:extLst>
                <a:ext uri="{63B3BB69-23CF-44E3-9099-C40C66FF867C}">
                  <a14:compatExt spid="_x0000_s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133</xdr:row>
          <xdr:rowOff>66675</xdr:rowOff>
        </xdr:from>
        <xdr:to>
          <xdr:col>55</xdr:col>
          <xdr:colOff>9525</xdr:colOff>
          <xdr:row>134</xdr:row>
          <xdr:rowOff>104775</xdr:rowOff>
        </xdr:to>
        <xdr:sp macro="" textlink="">
          <xdr:nvSpPr>
            <xdr:cNvPr id="2174" name="Check Box 126" hidden="1">
              <a:extLst>
                <a:ext uri="{63B3BB69-23CF-44E3-9099-C40C66FF867C}">
                  <a14:compatExt spid="_x0000_s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134</xdr:row>
          <xdr:rowOff>66675</xdr:rowOff>
        </xdr:from>
        <xdr:to>
          <xdr:col>56</xdr:col>
          <xdr:colOff>28575</xdr:colOff>
          <xdr:row>135</xdr:row>
          <xdr:rowOff>190500</xdr:rowOff>
        </xdr:to>
        <xdr:sp macro="" textlink="">
          <xdr:nvSpPr>
            <xdr:cNvPr id="2175" name="Check Box 127" hidden="1">
              <a:extLst>
                <a:ext uri="{63B3BB69-23CF-44E3-9099-C40C66FF867C}">
                  <a14:compatExt spid="_x0000_s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136</xdr:row>
          <xdr:rowOff>66675</xdr:rowOff>
        </xdr:from>
        <xdr:to>
          <xdr:col>55</xdr:col>
          <xdr:colOff>9525</xdr:colOff>
          <xdr:row>137</xdr:row>
          <xdr:rowOff>104775</xdr:rowOff>
        </xdr:to>
        <xdr:sp macro="" textlink="">
          <xdr:nvSpPr>
            <xdr:cNvPr id="2176" name="Check Box 128" hidden="1">
              <a:extLst>
                <a:ext uri="{63B3BB69-23CF-44E3-9099-C40C66FF867C}">
                  <a14:compatExt spid="_x0000_s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137</xdr:row>
          <xdr:rowOff>66675</xdr:rowOff>
        </xdr:from>
        <xdr:to>
          <xdr:col>56</xdr:col>
          <xdr:colOff>28575</xdr:colOff>
          <xdr:row>138</xdr:row>
          <xdr:rowOff>190500</xdr:rowOff>
        </xdr:to>
        <xdr:sp macro="" textlink="">
          <xdr:nvSpPr>
            <xdr:cNvPr id="2177" name="Check Box 129" hidden="1">
              <a:extLst>
                <a:ext uri="{63B3BB69-23CF-44E3-9099-C40C66FF867C}">
                  <a14:compatExt spid="_x0000_s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139</xdr:row>
          <xdr:rowOff>66675</xdr:rowOff>
        </xdr:from>
        <xdr:to>
          <xdr:col>55</xdr:col>
          <xdr:colOff>9525</xdr:colOff>
          <xdr:row>140</xdr:row>
          <xdr:rowOff>104775</xdr:rowOff>
        </xdr:to>
        <xdr:sp macro="" textlink="">
          <xdr:nvSpPr>
            <xdr:cNvPr id="2178" name="Check Box 130" hidden="1">
              <a:extLst>
                <a:ext uri="{63B3BB69-23CF-44E3-9099-C40C66FF867C}">
                  <a14:compatExt spid="_x0000_s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140</xdr:row>
          <xdr:rowOff>66675</xdr:rowOff>
        </xdr:from>
        <xdr:to>
          <xdr:col>56</xdr:col>
          <xdr:colOff>28575</xdr:colOff>
          <xdr:row>141</xdr:row>
          <xdr:rowOff>190500</xdr:rowOff>
        </xdr:to>
        <xdr:sp macro="" textlink="">
          <xdr:nvSpPr>
            <xdr:cNvPr id="2179" name="Check Box 131" hidden="1">
              <a:extLst>
                <a:ext uri="{63B3BB69-23CF-44E3-9099-C40C66FF867C}">
                  <a14:compatExt spid="_x0000_s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142</xdr:row>
          <xdr:rowOff>66675</xdr:rowOff>
        </xdr:from>
        <xdr:to>
          <xdr:col>55</xdr:col>
          <xdr:colOff>9525</xdr:colOff>
          <xdr:row>143</xdr:row>
          <xdr:rowOff>104775</xdr:rowOff>
        </xdr:to>
        <xdr:sp macro="" textlink="">
          <xdr:nvSpPr>
            <xdr:cNvPr id="2180" name="Check Box 132" hidden="1">
              <a:extLst>
                <a:ext uri="{63B3BB69-23CF-44E3-9099-C40C66FF867C}">
                  <a14:compatExt spid="_x0000_s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143</xdr:row>
          <xdr:rowOff>66675</xdr:rowOff>
        </xdr:from>
        <xdr:to>
          <xdr:col>56</xdr:col>
          <xdr:colOff>28575</xdr:colOff>
          <xdr:row>144</xdr:row>
          <xdr:rowOff>190500</xdr:rowOff>
        </xdr:to>
        <xdr:sp macro="" textlink="">
          <xdr:nvSpPr>
            <xdr:cNvPr id="2181" name="Check Box 133" hidden="1">
              <a:extLst>
                <a:ext uri="{63B3BB69-23CF-44E3-9099-C40C66FF867C}">
                  <a14:compatExt spid="_x0000_s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330</xdr:row>
          <xdr:rowOff>0</xdr:rowOff>
        </xdr:from>
        <xdr:to>
          <xdr:col>16</xdr:col>
          <xdr:colOff>66675</xdr:colOff>
          <xdr:row>333</xdr:row>
          <xdr:rowOff>0</xdr:rowOff>
        </xdr:to>
        <xdr:grpSp>
          <xdr:nvGrpSpPr>
            <xdr:cNvPr id="171" name="Group 418"/>
            <xdr:cNvGrpSpPr>
              <a:grpSpLocks/>
            </xdr:cNvGrpSpPr>
          </xdr:nvGrpSpPr>
          <xdr:grpSpPr bwMode="auto">
            <a:xfrm>
              <a:off x="419100" y="60788550"/>
              <a:ext cx="1657350" cy="571500"/>
              <a:chOff x="44" y="3557"/>
              <a:chExt cx="176" cy="62"/>
            </a:xfrm>
          </xdr:grpSpPr>
          <xdr:sp macro="" textlink="">
            <xdr:nvSpPr>
              <xdr:cNvPr id="2182" name="Check Box 134" hidden="1">
                <a:extLst>
                  <a:ext uri="{63B3BB69-23CF-44E3-9099-C40C66FF867C}">
                    <a14:compatExt spid="_x0000_s2182"/>
                  </a:ext>
                </a:extLst>
              </xdr:cNvPr>
              <xdr:cNvSpPr/>
            </xdr:nvSpPr>
            <xdr:spPr bwMode="auto">
              <a:xfrm>
                <a:off x="44" y="3557"/>
                <a:ext cx="17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a:t>
                </a:r>
              </a:p>
            </xdr:txBody>
          </xdr:sp>
          <xdr:sp macro="" textlink="">
            <xdr:nvSpPr>
              <xdr:cNvPr id="2183" name="Check Box 135" hidden="1">
                <a:extLst>
                  <a:ext uri="{63B3BB69-23CF-44E3-9099-C40C66FF867C}">
                    <a14:compatExt spid="_x0000_s2183"/>
                  </a:ext>
                </a:extLst>
              </xdr:cNvPr>
              <xdr:cNvSpPr/>
            </xdr:nvSpPr>
            <xdr:spPr bwMode="auto">
              <a:xfrm>
                <a:off x="44" y="3576"/>
                <a:ext cx="17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a:t>
                </a:r>
              </a:p>
            </xdr:txBody>
          </xdr:sp>
          <xdr:sp macro="" textlink="">
            <xdr:nvSpPr>
              <xdr:cNvPr id="2184" name="Check Box 136" hidden="1">
                <a:extLst>
                  <a:ext uri="{63B3BB69-23CF-44E3-9099-C40C66FF867C}">
                    <a14:compatExt spid="_x0000_s2184"/>
                  </a:ext>
                </a:extLst>
              </xdr:cNvPr>
              <xdr:cNvSpPr/>
            </xdr:nvSpPr>
            <xdr:spPr bwMode="auto">
              <a:xfrm>
                <a:off x="44" y="3595"/>
                <a:ext cx="163"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265</xdr:row>
          <xdr:rowOff>171450</xdr:rowOff>
        </xdr:from>
        <xdr:to>
          <xdr:col>9</xdr:col>
          <xdr:colOff>19050</xdr:colOff>
          <xdr:row>266</xdr:row>
          <xdr:rowOff>171450</xdr:rowOff>
        </xdr:to>
        <xdr:sp macro="" textlink="">
          <xdr:nvSpPr>
            <xdr:cNvPr id="2185" name="Check Box 137" hidden="1">
              <a:extLst>
                <a:ext uri="{63B3BB69-23CF-44E3-9099-C40C66FF867C}">
                  <a14:compatExt spid="_x0000_s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430</xdr:row>
          <xdr:rowOff>257175</xdr:rowOff>
        </xdr:from>
        <xdr:to>
          <xdr:col>11</xdr:col>
          <xdr:colOff>114300</xdr:colOff>
          <xdr:row>432</xdr:row>
          <xdr:rowOff>19050</xdr:rowOff>
        </xdr:to>
        <xdr:sp macro="" textlink="">
          <xdr:nvSpPr>
            <xdr:cNvPr id="2186" name="Check Box 138" hidden="1">
              <a:extLst>
                <a:ext uri="{63B3BB69-23CF-44E3-9099-C40C66FF867C}">
                  <a14:compatExt spid="_x0000_s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10万円以上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430</xdr:row>
          <xdr:rowOff>238125</xdr:rowOff>
        </xdr:from>
        <xdr:to>
          <xdr:col>23</xdr:col>
          <xdr:colOff>47625</xdr:colOff>
          <xdr:row>432</xdr:row>
          <xdr:rowOff>19050</xdr:rowOff>
        </xdr:to>
        <xdr:sp macro="" textlink="">
          <xdr:nvSpPr>
            <xdr:cNvPr id="2187" name="Check Box 139" hidden="1">
              <a:extLst>
                <a:ext uri="{63B3BB69-23CF-44E3-9099-C40C66FF867C}">
                  <a14:compatExt spid="_x0000_s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10万円未満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394</xdr:row>
          <xdr:rowOff>0</xdr:rowOff>
        </xdr:from>
        <xdr:to>
          <xdr:col>59</xdr:col>
          <xdr:colOff>66675</xdr:colOff>
          <xdr:row>395</xdr:row>
          <xdr:rowOff>9525</xdr:rowOff>
        </xdr:to>
        <xdr:sp macro="" textlink="">
          <xdr:nvSpPr>
            <xdr:cNvPr id="2188" name="Check Box 140" hidden="1">
              <a:extLst>
                <a:ext uri="{63B3BB69-23CF-44E3-9099-C40C66FF867C}">
                  <a14:compatExt spid="_x0000_s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394</xdr:row>
          <xdr:rowOff>171450</xdr:rowOff>
        </xdr:from>
        <xdr:to>
          <xdr:col>59</xdr:col>
          <xdr:colOff>66675</xdr:colOff>
          <xdr:row>395</xdr:row>
          <xdr:rowOff>180975</xdr:rowOff>
        </xdr:to>
        <xdr:sp macro="" textlink="">
          <xdr:nvSpPr>
            <xdr:cNvPr id="2189" name="Check Box 141" hidden="1">
              <a:extLst>
                <a:ext uri="{63B3BB69-23CF-44E3-9099-C40C66FF867C}">
                  <a14:compatExt spid="_x0000_s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402</xdr:row>
          <xdr:rowOff>0</xdr:rowOff>
        </xdr:from>
        <xdr:to>
          <xdr:col>59</xdr:col>
          <xdr:colOff>66675</xdr:colOff>
          <xdr:row>403</xdr:row>
          <xdr:rowOff>9525</xdr:rowOff>
        </xdr:to>
        <xdr:sp macro="" textlink="">
          <xdr:nvSpPr>
            <xdr:cNvPr id="2190" name="Check Box 142" hidden="1">
              <a:extLst>
                <a:ext uri="{63B3BB69-23CF-44E3-9099-C40C66FF867C}">
                  <a14:compatExt spid="_x0000_s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402</xdr:row>
          <xdr:rowOff>171450</xdr:rowOff>
        </xdr:from>
        <xdr:to>
          <xdr:col>59</xdr:col>
          <xdr:colOff>66675</xdr:colOff>
          <xdr:row>403</xdr:row>
          <xdr:rowOff>180975</xdr:rowOff>
        </xdr:to>
        <xdr:sp macro="" textlink="">
          <xdr:nvSpPr>
            <xdr:cNvPr id="2191" name="Check Box 143" hidden="1">
              <a:extLst>
                <a:ext uri="{63B3BB69-23CF-44E3-9099-C40C66FF867C}">
                  <a14:compatExt spid="_x0000_s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314</xdr:row>
          <xdr:rowOff>9525</xdr:rowOff>
        </xdr:from>
        <xdr:to>
          <xdr:col>15</xdr:col>
          <xdr:colOff>85725</xdr:colOff>
          <xdr:row>319</xdr:row>
          <xdr:rowOff>169625</xdr:rowOff>
        </xdr:to>
        <xdr:grpSp>
          <xdr:nvGrpSpPr>
            <xdr:cNvPr id="182" name="グループ化 181"/>
            <xdr:cNvGrpSpPr/>
          </xdr:nvGrpSpPr>
          <xdr:grpSpPr>
            <a:xfrm>
              <a:off x="428625" y="57816750"/>
              <a:ext cx="1543050" cy="1112600"/>
              <a:chOff x="409575" y="47291625"/>
              <a:chExt cx="1733550" cy="1112600"/>
            </a:xfrm>
          </xdr:grpSpPr>
          <xdr:sp macro="" textlink="">
            <xdr:nvSpPr>
              <xdr:cNvPr id="2192" name="Check Box 144" hidden="1">
                <a:extLst>
                  <a:ext uri="{63B3BB69-23CF-44E3-9099-C40C66FF867C}">
                    <a14:compatExt spid="_x0000_s2192"/>
                  </a:ext>
                </a:extLst>
              </xdr:cNvPr>
              <xdr:cNvSpPr/>
            </xdr:nvSpPr>
            <xdr:spPr bwMode="auto">
              <a:xfrm>
                <a:off x="409575" y="47663100"/>
                <a:ext cx="17335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保健師（助産師）（常勤）</a:t>
                </a:r>
              </a:p>
            </xdr:txBody>
          </xdr:sp>
          <xdr:sp macro="" textlink="">
            <xdr:nvSpPr>
              <xdr:cNvPr id="2193" name="Check Box 145" hidden="1">
                <a:extLst>
                  <a:ext uri="{63B3BB69-23CF-44E3-9099-C40C66FF867C}">
                    <a14:compatExt spid="_x0000_s2193"/>
                  </a:ext>
                </a:extLst>
              </xdr:cNvPr>
              <xdr:cNvSpPr/>
            </xdr:nvSpPr>
            <xdr:spPr bwMode="auto">
              <a:xfrm>
                <a:off x="409575" y="47291625"/>
                <a:ext cx="1283561" cy="1865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看護師（常勤）</a:t>
                </a:r>
              </a:p>
            </xdr:txBody>
          </xdr:sp>
          <xdr:sp macro="" textlink="">
            <xdr:nvSpPr>
              <xdr:cNvPr id="2194" name="Check Box 146" hidden="1">
                <a:extLst>
                  <a:ext uri="{63B3BB69-23CF-44E3-9099-C40C66FF867C}">
                    <a14:compatExt spid="_x0000_s2194"/>
                  </a:ext>
                </a:extLst>
              </xdr:cNvPr>
              <xdr:cNvSpPr/>
            </xdr:nvSpPr>
            <xdr:spPr bwMode="auto">
              <a:xfrm>
                <a:off x="409575" y="47462223"/>
                <a:ext cx="1293140" cy="200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看護師（非常勤）</a:t>
                </a:r>
              </a:p>
            </xdr:txBody>
          </xdr:sp>
          <xdr:sp macro="" textlink="">
            <xdr:nvSpPr>
              <xdr:cNvPr id="2195" name="Check Box 147" hidden="1">
                <a:extLst>
                  <a:ext uri="{63B3BB69-23CF-44E3-9099-C40C66FF867C}">
                    <a14:compatExt spid="_x0000_s2195"/>
                  </a:ext>
                </a:extLst>
              </xdr:cNvPr>
              <xdr:cNvSpPr/>
            </xdr:nvSpPr>
            <xdr:spPr bwMode="auto">
              <a:xfrm>
                <a:off x="409575" y="48042250"/>
                <a:ext cx="1341034" cy="200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准看護師（常勤）</a:t>
                </a:r>
              </a:p>
            </xdr:txBody>
          </xdr:sp>
          <xdr:sp macro="" textlink="">
            <xdr:nvSpPr>
              <xdr:cNvPr id="2196" name="Check Box 148" hidden="1">
                <a:extLst>
                  <a:ext uri="{63B3BB69-23CF-44E3-9099-C40C66FF867C}">
                    <a14:compatExt spid="_x0000_s2196"/>
                  </a:ext>
                </a:extLst>
              </xdr:cNvPr>
              <xdr:cNvSpPr/>
            </xdr:nvSpPr>
            <xdr:spPr bwMode="auto">
              <a:xfrm>
                <a:off x="409575" y="47854593"/>
                <a:ext cx="1695450" cy="1721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保健師（助産師）(非常勤)</a:t>
                </a:r>
              </a:p>
            </xdr:txBody>
          </xdr:sp>
          <xdr:sp macro="" textlink="">
            <xdr:nvSpPr>
              <xdr:cNvPr id="2197" name="Check Box 149" hidden="1">
                <a:extLst>
                  <a:ext uri="{63B3BB69-23CF-44E3-9099-C40C66FF867C}">
                    <a14:compatExt spid="_x0000_s2197"/>
                  </a:ext>
                </a:extLst>
              </xdr:cNvPr>
              <xdr:cNvSpPr/>
            </xdr:nvSpPr>
            <xdr:spPr bwMode="auto">
              <a:xfrm>
                <a:off x="409575" y="48243333"/>
                <a:ext cx="1341034" cy="160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准看護師（非常勤）</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413</xdr:row>
          <xdr:rowOff>0</xdr:rowOff>
        </xdr:from>
        <xdr:to>
          <xdr:col>48</xdr:col>
          <xdr:colOff>66675</xdr:colOff>
          <xdr:row>414</xdr:row>
          <xdr:rowOff>9525</xdr:rowOff>
        </xdr:to>
        <xdr:sp macro="" textlink="">
          <xdr:nvSpPr>
            <xdr:cNvPr id="2198" name="Check Box 150" hidden="1">
              <a:extLst>
                <a:ext uri="{63B3BB69-23CF-44E3-9099-C40C66FF867C}">
                  <a14:compatExt spid="_x0000_s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413</xdr:row>
          <xdr:rowOff>171450</xdr:rowOff>
        </xdr:from>
        <xdr:to>
          <xdr:col>48</xdr:col>
          <xdr:colOff>66675</xdr:colOff>
          <xdr:row>414</xdr:row>
          <xdr:rowOff>180975</xdr:rowOff>
        </xdr:to>
        <xdr:sp macro="" textlink="">
          <xdr:nvSpPr>
            <xdr:cNvPr id="2199" name="Check Box 151" hidden="1">
              <a:extLst>
                <a:ext uri="{63B3BB69-23CF-44E3-9099-C40C66FF867C}">
                  <a14:compatExt spid="_x0000_s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415</xdr:row>
          <xdr:rowOff>0</xdr:rowOff>
        </xdr:from>
        <xdr:to>
          <xdr:col>48</xdr:col>
          <xdr:colOff>66675</xdr:colOff>
          <xdr:row>416</xdr:row>
          <xdr:rowOff>9525</xdr:rowOff>
        </xdr:to>
        <xdr:sp macro="" textlink="">
          <xdr:nvSpPr>
            <xdr:cNvPr id="2200" name="Check Box 152" hidden="1">
              <a:extLst>
                <a:ext uri="{63B3BB69-23CF-44E3-9099-C40C66FF867C}">
                  <a14:compatExt spid="_x0000_s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415</xdr:row>
          <xdr:rowOff>171450</xdr:rowOff>
        </xdr:from>
        <xdr:to>
          <xdr:col>48</xdr:col>
          <xdr:colOff>66675</xdr:colOff>
          <xdr:row>416</xdr:row>
          <xdr:rowOff>180975</xdr:rowOff>
        </xdr:to>
        <xdr:sp macro="" textlink="">
          <xdr:nvSpPr>
            <xdr:cNvPr id="2201" name="Check Box 153" hidden="1">
              <a:extLst>
                <a:ext uri="{63B3BB69-23CF-44E3-9099-C40C66FF867C}">
                  <a14:compatExt spid="_x0000_s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413</xdr:row>
          <xdr:rowOff>0</xdr:rowOff>
        </xdr:from>
        <xdr:to>
          <xdr:col>48</xdr:col>
          <xdr:colOff>66675</xdr:colOff>
          <xdr:row>414</xdr:row>
          <xdr:rowOff>9525</xdr:rowOff>
        </xdr:to>
        <xdr:sp macro="" textlink="">
          <xdr:nvSpPr>
            <xdr:cNvPr id="2202" name="Check Box 154" hidden="1">
              <a:extLst>
                <a:ext uri="{63B3BB69-23CF-44E3-9099-C40C66FF867C}">
                  <a14:compatExt spid="_x0000_s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413</xdr:row>
          <xdr:rowOff>171450</xdr:rowOff>
        </xdr:from>
        <xdr:to>
          <xdr:col>48</xdr:col>
          <xdr:colOff>66675</xdr:colOff>
          <xdr:row>414</xdr:row>
          <xdr:rowOff>180975</xdr:rowOff>
        </xdr:to>
        <xdr:sp macro="" textlink="">
          <xdr:nvSpPr>
            <xdr:cNvPr id="2203" name="Check Box 155" hidden="1">
              <a:extLst>
                <a:ext uri="{63B3BB69-23CF-44E3-9099-C40C66FF867C}">
                  <a14:compatExt spid="_x0000_s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415</xdr:row>
          <xdr:rowOff>0</xdr:rowOff>
        </xdr:from>
        <xdr:to>
          <xdr:col>48</xdr:col>
          <xdr:colOff>66675</xdr:colOff>
          <xdr:row>416</xdr:row>
          <xdr:rowOff>9525</xdr:rowOff>
        </xdr:to>
        <xdr:sp macro="" textlink="">
          <xdr:nvSpPr>
            <xdr:cNvPr id="2204" name="Check Box 156" hidden="1">
              <a:extLst>
                <a:ext uri="{63B3BB69-23CF-44E3-9099-C40C66FF867C}">
                  <a14:compatExt spid="_x0000_s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415</xdr:row>
          <xdr:rowOff>171450</xdr:rowOff>
        </xdr:from>
        <xdr:to>
          <xdr:col>48</xdr:col>
          <xdr:colOff>66675</xdr:colOff>
          <xdr:row>416</xdr:row>
          <xdr:rowOff>180975</xdr:rowOff>
        </xdr:to>
        <xdr:sp macro="" textlink="">
          <xdr:nvSpPr>
            <xdr:cNvPr id="2205" name="Check Box 157" hidden="1">
              <a:extLst>
                <a:ext uri="{63B3BB69-23CF-44E3-9099-C40C66FF867C}">
                  <a14:compatExt spid="_x0000_s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396</xdr:row>
          <xdr:rowOff>0</xdr:rowOff>
        </xdr:from>
        <xdr:to>
          <xdr:col>59</xdr:col>
          <xdr:colOff>66675</xdr:colOff>
          <xdr:row>397</xdr:row>
          <xdr:rowOff>9525</xdr:rowOff>
        </xdr:to>
        <xdr:sp macro="" textlink="">
          <xdr:nvSpPr>
            <xdr:cNvPr id="2206" name="Check Box 158" hidden="1">
              <a:extLst>
                <a:ext uri="{63B3BB69-23CF-44E3-9099-C40C66FF867C}">
                  <a14:compatExt spid="_x0000_s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396</xdr:row>
          <xdr:rowOff>171450</xdr:rowOff>
        </xdr:from>
        <xdr:to>
          <xdr:col>59</xdr:col>
          <xdr:colOff>66675</xdr:colOff>
          <xdr:row>397</xdr:row>
          <xdr:rowOff>180975</xdr:rowOff>
        </xdr:to>
        <xdr:sp macro="" textlink="">
          <xdr:nvSpPr>
            <xdr:cNvPr id="2207" name="Check Box 159" hidden="1">
              <a:extLst>
                <a:ext uri="{63B3BB69-23CF-44E3-9099-C40C66FF867C}">
                  <a14:compatExt spid="_x0000_s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398</xdr:row>
          <xdr:rowOff>0</xdr:rowOff>
        </xdr:from>
        <xdr:to>
          <xdr:col>59</xdr:col>
          <xdr:colOff>66675</xdr:colOff>
          <xdr:row>399</xdr:row>
          <xdr:rowOff>9525</xdr:rowOff>
        </xdr:to>
        <xdr:sp macro="" textlink="">
          <xdr:nvSpPr>
            <xdr:cNvPr id="2208" name="Check Box 160" hidden="1">
              <a:extLst>
                <a:ext uri="{63B3BB69-23CF-44E3-9099-C40C66FF867C}">
                  <a14:compatExt spid="_x0000_s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398</xdr:row>
          <xdr:rowOff>171450</xdr:rowOff>
        </xdr:from>
        <xdr:to>
          <xdr:col>59</xdr:col>
          <xdr:colOff>66675</xdr:colOff>
          <xdr:row>399</xdr:row>
          <xdr:rowOff>180975</xdr:rowOff>
        </xdr:to>
        <xdr:sp macro="" textlink="">
          <xdr:nvSpPr>
            <xdr:cNvPr id="2209" name="Check Box 161" hidden="1">
              <a:extLst>
                <a:ext uri="{63B3BB69-23CF-44E3-9099-C40C66FF867C}">
                  <a14:compatExt spid="_x0000_s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400</xdr:row>
          <xdr:rowOff>0</xdr:rowOff>
        </xdr:from>
        <xdr:to>
          <xdr:col>59</xdr:col>
          <xdr:colOff>66675</xdr:colOff>
          <xdr:row>401</xdr:row>
          <xdr:rowOff>9525</xdr:rowOff>
        </xdr:to>
        <xdr:sp macro="" textlink="">
          <xdr:nvSpPr>
            <xdr:cNvPr id="2210" name="Check Box 162" hidden="1">
              <a:extLst>
                <a:ext uri="{63B3BB69-23CF-44E3-9099-C40C66FF867C}">
                  <a14:compatExt spid="_x0000_s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400</xdr:row>
          <xdr:rowOff>171450</xdr:rowOff>
        </xdr:from>
        <xdr:to>
          <xdr:col>59</xdr:col>
          <xdr:colOff>66675</xdr:colOff>
          <xdr:row>401</xdr:row>
          <xdr:rowOff>180975</xdr:rowOff>
        </xdr:to>
        <xdr:sp macro="" textlink="">
          <xdr:nvSpPr>
            <xdr:cNvPr id="2211" name="Check Box 163" hidden="1">
              <a:extLst>
                <a:ext uri="{63B3BB69-23CF-44E3-9099-C40C66FF867C}">
                  <a14:compatExt spid="_x0000_s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340</xdr:row>
          <xdr:rowOff>0</xdr:rowOff>
        </xdr:from>
        <xdr:to>
          <xdr:col>16</xdr:col>
          <xdr:colOff>66675</xdr:colOff>
          <xdr:row>343</xdr:row>
          <xdr:rowOff>0</xdr:rowOff>
        </xdr:to>
        <xdr:grpSp>
          <xdr:nvGrpSpPr>
            <xdr:cNvPr id="203" name="Group 418"/>
            <xdr:cNvGrpSpPr>
              <a:grpSpLocks/>
            </xdr:cNvGrpSpPr>
          </xdr:nvGrpSpPr>
          <xdr:grpSpPr bwMode="auto">
            <a:xfrm>
              <a:off x="419100" y="62693550"/>
              <a:ext cx="1657350" cy="571500"/>
              <a:chOff x="44" y="3557"/>
              <a:chExt cx="176" cy="62"/>
            </a:xfrm>
          </xdr:grpSpPr>
          <xdr:sp macro="" textlink="">
            <xdr:nvSpPr>
              <xdr:cNvPr id="2212" name="Check Box 164" hidden="1">
                <a:extLst>
                  <a:ext uri="{63B3BB69-23CF-44E3-9099-C40C66FF867C}">
                    <a14:compatExt spid="_x0000_s2212"/>
                  </a:ext>
                </a:extLst>
              </xdr:cNvPr>
              <xdr:cNvSpPr/>
            </xdr:nvSpPr>
            <xdr:spPr bwMode="auto">
              <a:xfrm>
                <a:off x="44" y="3557"/>
                <a:ext cx="17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a:t>
                </a:r>
              </a:p>
            </xdr:txBody>
          </xdr:sp>
          <xdr:sp macro="" textlink="">
            <xdr:nvSpPr>
              <xdr:cNvPr id="2213" name="Check Box 165" hidden="1">
                <a:extLst>
                  <a:ext uri="{63B3BB69-23CF-44E3-9099-C40C66FF867C}">
                    <a14:compatExt spid="_x0000_s2213"/>
                  </a:ext>
                </a:extLst>
              </xdr:cNvPr>
              <xdr:cNvSpPr/>
            </xdr:nvSpPr>
            <xdr:spPr bwMode="auto">
              <a:xfrm>
                <a:off x="44" y="3576"/>
                <a:ext cx="17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a:t>
                </a:r>
              </a:p>
            </xdr:txBody>
          </xdr:sp>
          <xdr:sp macro="" textlink="">
            <xdr:nvSpPr>
              <xdr:cNvPr id="2214" name="Check Box 166" hidden="1">
                <a:extLst>
                  <a:ext uri="{63B3BB69-23CF-44E3-9099-C40C66FF867C}">
                    <a14:compatExt spid="_x0000_s2214"/>
                  </a:ext>
                </a:extLst>
              </xdr:cNvPr>
              <xdr:cNvSpPr/>
            </xdr:nvSpPr>
            <xdr:spPr bwMode="auto">
              <a:xfrm>
                <a:off x="44" y="3595"/>
                <a:ext cx="163"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224</xdr:row>
          <xdr:rowOff>19050</xdr:rowOff>
        </xdr:from>
        <xdr:to>
          <xdr:col>9</xdr:col>
          <xdr:colOff>28575</xdr:colOff>
          <xdr:row>226</xdr:row>
          <xdr:rowOff>152400</xdr:rowOff>
        </xdr:to>
        <xdr:grpSp>
          <xdr:nvGrpSpPr>
            <xdr:cNvPr id="207" name="Group 426"/>
            <xdr:cNvGrpSpPr>
              <a:grpSpLocks/>
            </xdr:cNvGrpSpPr>
          </xdr:nvGrpSpPr>
          <xdr:grpSpPr bwMode="auto">
            <a:xfrm>
              <a:off x="428625" y="39919275"/>
              <a:ext cx="762000" cy="495300"/>
              <a:chOff x="47" y="3669"/>
              <a:chExt cx="78" cy="60"/>
            </a:xfrm>
          </xdr:grpSpPr>
          <xdr:sp macro="" textlink="">
            <xdr:nvSpPr>
              <xdr:cNvPr id="2215" name="Check Box 167" hidden="1">
                <a:extLst>
                  <a:ext uri="{63B3BB69-23CF-44E3-9099-C40C66FF867C}">
                    <a14:compatExt spid="_x0000_s2215"/>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16" name="Check Box 168" hidden="1">
                <a:extLst>
                  <a:ext uri="{63B3BB69-23CF-44E3-9099-C40C66FF867C}">
                    <a14:compatExt spid="_x0000_s2216"/>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17" name="Check Box 169" hidden="1">
                <a:extLst>
                  <a:ext uri="{63B3BB69-23CF-44E3-9099-C40C66FF867C}">
                    <a14:compatExt spid="_x0000_s2217"/>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227</xdr:row>
          <xdr:rowOff>19050</xdr:rowOff>
        </xdr:from>
        <xdr:to>
          <xdr:col>9</xdr:col>
          <xdr:colOff>28575</xdr:colOff>
          <xdr:row>229</xdr:row>
          <xdr:rowOff>152400</xdr:rowOff>
        </xdr:to>
        <xdr:grpSp>
          <xdr:nvGrpSpPr>
            <xdr:cNvPr id="211" name="Group 430"/>
            <xdr:cNvGrpSpPr>
              <a:grpSpLocks/>
            </xdr:cNvGrpSpPr>
          </xdr:nvGrpSpPr>
          <xdr:grpSpPr bwMode="auto">
            <a:xfrm>
              <a:off x="428625" y="40462200"/>
              <a:ext cx="762000" cy="495300"/>
              <a:chOff x="47" y="3669"/>
              <a:chExt cx="78" cy="60"/>
            </a:xfrm>
          </xdr:grpSpPr>
          <xdr:sp macro="" textlink="">
            <xdr:nvSpPr>
              <xdr:cNvPr id="2218" name="Check Box 170" hidden="1">
                <a:extLst>
                  <a:ext uri="{63B3BB69-23CF-44E3-9099-C40C66FF867C}">
                    <a14:compatExt spid="_x0000_s2218"/>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19" name="Check Box 171" hidden="1">
                <a:extLst>
                  <a:ext uri="{63B3BB69-23CF-44E3-9099-C40C66FF867C}">
                    <a14:compatExt spid="_x0000_s2219"/>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20" name="Check Box 172" hidden="1">
                <a:extLst>
                  <a:ext uri="{63B3BB69-23CF-44E3-9099-C40C66FF867C}">
                    <a14:compatExt spid="_x0000_s2220"/>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230</xdr:row>
          <xdr:rowOff>19050</xdr:rowOff>
        </xdr:from>
        <xdr:to>
          <xdr:col>9</xdr:col>
          <xdr:colOff>28575</xdr:colOff>
          <xdr:row>232</xdr:row>
          <xdr:rowOff>133350</xdr:rowOff>
        </xdr:to>
        <xdr:grpSp>
          <xdr:nvGrpSpPr>
            <xdr:cNvPr id="215" name="Group 434"/>
            <xdr:cNvGrpSpPr>
              <a:grpSpLocks/>
            </xdr:cNvGrpSpPr>
          </xdr:nvGrpSpPr>
          <xdr:grpSpPr bwMode="auto">
            <a:xfrm>
              <a:off x="428625" y="41005125"/>
              <a:ext cx="762000" cy="495300"/>
              <a:chOff x="47" y="3669"/>
              <a:chExt cx="78" cy="60"/>
            </a:xfrm>
          </xdr:grpSpPr>
          <xdr:sp macro="" textlink="">
            <xdr:nvSpPr>
              <xdr:cNvPr id="2221" name="Check Box 173" hidden="1">
                <a:extLst>
                  <a:ext uri="{63B3BB69-23CF-44E3-9099-C40C66FF867C}">
                    <a14:compatExt spid="_x0000_s2221"/>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22" name="Check Box 174" hidden="1">
                <a:extLst>
                  <a:ext uri="{63B3BB69-23CF-44E3-9099-C40C66FF867C}">
                    <a14:compatExt spid="_x0000_s2222"/>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23" name="Check Box 175" hidden="1">
                <a:extLst>
                  <a:ext uri="{63B3BB69-23CF-44E3-9099-C40C66FF867C}">
                    <a14:compatExt spid="_x0000_s2223"/>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241</xdr:row>
          <xdr:rowOff>19050</xdr:rowOff>
        </xdr:from>
        <xdr:to>
          <xdr:col>9</xdr:col>
          <xdr:colOff>28575</xdr:colOff>
          <xdr:row>243</xdr:row>
          <xdr:rowOff>152400</xdr:rowOff>
        </xdr:to>
        <xdr:grpSp>
          <xdr:nvGrpSpPr>
            <xdr:cNvPr id="219" name="Group 426"/>
            <xdr:cNvGrpSpPr>
              <a:grpSpLocks/>
            </xdr:cNvGrpSpPr>
          </xdr:nvGrpSpPr>
          <xdr:grpSpPr bwMode="auto">
            <a:xfrm>
              <a:off x="428625" y="42814875"/>
              <a:ext cx="762000" cy="495300"/>
              <a:chOff x="47" y="3669"/>
              <a:chExt cx="78" cy="60"/>
            </a:xfrm>
          </xdr:grpSpPr>
          <xdr:sp macro="" textlink="">
            <xdr:nvSpPr>
              <xdr:cNvPr id="2224" name="Check Box 176" hidden="1">
                <a:extLst>
                  <a:ext uri="{63B3BB69-23CF-44E3-9099-C40C66FF867C}">
                    <a14:compatExt spid="_x0000_s2224"/>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25" name="Check Box 177" hidden="1">
                <a:extLst>
                  <a:ext uri="{63B3BB69-23CF-44E3-9099-C40C66FF867C}">
                    <a14:compatExt spid="_x0000_s2225"/>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26" name="Check Box 178" hidden="1">
                <a:extLst>
                  <a:ext uri="{63B3BB69-23CF-44E3-9099-C40C66FF867C}">
                    <a14:compatExt spid="_x0000_s2226"/>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244</xdr:row>
          <xdr:rowOff>19050</xdr:rowOff>
        </xdr:from>
        <xdr:to>
          <xdr:col>9</xdr:col>
          <xdr:colOff>28575</xdr:colOff>
          <xdr:row>246</xdr:row>
          <xdr:rowOff>152400</xdr:rowOff>
        </xdr:to>
        <xdr:grpSp>
          <xdr:nvGrpSpPr>
            <xdr:cNvPr id="223" name="Group 430"/>
            <xdr:cNvGrpSpPr>
              <a:grpSpLocks/>
            </xdr:cNvGrpSpPr>
          </xdr:nvGrpSpPr>
          <xdr:grpSpPr bwMode="auto">
            <a:xfrm>
              <a:off x="428625" y="43357800"/>
              <a:ext cx="762000" cy="495300"/>
              <a:chOff x="47" y="3669"/>
              <a:chExt cx="78" cy="60"/>
            </a:xfrm>
          </xdr:grpSpPr>
          <xdr:sp macro="" textlink="">
            <xdr:nvSpPr>
              <xdr:cNvPr id="2227" name="Check Box 179" hidden="1">
                <a:extLst>
                  <a:ext uri="{63B3BB69-23CF-44E3-9099-C40C66FF867C}">
                    <a14:compatExt spid="_x0000_s2227"/>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28" name="Check Box 180" hidden="1">
                <a:extLst>
                  <a:ext uri="{63B3BB69-23CF-44E3-9099-C40C66FF867C}">
                    <a14:compatExt spid="_x0000_s2228"/>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29" name="Check Box 181" hidden="1">
                <a:extLst>
                  <a:ext uri="{63B3BB69-23CF-44E3-9099-C40C66FF867C}">
                    <a14:compatExt spid="_x0000_s2229"/>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302</xdr:row>
          <xdr:rowOff>171450</xdr:rowOff>
        </xdr:from>
        <xdr:to>
          <xdr:col>9</xdr:col>
          <xdr:colOff>19050</xdr:colOff>
          <xdr:row>303</xdr:row>
          <xdr:rowOff>171450</xdr:rowOff>
        </xdr:to>
        <xdr:sp macro="" textlink="">
          <xdr:nvSpPr>
            <xdr:cNvPr id="2230" name="Check Box 182" hidden="1">
              <a:extLst>
                <a:ext uri="{63B3BB69-23CF-44E3-9099-C40C66FF867C}">
                  <a14:compatExt spid="_x0000_s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214</xdr:row>
          <xdr:rowOff>0</xdr:rowOff>
        </xdr:from>
        <xdr:to>
          <xdr:col>18</xdr:col>
          <xdr:colOff>104775</xdr:colOff>
          <xdr:row>215</xdr:row>
          <xdr:rowOff>19050</xdr:rowOff>
        </xdr:to>
        <xdr:sp macro="" textlink="">
          <xdr:nvSpPr>
            <xdr:cNvPr id="2231" name="Check Box 183" hidden="1">
              <a:extLst>
                <a:ext uri="{63B3BB69-23CF-44E3-9099-C40C66FF867C}">
                  <a14:compatExt spid="_x0000_s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214</xdr:row>
          <xdr:rowOff>0</xdr:rowOff>
        </xdr:from>
        <xdr:to>
          <xdr:col>38</xdr:col>
          <xdr:colOff>9525</xdr:colOff>
          <xdr:row>215</xdr:row>
          <xdr:rowOff>19050</xdr:rowOff>
        </xdr:to>
        <xdr:sp macro="" textlink="">
          <xdr:nvSpPr>
            <xdr:cNvPr id="2232" name="Check Box 184" hidden="1">
              <a:extLst>
                <a:ext uri="{63B3BB69-23CF-44E3-9099-C40C66FF867C}">
                  <a14:compatExt spid="_x0000_s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214</xdr:row>
          <xdr:rowOff>0</xdr:rowOff>
        </xdr:from>
        <xdr:to>
          <xdr:col>18</xdr:col>
          <xdr:colOff>104775</xdr:colOff>
          <xdr:row>215</xdr:row>
          <xdr:rowOff>19050</xdr:rowOff>
        </xdr:to>
        <xdr:sp macro="" textlink="">
          <xdr:nvSpPr>
            <xdr:cNvPr id="2233" name="Check Box 185" hidden="1">
              <a:extLst>
                <a:ext uri="{63B3BB69-23CF-44E3-9099-C40C66FF867C}">
                  <a14:compatExt spid="_x0000_s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214</xdr:row>
          <xdr:rowOff>0</xdr:rowOff>
        </xdr:from>
        <xdr:to>
          <xdr:col>38</xdr:col>
          <xdr:colOff>9525</xdr:colOff>
          <xdr:row>215</xdr:row>
          <xdr:rowOff>19050</xdr:rowOff>
        </xdr:to>
        <xdr:sp macro="" textlink="">
          <xdr:nvSpPr>
            <xdr:cNvPr id="2234" name="Check Box 186" hidden="1">
              <a:extLst>
                <a:ext uri="{63B3BB69-23CF-44E3-9099-C40C66FF867C}">
                  <a14:compatExt spid="_x0000_s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214</xdr:row>
          <xdr:rowOff>0</xdr:rowOff>
        </xdr:from>
        <xdr:to>
          <xdr:col>18</xdr:col>
          <xdr:colOff>104775</xdr:colOff>
          <xdr:row>215</xdr:row>
          <xdr:rowOff>19050</xdr:rowOff>
        </xdr:to>
        <xdr:sp macro="" textlink="">
          <xdr:nvSpPr>
            <xdr:cNvPr id="2235" name="Check Box 187" hidden="1">
              <a:extLst>
                <a:ext uri="{63B3BB69-23CF-44E3-9099-C40C66FF867C}">
                  <a14:compatExt spid="_x0000_s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214</xdr:row>
          <xdr:rowOff>0</xdr:rowOff>
        </xdr:from>
        <xdr:to>
          <xdr:col>38</xdr:col>
          <xdr:colOff>9525</xdr:colOff>
          <xdr:row>215</xdr:row>
          <xdr:rowOff>19050</xdr:rowOff>
        </xdr:to>
        <xdr:sp macro="" textlink="">
          <xdr:nvSpPr>
            <xdr:cNvPr id="2236" name="Check Box 188" hidden="1">
              <a:extLst>
                <a:ext uri="{63B3BB69-23CF-44E3-9099-C40C66FF867C}">
                  <a14:compatExt spid="_x0000_s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214</xdr:row>
          <xdr:rowOff>0</xdr:rowOff>
        </xdr:from>
        <xdr:to>
          <xdr:col>18</xdr:col>
          <xdr:colOff>104775</xdr:colOff>
          <xdr:row>215</xdr:row>
          <xdr:rowOff>19050</xdr:rowOff>
        </xdr:to>
        <xdr:sp macro="" textlink="">
          <xdr:nvSpPr>
            <xdr:cNvPr id="2237" name="Check Box 189" hidden="1">
              <a:extLst>
                <a:ext uri="{63B3BB69-23CF-44E3-9099-C40C66FF867C}">
                  <a14:compatExt spid="_x0000_s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214</xdr:row>
          <xdr:rowOff>0</xdr:rowOff>
        </xdr:from>
        <xdr:to>
          <xdr:col>38</xdr:col>
          <xdr:colOff>9525</xdr:colOff>
          <xdr:row>215</xdr:row>
          <xdr:rowOff>19050</xdr:rowOff>
        </xdr:to>
        <xdr:sp macro="" textlink="">
          <xdr:nvSpPr>
            <xdr:cNvPr id="2238" name="Check Box 190" hidden="1">
              <a:extLst>
                <a:ext uri="{63B3BB69-23CF-44E3-9099-C40C66FF867C}">
                  <a14:compatExt spid="_x0000_s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xdr:colOff>
          <xdr:row>241</xdr:row>
          <xdr:rowOff>19050</xdr:rowOff>
        </xdr:from>
        <xdr:to>
          <xdr:col>38</xdr:col>
          <xdr:colOff>28575</xdr:colOff>
          <xdr:row>243</xdr:row>
          <xdr:rowOff>152400</xdr:rowOff>
        </xdr:to>
        <xdr:grpSp>
          <xdr:nvGrpSpPr>
            <xdr:cNvPr id="236" name="Group 426"/>
            <xdr:cNvGrpSpPr>
              <a:grpSpLocks/>
            </xdr:cNvGrpSpPr>
          </xdr:nvGrpSpPr>
          <xdr:grpSpPr bwMode="auto">
            <a:xfrm>
              <a:off x="4000500" y="42814875"/>
              <a:ext cx="771525" cy="495300"/>
              <a:chOff x="47" y="3669"/>
              <a:chExt cx="78" cy="60"/>
            </a:xfrm>
          </xdr:grpSpPr>
          <xdr:sp macro="" textlink="">
            <xdr:nvSpPr>
              <xdr:cNvPr id="2239" name="Check Box 191" hidden="1">
                <a:extLst>
                  <a:ext uri="{63B3BB69-23CF-44E3-9099-C40C66FF867C}">
                    <a14:compatExt spid="_x0000_s2239"/>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40" name="Check Box 192" hidden="1">
                <a:extLst>
                  <a:ext uri="{63B3BB69-23CF-44E3-9099-C40C66FF867C}">
                    <a14:compatExt spid="_x0000_s2240"/>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41" name="Check Box 193" hidden="1">
                <a:extLst>
                  <a:ext uri="{63B3BB69-23CF-44E3-9099-C40C66FF867C}">
                    <a14:compatExt spid="_x0000_s2241"/>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32</xdr:col>
          <xdr:colOff>9525</xdr:colOff>
          <xdr:row>244</xdr:row>
          <xdr:rowOff>19050</xdr:rowOff>
        </xdr:from>
        <xdr:to>
          <xdr:col>38</xdr:col>
          <xdr:colOff>28575</xdr:colOff>
          <xdr:row>246</xdr:row>
          <xdr:rowOff>152400</xdr:rowOff>
        </xdr:to>
        <xdr:grpSp>
          <xdr:nvGrpSpPr>
            <xdr:cNvPr id="240" name="Group 430"/>
            <xdr:cNvGrpSpPr>
              <a:grpSpLocks/>
            </xdr:cNvGrpSpPr>
          </xdr:nvGrpSpPr>
          <xdr:grpSpPr bwMode="auto">
            <a:xfrm>
              <a:off x="4000500" y="43357800"/>
              <a:ext cx="771525" cy="495300"/>
              <a:chOff x="47" y="3669"/>
              <a:chExt cx="78" cy="60"/>
            </a:xfrm>
          </xdr:grpSpPr>
          <xdr:sp macro="" textlink="">
            <xdr:nvSpPr>
              <xdr:cNvPr id="2242" name="Check Box 194" hidden="1">
                <a:extLst>
                  <a:ext uri="{63B3BB69-23CF-44E3-9099-C40C66FF867C}">
                    <a14:compatExt spid="_x0000_s2242"/>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2243" name="Check Box 195" hidden="1">
                <a:extLst>
                  <a:ext uri="{63B3BB69-23CF-44E3-9099-C40C66FF867C}">
                    <a14:compatExt spid="_x0000_s2243"/>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2244" name="Check Box 196" hidden="1">
                <a:extLst>
                  <a:ext uri="{63B3BB69-23CF-44E3-9099-C40C66FF867C}">
                    <a14:compatExt spid="_x0000_s2244"/>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279</xdr:row>
          <xdr:rowOff>171450</xdr:rowOff>
        </xdr:from>
        <xdr:to>
          <xdr:col>9</xdr:col>
          <xdr:colOff>19050</xdr:colOff>
          <xdr:row>280</xdr:row>
          <xdr:rowOff>171450</xdr:rowOff>
        </xdr:to>
        <xdr:sp macro="" textlink="">
          <xdr:nvSpPr>
            <xdr:cNvPr id="2245" name="Check Box 197" hidden="1">
              <a:extLst>
                <a:ext uri="{63B3BB69-23CF-44E3-9099-C40C66FF867C}">
                  <a14:compatExt spid="_x0000_s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290</xdr:row>
          <xdr:rowOff>171450</xdr:rowOff>
        </xdr:from>
        <xdr:to>
          <xdr:col>9</xdr:col>
          <xdr:colOff>19050</xdr:colOff>
          <xdr:row>291</xdr:row>
          <xdr:rowOff>171450</xdr:rowOff>
        </xdr:to>
        <xdr:sp macro="" textlink="">
          <xdr:nvSpPr>
            <xdr:cNvPr id="2246" name="Check Box 198" hidden="1">
              <a:extLst>
                <a:ext uri="{63B3BB69-23CF-44E3-9099-C40C66FF867C}">
                  <a14:compatExt spid="_x0000_s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xdr:colOff>
          <xdr:row>345</xdr:row>
          <xdr:rowOff>0</xdr:rowOff>
        </xdr:from>
        <xdr:to>
          <xdr:col>9</xdr:col>
          <xdr:colOff>95250</xdr:colOff>
          <xdr:row>348</xdr:row>
          <xdr:rowOff>19050</xdr:rowOff>
        </xdr:to>
        <xdr:grpSp>
          <xdr:nvGrpSpPr>
            <xdr:cNvPr id="2" name="Group 6"/>
            <xdr:cNvGrpSpPr>
              <a:grpSpLocks/>
            </xdr:cNvGrpSpPr>
          </xdr:nvGrpSpPr>
          <xdr:grpSpPr bwMode="auto">
            <a:xfrm>
              <a:off x="676275" y="60055125"/>
              <a:ext cx="762000" cy="561975"/>
              <a:chOff x="47" y="3669"/>
              <a:chExt cx="78" cy="60"/>
            </a:xfrm>
          </xdr:grpSpPr>
          <xdr:sp macro="" textlink="">
            <xdr:nvSpPr>
              <xdr:cNvPr id="3073" name="Check Box 1" hidden="1">
                <a:extLst>
                  <a:ext uri="{63B3BB69-23CF-44E3-9099-C40C66FF867C}">
                    <a14:compatExt spid="_x0000_s307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074" name="Check Box 2" hidden="1">
                <a:extLst>
                  <a:ext uri="{63B3BB69-23CF-44E3-9099-C40C66FF867C}">
                    <a14:compatExt spid="_x0000_s307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075" name="Check Box 3" hidden="1">
                <a:extLst>
                  <a:ext uri="{63B3BB69-23CF-44E3-9099-C40C66FF867C}">
                    <a14:compatExt spid="_x0000_s307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291</xdr:row>
          <xdr:rowOff>123825</xdr:rowOff>
        </xdr:from>
        <xdr:to>
          <xdr:col>9</xdr:col>
          <xdr:colOff>47625</xdr:colOff>
          <xdr:row>293</xdr:row>
          <xdr:rowOff>38100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215</xdr:row>
          <xdr:rowOff>152400</xdr:rowOff>
        </xdr:from>
        <xdr:to>
          <xdr:col>38</xdr:col>
          <xdr:colOff>28575</xdr:colOff>
          <xdr:row>219</xdr:row>
          <xdr:rowOff>28575</xdr:rowOff>
        </xdr:to>
        <xdr:grpSp>
          <xdr:nvGrpSpPr>
            <xdr:cNvPr id="7" name="Group 523"/>
            <xdr:cNvGrpSpPr>
              <a:grpSpLocks/>
            </xdr:cNvGrpSpPr>
          </xdr:nvGrpSpPr>
          <xdr:grpSpPr bwMode="auto">
            <a:xfrm>
              <a:off x="4257675" y="36957000"/>
              <a:ext cx="1047750" cy="561975"/>
              <a:chOff x="447" y="2888"/>
              <a:chExt cx="110" cy="59"/>
            </a:xfrm>
          </xdr:grpSpPr>
          <xdr:sp macro="" textlink="">
            <xdr:nvSpPr>
              <xdr:cNvPr id="3077" name="Check Box 5" hidden="1">
                <a:extLst>
                  <a:ext uri="{63B3BB69-23CF-44E3-9099-C40C66FF867C}">
                    <a14:compatExt spid="_x0000_s3077"/>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078" name="Check Box 6" hidden="1">
                <a:extLst>
                  <a:ext uri="{63B3BB69-23CF-44E3-9099-C40C66FF867C}">
                    <a14:compatExt spid="_x0000_s3078"/>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079" name="Check Box 7" hidden="1">
                <a:extLst>
                  <a:ext uri="{63B3BB69-23CF-44E3-9099-C40C66FF867C}">
                    <a14:compatExt spid="_x0000_s3079"/>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162</xdr:row>
          <xdr:rowOff>0</xdr:rowOff>
        </xdr:from>
        <xdr:to>
          <xdr:col>9</xdr:col>
          <xdr:colOff>114300</xdr:colOff>
          <xdr:row>163</xdr:row>
          <xdr:rowOff>9525</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163</xdr:row>
          <xdr:rowOff>0</xdr:rowOff>
        </xdr:from>
        <xdr:to>
          <xdr:col>9</xdr:col>
          <xdr:colOff>95250</xdr:colOff>
          <xdr:row>164</xdr:row>
          <xdr:rowOff>9525</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163</xdr:row>
          <xdr:rowOff>190500</xdr:rowOff>
        </xdr:from>
        <xdr:to>
          <xdr:col>5</xdr:col>
          <xdr:colOff>28575</xdr:colOff>
          <xdr:row>165</xdr:row>
          <xdr:rowOff>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348</xdr:row>
          <xdr:rowOff>0</xdr:rowOff>
        </xdr:from>
        <xdr:to>
          <xdr:col>13</xdr:col>
          <xdr:colOff>114300</xdr:colOff>
          <xdr:row>351</xdr:row>
          <xdr:rowOff>19050</xdr:rowOff>
        </xdr:to>
        <xdr:grpSp>
          <xdr:nvGrpSpPr>
            <xdr:cNvPr id="14" name="Group 490"/>
            <xdr:cNvGrpSpPr>
              <a:grpSpLocks/>
            </xdr:cNvGrpSpPr>
          </xdr:nvGrpSpPr>
          <xdr:grpSpPr bwMode="auto">
            <a:xfrm>
              <a:off x="676275" y="60598050"/>
              <a:ext cx="1371600" cy="561975"/>
              <a:chOff x="47" y="3669"/>
              <a:chExt cx="78" cy="60"/>
            </a:xfrm>
          </xdr:grpSpPr>
          <xdr:sp macro="" textlink="">
            <xdr:nvSpPr>
              <xdr:cNvPr id="3083" name="Check Box 11" hidden="1">
                <a:extLst>
                  <a:ext uri="{63B3BB69-23CF-44E3-9099-C40C66FF867C}">
                    <a14:compatExt spid="_x0000_s308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084" name="Check Box 12" hidden="1">
                <a:extLst>
                  <a:ext uri="{63B3BB69-23CF-44E3-9099-C40C66FF867C}">
                    <a14:compatExt spid="_x0000_s308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085" name="Check Box 13" hidden="1">
                <a:extLst>
                  <a:ext uri="{63B3BB69-23CF-44E3-9099-C40C66FF867C}">
                    <a14:compatExt spid="_x0000_s308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351</xdr:row>
          <xdr:rowOff>0</xdr:rowOff>
        </xdr:from>
        <xdr:to>
          <xdr:col>13</xdr:col>
          <xdr:colOff>114300</xdr:colOff>
          <xdr:row>354</xdr:row>
          <xdr:rowOff>19050</xdr:rowOff>
        </xdr:to>
        <xdr:grpSp>
          <xdr:nvGrpSpPr>
            <xdr:cNvPr id="18" name="Group 494"/>
            <xdr:cNvGrpSpPr>
              <a:grpSpLocks/>
            </xdr:cNvGrpSpPr>
          </xdr:nvGrpSpPr>
          <xdr:grpSpPr bwMode="auto">
            <a:xfrm>
              <a:off x="676275" y="61140975"/>
              <a:ext cx="1371600" cy="590550"/>
              <a:chOff x="47" y="3669"/>
              <a:chExt cx="78" cy="60"/>
            </a:xfrm>
          </xdr:grpSpPr>
          <xdr:sp macro="" textlink="">
            <xdr:nvSpPr>
              <xdr:cNvPr id="3086" name="Check Box 14" hidden="1">
                <a:extLst>
                  <a:ext uri="{63B3BB69-23CF-44E3-9099-C40C66FF867C}">
                    <a14:compatExt spid="_x0000_s3086"/>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087" name="Check Box 15" hidden="1">
                <a:extLst>
                  <a:ext uri="{63B3BB69-23CF-44E3-9099-C40C66FF867C}">
                    <a14:compatExt spid="_x0000_s3087"/>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088" name="Check Box 16" hidden="1">
                <a:extLst>
                  <a:ext uri="{63B3BB69-23CF-44E3-9099-C40C66FF867C}">
                    <a14:compatExt spid="_x0000_s3088"/>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354</xdr:row>
          <xdr:rowOff>0</xdr:rowOff>
        </xdr:from>
        <xdr:to>
          <xdr:col>13</xdr:col>
          <xdr:colOff>114300</xdr:colOff>
          <xdr:row>357</xdr:row>
          <xdr:rowOff>19050</xdr:rowOff>
        </xdr:to>
        <xdr:grpSp>
          <xdr:nvGrpSpPr>
            <xdr:cNvPr id="22" name="Group 498"/>
            <xdr:cNvGrpSpPr>
              <a:grpSpLocks/>
            </xdr:cNvGrpSpPr>
          </xdr:nvGrpSpPr>
          <xdr:grpSpPr bwMode="auto">
            <a:xfrm>
              <a:off x="676275" y="61712475"/>
              <a:ext cx="1371600" cy="590550"/>
              <a:chOff x="47" y="3669"/>
              <a:chExt cx="78" cy="60"/>
            </a:xfrm>
          </xdr:grpSpPr>
          <xdr:sp macro="" textlink="">
            <xdr:nvSpPr>
              <xdr:cNvPr id="3089" name="Check Box 17" hidden="1">
                <a:extLst>
                  <a:ext uri="{63B3BB69-23CF-44E3-9099-C40C66FF867C}">
                    <a14:compatExt spid="_x0000_s3089"/>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090" name="Check Box 18" hidden="1">
                <a:extLst>
                  <a:ext uri="{63B3BB69-23CF-44E3-9099-C40C66FF867C}">
                    <a14:compatExt spid="_x0000_s3090"/>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091" name="Check Box 19" hidden="1">
                <a:extLst>
                  <a:ext uri="{63B3BB69-23CF-44E3-9099-C40C66FF867C}">
                    <a14:compatExt spid="_x0000_s3091"/>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357</xdr:row>
          <xdr:rowOff>0</xdr:rowOff>
        </xdr:from>
        <xdr:to>
          <xdr:col>13</xdr:col>
          <xdr:colOff>114300</xdr:colOff>
          <xdr:row>360</xdr:row>
          <xdr:rowOff>0</xdr:rowOff>
        </xdr:to>
        <xdr:grpSp>
          <xdr:nvGrpSpPr>
            <xdr:cNvPr id="26" name="Group 502"/>
            <xdr:cNvGrpSpPr>
              <a:grpSpLocks/>
            </xdr:cNvGrpSpPr>
          </xdr:nvGrpSpPr>
          <xdr:grpSpPr bwMode="auto">
            <a:xfrm>
              <a:off x="676275" y="62283975"/>
              <a:ext cx="1371600" cy="571500"/>
              <a:chOff x="47" y="3669"/>
              <a:chExt cx="78" cy="60"/>
            </a:xfrm>
          </xdr:grpSpPr>
          <xdr:sp macro="" textlink="">
            <xdr:nvSpPr>
              <xdr:cNvPr id="3092" name="Check Box 20" hidden="1">
                <a:extLst>
                  <a:ext uri="{63B3BB69-23CF-44E3-9099-C40C66FF867C}">
                    <a14:compatExt spid="_x0000_s3092"/>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093" name="Check Box 21" hidden="1">
                <a:extLst>
                  <a:ext uri="{63B3BB69-23CF-44E3-9099-C40C66FF867C}">
                    <a14:compatExt spid="_x0000_s3093"/>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094" name="Check Box 22" hidden="1">
                <a:extLst>
                  <a:ext uri="{63B3BB69-23CF-44E3-9099-C40C66FF867C}">
                    <a14:compatExt spid="_x0000_s3094"/>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474</xdr:row>
          <xdr:rowOff>171450</xdr:rowOff>
        </xdr:from>
        <xdr:to>
          <xdr:col>15</xdr:col>
          <xdr:colOff>76200</xdr:colOff>
          <xdr:row>478</xdr:row>
          <xdr:rowOff>0</xdr:rowOff>
        </xdr:to>
        <xdr:grpSp>
          <xdr:nvGrpSpPr>
            <xdr:cNvPr id="30" name="Group 511"/>
            <xdr:cNvGrpSpPr>
              <a:grpSpLocks/>
            </xdr:cNvGrpSpPr>
          </xdr:nvGrpSpPr>
          <xdr:grpSpPr bwMode="auto">
            <a:xfrm>
              <a:off x="581025" y="85477350"/>
              <a:ext cx="1676400" cy="590550"/>
              <a:chOff x="44" y="3557"/>
              <a:chExt cx="176" cy="62"/>
            </a:xfrm>
          </xdr:grpSpPr>
          <xdr:sp macro="" textlink="">
            <xdr:nvSpPr>
              <xdr:cNvPr id="3095" name="Check Box 23" hidden="1">
                <a:extLst>
                  <a:ext uri="{63B3BB69-23CF-44E3-9099-C40C66FF867C}">
                    <a14:compatExt spid="_x0000_s3095"/>
                  </a:ext>
                </a:extLst>
              </xdr:cNvPr>
              <xdr:cNvSpPr/>
            </xdr:nvSpPr>
            <xdr:spPr bwMode="auto">
              <a:xfrm>
                <a:off x="44" y="3557"/>
                <a:ext cx="17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a:t>
                </a:r>
              </a:p>
            </xdr:txBody>
          </xdr:sp>
          <xdr:sp macro="" textlink="">
            <xdr:nvSpPr>
              <xdr:cNvPr id="3096" name="Check Box 24" hidden="1">
                <a:extLst>
                  <a:ext uri="{63B3BB69-23CF-44E3-9099-C40C66FF867C}">
                    <a14:compatExt spid="_x0000_s3096"/>
                  </a:ext>
                </a:extLst>
              </xdr:cNvPr>
              <xdr:cNvSpPr/>
            </xdr:nvSpPr>
            <xdr:spPr bwMode="auto">
              <a:xfrm>
                <a:off x="44" y="3576"/>
                <a:ext cx="17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a:t>
                </a:r>
              </a:p>
            </xdr:txBody>
          </xdr:sp>
          <xdr:sp macro="" textlink="">
            <xdr:nvSpPr>
              <xdr:cNvPr id="3097" name="Check Box 25" hidden="1">
                <a:extLst>
                  <a:ext uri="{63B3BB69-23CF-44E3-9099-C40C66FF867C}">
                    <a14:compatExt spid="_x0000_s3097"/>
                  </a:ext>
                </a:extLst>
              </xdr:cNvPr>
              <xdr:cNvSpPr/>
            </xdr:nvSpPr>
            <xdr:spPr bwMode="auto">
              <a:xfrm>
                <a:off x="44" y="3595"/>
                <a:ext cx="163"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477</xdr:row>
          <xdr:rowOff>180975</xdr:rowOff>
        </xdr:from>
        <xdr:to>
          <xdr:col>15</xdr:col>
          <xdr:colOff>95250</xdr:colOff>
          <xdr:row>481</xdr:row>
          <xdr:rowOff>19050</xdr:rowOff>
        </xdr:to>
        <xdr:grpSp>
          <xdr:nvGrpSpPr>
            <xdr:cNvPr id="34" name="Group 515"/>
            <xdr:cNvGrpSpPr>
              <a:grpSpLocks/>
            </xdr:cNvGrpSpPr>
          </xdr:nvGrpSpPr>
          <xdr:grpSpPr bwMode="auto">
            <a:xfrm>
              <a:off x="590550" y="86058375"/>
              <a:ext cx="1685925" cy="600075"/>
              <a:chOff x="44" y="3557"/>
              <a:chExt cx="176" cy="62"/>
            </a:xfrm>
          </xdr:grpSpPr>
          <xdr:sp macro="" textlink="">
            <xdr:nvSpPr>
              <xdr:cNvPr id="3098" name="Check Box 26" hidden="1">
                <a:extLst>
                  <a:ext uri="{63B3BB69-23CF-44E3-9099-C40C66FF867C}">
                    <a14:compatExt spid="_x0000_s3098"/>
                  </a:ext>
                </a:extLst>
              </xdr:cNvPr>
              <xdr:cNvSpPr/>
            </xdr:nvSpPr>
            <xdr:spPr bwMode="auto">
              <a:xfrm>
                <a:off x="44" y="3557"/>
                <a:ext cx="17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a:t>
                </a:r>
              </a:p>
            </xdr:txBody>
          </xdr:sp>
          <xdr:sp macro="" textlink="">
            <xdr:nvSpPr>
              <xdr:cNvPr id="3099" name="Check Box 27" hidden="1">
                <a:extLst>
                  <a:ext uri="{63B3BB69-23CF-44E3-9099-C40C66FF867C}">
                    <a14:compatExt spid="_x0000_s3099"/>
                  </a:ext>
                </a:extLst>
              </xdr:cNvPr>
              <xdr:cNvSpPr/>
            </xdr:nvSpPr>
            <xdr:spPr bwMode="auto">
              <a:xfrm>
                <a:off x="44" y="3576"/>
                <a:ext cx="17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a:t>
                </a:r>
              </a:p>
            </xdr:txBody>
          </xdr:sp>
          <xdr:sp macro="" textlink="">
            <xdr:nvSpPr>
              <xdr:cNvPr id="3100" name="Check Box 28" hidden="1">
                <a:extLst>
                  <a:ext uri="{63B3BB69-23CF-44E3-9099-C40C66FF867C}">
                    <a14:compatExt spid="_x0000_s3100"/>
                  </a:ext>
                </a:extLst>
              </xdr:cNvPr>
              <xdr:cNvSpPr/>
            </xdr:nvSpPr>
            <xdr:spPr bwMode="auto">
              <a:xfrm>
                <a:off x="44" y="3595"/>
                <a:ext cx="163"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533</xdr:row>
          <xdr:rowOff>0</xdr:rowOff>
        </xdr:from>
        <xdr:to>
          <xdr:col>20</xdr:col>
          <xdr:colOff>0</xdr:colOff>
          <xdr:row>534</xdr:row>
          <xdr:rowOff>38100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専従の事務職員（本部職員含む）を配置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534</xdr:row>
          <xdr:rowOff>47625</xdr:rowOff>
        </xdr:from>
        <xdr:to>
          <xdr:col>19</xdr:col>
          <xdr:colOff>28575</xdr:colOff>
          <xdr:row>535</xdr:row>
          <xdr:rowOff>28575</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園長等の職員が兼務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215</xdr:row>
          <xdr:rowOff>142875</xdr:rowOff>
        </xdr:from>
        <xdr:to>
          <xdr:col>10</xdr:col>
          <xdr:colOff>19050</xdr:colOff>
          <xdr:row>219</xdr:row>
          <xdr:rowOff>19050</xdr:rowOff>
        </xdr:to>
        <xdr:grpSp>
          <xdr:nvGrpSpPr>
            <xdr:cNvPr id="40" name="Group 528"/>
            <xdr:cNvGrpSpPr>
              <a:grpSpLocks/>
            </xdr:cNvGrpSpPr>
          </xdr:nvGrpSpPr>
          <xdr:grpSpPr bwMode="auto">
            <a:xfrm>
              <a:off x="533400" y="36947475"/>
              <a:ext cx="1047750" cy="561975"/>
              <a:chOff x="447" y="2888"/>
              <a:chExt cx="110" cy="59"/>
            </a:xfrm>
          </xdr:grpSpPr>
          <xdr:sp macro="" textlink="">
            <xdr:nvSpPr>
              <xdr:cNvPr id="3103" name="Check Box 31" hidden="1">
                <a:extLst>
                  <a:ext uri="{63B3BB69-23CF-44E3-9099-C40C66FF867C}">
                    <a14:compatExt spid="_x0000_s3103"/>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04" name="Check Box 32" hidden="1">
                <a:extLst>
                  <a:ext uri="{63B3BB69-23CF-44E3-9099-C40C66FF867C}">
                    <a14:compatExt spid="_x0000_s3104"/>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05" name="Check Box 33" hidden="1">
                <a:extLst>
                  <a:ext uri="{63B3BB69-23CF-44E3-9099-C40C66FF867C}">
                    <a14:compatExt spid="_x0000_s3105"/>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219</xdr:row>
          <xdr:rowOff>152400</xdr:rowOff>
        </xdr:from>
        <xdr:to>
          <xdr:col>38</xdr:col>
          <xdr:colOff>28575</xdr:colOff>
          <xdr:row>223</xdr:row>
          <xdr:rowOff>28575</xdr:rowOff>
        </xdr:to>
        <xdr:grpSp>
          <xdr:nvGrpSpPr>
            <xdr:cNvPr id="44" name="Group 532"/>
            <xdr:cNvGrpSpPr>
              <a:grpSpLocks/>
            </xdr:cNvGrpSpPr>
          </xdr:nvGrpSpPr>
          <xdr:grpSpPr bwMode="auto">
            <a:xfrm>
              <a:off x="4257675" y="37642800"/>
              <a:ext cx="1047750" cy="561975"/>
              <a:chOff x="447" y="2888"/>
              <a:chExt cx="110" cy="59"/>
            </a:xfrm>
          </xdr:grpSpPr>
          <xdr:sp macro="" textlink="">
            <xdr:nvSpPr>
              <xdr:cNvPr id="3106" name="Check Box 34" hidden="1">
                <a:extLst>
                  <a:ext uri="{63B3BB69-23CF-44E3-9099-C40C66FF867C}">
                    <a14:compatExt spid="_x0000_s3106"/>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07" name="Check Box 35" hidden="1">
                <a:extLst>
                  <a:ext uri="{63B3BB69-23CF-44E3-9099-C40C66FF867C}">
                    <a14:compatExt spid="_x0000_s3107"/>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08" name="Check Box 36" hidden="1">
                <a:extLst>
                  <a:ext uri="{63B3BB69-23CF-44E3-9099-C40C66FF867C}">
                    <a14:compatExt spid="_x0000_s3108"/>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219</xdr:row>
          <xdr:rowOff>142875</xdr:rowOff>
        </xdr:from>
        <xdr:to>
          <xdr:col>10</xdr:col>
          <xdr:colOff>19050</xdr:colOff>
          <xdr:row>223</xdr:row>
          <xdr:rowOff>19050</xdr:rowOff>
        </xdr:to>
        <xdr:grpSp>
          <xdr:nvGrpSpPr>
            <xdr:cNvPr id="48" name="Group 536"/>
            <xdr:cNvGrpSpPr>
              <a:grpSpLocks/>
            </xdr:cNvGrpSpPr>
          </xdr:nvGrpSpPr>
          <xdr:grpSpPr bwMode="auto">
            <a:xfrm>
              <a:off x="533400" y="37633275"/>
              <a:ext cx="1047750" cy="561975"/>
              <a:chOff x="447" y="2888"/>
              <a:chExt cx="110" cy="59"/>
            </a:xfrm>
          </xdr:grpSpPr>
          <xdr:sp macro="" textlink="">
            <xdr:nvSpPr>
              <xdr:cNvPr id="3109" name="Check Box 37" hidden="1">
                <a:extLst>
                  <a:ext uri="{63B3BB69-23CF-44E3-9099-C40C66FF867C}">
                    <a14:compatExt spid="_x0000_s3109"/>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10" name="Check Box 38" hidden="1">
                <a:extLst>
                  <a:ext uri="{63B3BB69-23CF-44E3-9099-C40C66FF867C}">
                    <a14:compatExt spid="_x0000_s3110"/>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11" name="Check Box 39" hidden="1">
                <a:extLst>
                  <a:ext uri="{63B3BB69-23CF-44E3-9099-C40C66FF867C}">
                    <a14:compatExt spid="_x0000_s3111"/>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223</xdr:row>
          <xdr:rowOff>152400</xdr:rowOff>
        </xdr:from>
        <xdr:to>
          <xdr:col>38</xdr:col>
          <xdr:colOff>28575</xdr:colOff>
          <xdr:row>227</xdr:row>
          <xdr:rowOff>28575</xdr:rowOff>
        </xdr:to>
        <xdr:grpSp>
          <xdr:nvGrpSpPr>
            <xdr:cNvPr id="52" name="Group 540"/>
            <xdr:cNvGrpSpPr>
              <a:grpSpLocks/>
            </xdr:cNvGrpSpPr>
          </xdr:nvGrpSpPr>
          <xdr:grpSpPr bwMode="auto">
            <a:xfrm>
              <a:off x="4257675" y="38328600"/>
              <a:ext cx="1047750" cy="561975"/>
              <a:chOff x="447" y="2888"/>
              <a:chExt cx="110" cy="59"/>
            </a:xfrm>
          </xdr:grpSpPr>
          <xdr:sp macro="" textlink="">
            <xdr:nvSpPr>
              <xdr:cNvPr id="3112" name="Check Box 40" hidden="1">
                <a:extLst>
                  <a:ext uri="{63B3BB69-23CF-44E3-9099-C40C66FF867C}">
                    <a14:compatExt spid="_x0000_s3112"/>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13" name="Check Box 41" hidden="1">
                <a:extLst>
                  <a:ext uri="{63B3BB69-23CF-44E3-9099-C40C66FF867C}">
                    <a14:compatExt spid="_x0000_s3113"/>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14" name="Check Box 42" hidden="1">
                <a:extLst>
                  <a:ext uri="{63B3BB69-23CF-44E3-9099-C40C66FF867C}">
                    <a14:compatExt spid="_x0000_s3114"/>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223</xdr:row>
          <xdr:rowOff>142875</xdr:rowOff>
        </xdr:from>
        <xdr:to>
          <xdr:col>10</xdr:col>
          <xdr:colOff>19050</xdr:colOff>
          <xdr:row>227</xdr:row>
          <xdr:rowOff>19050</xdr:rowOff>
        </xdr:to>
        <xdr:grpSp>
          <xdr:nvGrpSpPr>
            <xdr:cNvPr id="56" name="Group 544"/>
            <xdr:cNvGrpSpPr>
              <a:grpSpLocks/>
            </xdr:cNvGrpSpPr>
          </xdr:nvGrpSpPr>
          <xdr:grpSpPr bwMode="auto">
            <a:xfrm>
              <a:off x="533400" y="38319075"/>
              <a:ext cx="1047750" cy="561975"/>
              <a:chOff x="447" y="2888"/>
              <a:chExt cx="110" cy="59"/>
            </a:xfrm>
          </xdr:grpSpPr>
          <xdr:sp macro="" textlink="">
            <xdr:nvSpPr>
              <xdr:cNvPr id="3115" name="Check Box 43" hidden="1">
                <a:extLst>
                  <a:ext uri="{63B3BB69-23CF-44E3-9099-C40C66FF867C}">
                    <a14:compatExt spid="_x0000_s3115"/>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16" name="Check Box 44" hidden="1">
                <a:extLst>
                  <a:ext uri="{63B3BB69-23CF-44E3-9099-C40C66FF867C}">
                    <a14:compatExt spid="_x0000_s3116"/>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17" name="Check Box 45" hidden="1">
                <a:extLst>
                  <a:ext uri="{63B3BB69-23CF-44E3-9099-C40C66FF867C}">
                    <a14:compatExt spid="_x0000_s3117"/>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227</xdr:row>
          <xdr:rowOff>152400</xdr:rowOff>
        </xdr:from>
        <xdr:to>
          <xdr:col>38</xdr:col>
          <xdr:colOff>28575</xdr:colOff>
          <xdr:row>231</xdr:row>
          <xdr:rowOff>28575</xdr:rowOff>
        </xdr:to>
        <xdr:grpSp>
          <xdr:nvGrpSpPr>
            <xdr:cNvPr id="60" name="Group 548"/>
            <xdr:cNvGrpSpPr>
              <a:grpSpLocks/>
            </xdr:cNvGrpSpPr>
          </xdr:nvGrpSpPr>
          <xdr:grpSpPr bwMode="auto">
            <a:xfrm>
              <a:off x="4257675" y="39014400"/>
              <a:ext cx="1047750" cy="561975"/>
              <a:chOff x="447" y="2888"/>
              <a:chExt cx="110" cy="59"/>
            </a:xfrm>
          </xdr:grpSpPr>
          <xdr:sp macro="" textlink="">
            <xdr:nvSpPr>
              <xdr:cNvPr id="3118" name="Check Box 46" hidden="1">
                <a:extLst>
                  <a:ext uri="{63B3BB69-23CF-44E3-9099-C40C66FF867C}">
                    <a14:compatExt spid="_x0000_s3118"/>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19" name="Check Box 47" hidden="1">
                <a:extLst>
                  <a:ext uri="{63B3BB69-23CF-44E3-9099-C40C66FF867C}">
                    <a14:compatExt spid="_x0000_s3119"/>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20" name="Check Box 48" hidden="1">
                <a:extLst>
                  <a:ext uri="{63B3BB69-23CF-44E3-9099-C40C66FF867C}">
                    <a14:compatExt spid="_x0000_s3120"/>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227</xdr:row>
          <xdr:rowOff>142875</xdr:rowOff>
        </xdr:from>
        <xdr:to>
          <xdr:col>10</xdr:col>
          <xdr:colOff>19050</xdr:colOff>
          <xdr:row>231</xdr:row>
          <xdr:rowOff>19050</xdr:rowOff>
        </xdr:to>
        <xdr:grpSp>
          <xdr:nvGrpSpPr>
            <xdr:cNvPr id="64" name="Group 552"/>
            <xdr:cNvGrpSpPr>
              <a:grpSpLocks/>
            </xdr:cNvGrpSpPr>
          </xdr:nvGrpSpPr>
          <xdr:grpSpPr bwMode="auto">
            <a:xfrm>
              <a:off x="533400" y="39004875"/>
              <a:ext cx="1047750" cy="561975"/>
              <a:chOff x="447" y="2888"/>
              <a:chExt cx="110" cy="59"/>
            </a:xfrm>
          </xdr:grpSpPr>
          <xdr:sp macro="" textlink="">
            <xdr:nvSpPr>
              <xdr:cNvPr id="3121" name="Check Box 49" hidden="1">
                <a:extLst>
                  <a:ext uri="{63B3BB69-23CF-44E3-9099-C40C66FF867C}">
                    <a14:compatExt spid="_x0000_s3121"/>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22" name="Check Box 50" hidden="1">
                <a:extLst>
                  <a:ext uri="{63B3BB69-23CF-44E3-9099-C40C66FF867C}">
                    <a14:compatExt spid="_x0000_s3122"/>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23" name="Check Box 51" hidden="1">
                <a:extLst>
                  <a:ext uri="{63B3BB69-23CF-44E3-9099-C40C66FF867C}">
                    <a14:compatExt spid="_x0000_s3123"/>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231</xdr:row>
          <xdr:rowOff>152400</xdr:rowOff>
        </xdr:from>
        <xdr:to>
          <xdr:col>38</xdr:col>
          <xdr:colOff>28575</xdr:colOff>
          <xdr:row>235</xdr:row>
          <xdr:rowOff>28575</xdr:rowOff>
        </xdr:to>
        <xdr:grpSp>
          <xdr:nvGrpSpPr>
            <xdr:cNvPr id="68" name="Group 556"/>
            <xdr:cNvGrpSpPr>
              <a:grpSpLocks/>
            </xdr:cNvGrpSpPr>
          </xdr:nvGrpSpPr>
          <xdr:grpSpPr bwMode="auto">
            <a:xfrm>
              <a:off x="4257675" y="39700200"/>
              <a:ext cx="1047750" cy="561975"/>
              <a:chOff x="447" y="2888"/>
              <a:chExt cx="110" cy="59"/>
            </a:xfrm>
          </xdr:grpSpPr>
          <xdr:sp macro="" textlink="">
            <xdr:nvSpPr>
              <xdr:cNvPr id="3124" name="Check Box 52" hidden="1">
                <a:extLst>
                  <a:ext uri="{63B3BB69-23CF-44E3-9099-C40C66FF867C}">
                    <a14:compatExt spid="_x0000_s3124"/>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25" name="Check Box 53" hidden="1">
                <a:extLst>
                  <a:ext uri="{63B3BB69-23CF-44E3-9099-C40C66FF867C}">
                    <a14:compatExt spid="_x0000_s3125"/>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26" name="Check Box 54" hidden="1">
                <a:extLst>
                  <a:ext uri="{63B3BB69-23CF-44E3-9099-C40C66FF867C}">
                    <a14:compatExt spid="_x0000_s3126"/>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231</xdr:row>
          <xdr:rowOff>142875</xdr:rowOff>
        </xdr:from>
        <xdr:to>
          <xdr:col>10</xdr:col>
          <xdr:colOff>19050</xdr:colOff>
          <xdr:row>235</xdr:row>
          <xdr:rowOff>19050</xdr:rowOff>
        </xdr:to>
        <xdr:grpSp>
          <xdr:nvGrpSpPr>
            <xdr:cNvPr id="72" name="Group 560"/>
            <xdr:cNvGrpSpPr>
              <a:grpSpLocks/>
            </xdr:cNvGrpSpPr>
          </xdr:nvGrpSpPr>
          <xdr:grpSpPr bwMode="auto">
            <a:xfrm>
              <a:off x="533400" y="39690675"/>
              <a:ext cx="1047750" cy="561975"/>
              <a:chOff x="447" y="2888"/>
              <a:chExt cx="110" cy="59"/>
            </a:xfrm>
          </xdr:grpSpPr>
          <xdr:sp macro="" textlink="">
            <xdr:nvSpPr>
              <xdr:cNvPr id="3127" name="Check Box 55" hidden="1">
                <a:extLst>
                  <a:ext uri="{63B3BB69-23CF-44E3-9099-C40C66FF867C}">
                    <a14:compatExt spid="_x0000_s3127"/>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28" name="Check Box 56" hidden="1">
                <a:extLst>
                  <a:ext uri="{63B3BB69-23CF-44E3-9099-C40C66FF867C}">
                    <a14:compatExt spid="_x0000_s3128"/>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29" name="Check Box 57" hidden="1">
                <a:extLst>
                  <a:ext uri="{63B3BB69-23CF-44E3-9099-C40C66FF867C}">
                    <a14:compatExt spid="_x0000_s3129"/>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235</xdr:row>
          <xdr:rowOff>152400</xdr:rowOff>
        </xdr:from>
        <xdr:to>
          <xdr:col>38</xdr:col>
          <xdr:colOff>28575</xdr:colOff>
          <xdr:row>239</xdr:row>
          <xdr:rowOff>28575</xdr:rowOff>
        </xdr:to>
        <xdr:grpSp>
          <xdr:nvGrpSpPr>
            <xdr:cNvPr id="76" name="Group 564"/>
            <xdr:cNvGrpSpPr>
              <a:grpSpLocks/>
            </xdr:cNvGrpSpPr>
          </xdr:nvGrpSpPr>
          <xdr:grpSpPr bwMode="auto">
            <a:xfrm>
              <a:off x="4257675" y="40386000"/>
              <a:ext cx="1047750" cy="561975"/>
              <a:chOff x="447" y="2888"/>
              <a:chExt cx="110" cy="59"/>
            </a:xfrm>
          </xdr:grpSpPr>
          <xdr:sp macro="" textlink="">
            <xdr:nvSpPr>
              <xdr:cNvPr id="3130" name="Check Box 58" hidden="1">
                <a:extLst>
                  <a:ext uri="{63B3BB69-23CF-44E3-9099-C40C66FF867C}">
                    <a14:compatExt spid="_x0000_s3130"/>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31" name="Check Box 59" hidden="1">
                <a:extLst>
                  <a:ext uri="{63B3BB69-23CF-44E3-9099-C40C66FF867C}">
                    <a14:compatExt spid="_x0000_s3131"/>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32" name="Check Box 60" hidden="1">
                <a:extLst>
                  <a:ext uri="{63B3BB69-23CF-44E3-9099-C40C66FF867C}">
                    <a14:compatExt spid="_x0000_s3132"/>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235</xdr:row>
          <xdr:rowOff>142875</xdr:rowOff>
        </xdr:from>
        <xdr:to>
          <xdr:col>10</xdr:col>
          <xdr:colOff>19050</xdr:colOff>
          <xdr:row>239</xdr:row>
          <xdr:rowOff>19050</xdr:rowOff>
        </xdr:to>
        <xdr:grpSp>
          <xdr:nvGrpSpPr>
            <xdr:cNvPr id="80" name="Group 568"/>
            <xdr:cNvGrpSpPr>
              <a:grpSpLocks/>
            </xdr:cNvGrpSpPr>
          </xdr:nvGrpSpPr>
          <xdr:grpSpPr bwMode="auto">
            <a:xfrm>
              <a:off x="533400" y="40376475"/>
              <a:ext cx="1047750" cy="561975"/>
              <a:chOff x="447" y="2888"/>
              <a:chExt cx="110" cy="59"/>
            </a:xfrm>
          </xdr:grpSpPr>
          <xdr:sp macro="" textlink="">
            <xdr:nvSpPr>
              <xdr:cNvPr id="3133" name="Check Box 61" hidden="1">
                <a:extLst>
                  <a:ext uri="{63B3BB69-23CF-44E3-9099-C40C66FF867C}">
                    <a14:compatExt spid="_x0000_s3133"/>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34" name="Check Box 62" hidden="1">
                <a:extLst>
                  <a:ext uri="{63B3BB69-23CF-44E3-9099-C40C66FF867C}">
                    <a14:compatExt spid="_x0000_s3134"/>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35" name="Check Box 63" hidden="1">
                <a:extLst>
                  <a:ext uri="{63B3BB69-23CF-44E3-9099-C40C66FF867C}">
                    <a14:compatExt spid="_x0000_s3135"/>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239</xdr:row>
          <xdr:rowOff>152400</xdr:rowOff>
        </xdr:from>
        <xdr:to>
          <xdr:col>38</xdr:col>
          <xdr:colOff>28575</xdr:colOff>
          <xdr:row>243</xdr:row>
          <xdr:rowOff>28575</xdr:rowOff>
        </xdr:to>
        <xdr:grpSp>
          <xdr:nvGrpSpPr>
            <xdr:cNvPr id="84" name="Group 572"/>
            <xdr:cNvGrpSpPr>
              <a:grpSpLocks/>
            </xdr:cNvGrpSpPr>
          </xdr:nvGrpSpPr>
          <xdr:grpSpPr bwMode="auto">
            <a:xfrm>
              <a:off x="4257675" y="41071800"/>
              <a:ext cx="1047750" cy="561975"/>
              <a:chOff x="447" y="2888"/>
              <a:chExt cx="110" cy="59"/>
            </a:xfrm>
          </xdr:grpSpPr>
          <xdr:sp macro="" textlink="">
            <xdr:nvSpPr>
              <xdr:cNvPr id="3136" name="Check Box 64" hidden="1">
                <a:extLst>
                  <a:ext uri="{63B3BB69-23CF-44E3-9099-C40C66FF867C}">
                    <a14:compatExt spid="_x0000_s3136"/>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37" name="Check Box 65" hidden="1">
                <a:extLst>
                  <a:ext uri="{63B3BB69-23CF-44E3-9099-C40C66FF867C}">
                    <a14:compatExt spid="_x0000_s3137"/>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38" name="Check Box 66" hidden="1">
                <a:extLst>
                  <a:ext uri="{63B3BB69-23CF-44E3-9099-C40C66FF867C}">
                    <a14:compatExt spid="_x0000_s3138"/>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239</xdr:row>
          <xdr:rowOff>142875</xdr:rowOff>
        </xdr:from>
        <xdr:to>
          <xdr:col>10</xdr:col>
          <xdr:colOff>19050</xdr:colOff>
          <xdr:row>243</xdr:row>
          <xdr:rowOff>19050</xdr:rowOff>
        </xdr:to>
        <xdr:grpSp>
          <xdr:nvGrpSpPr>
            <xdr:cNvPr id="88" name="Group 576"/>
            <xdr:cNvGrpSpPr>
              <a:grpSpLocks/>
            </xdr:cNvGrpSpPr>
          </xdr:nvGrpSpPr>
          <xdr:grpSpPr bwMode="auto">
            <a:xfrm>
              <a:off x="533400" y="41062275"/>
              <a:ext cx="1047750" cy="561975"/>
              <a:chOff x="447" y="2888"/>
              <a:chExt cx="110" cy="59"/>
            </a:xfrm>
          </xdr:grpSpPr>
          <xdr:sp macro="" textlink="">
            <xdr:nvSpPr>
              <xdr:cNvPr id="3139" name="Check Box 67" hidden="1">
                <a:extLst>
                  <a:ext uri="{63B3BB69-23CF-44E3-9099-C40C66FF867C}">
                    <a14:compatExt spid="_x0000_s3139"/>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40" name="Check Box 68" hidden="1">
                <a:extLst>
                  <a:ext uri="{63B3BB69-23CF-44E3-9099-C40C66FF867C}">
                    <a14:compatExt spid="_x0000_s3140"/>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41" name="Check Box 69" hidden="1">
                <a:extLst>
                  <a:ext uri="{63B3BB69-23CF-44E3-9099-C40C66FF867C}">
                    <a14:compatExt spid="_x0000_s3141"/>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243</xdr:row>
          <xdr:rowOff>152400</xdr:rowOff>
        </xdr:from>
        <xdr:to>
          <xdr:col>38</xdr:col>
          <xdr:colOff>28575</xdr:colOff>
          <xdr:row>247</xdr:row>
          <xdr:rowOff>28575</xdr:rowOff>
        </xdr:to>
        <xdr:grpSp>
          <xdr:nvGrpSpPr>
            <xdr:cNvPr id="92" name="Group 580"/>
            <xdr:cNvGrpSpPr>
              <a:grpSpLocks/>
            </xdr:cNvGrpSpPr>
          </xdr:nvGrpSpPr>
          <xdr:grpSpPr bwMode="auto">
            <a:xfrm>
              <a:off x="4257675" y="41757600"/>
              <a:ext cx="1047750" cy="561975"/>
              <a:chOff x="447" y="2888"/>
              <a:chExt cx="110" cy="59"/>
            </a:xfrm>
          </xdr:grpSpPr>
          <xdr:sp macro="" textlink="">
            <xdr:nvSpPr>
              <xdr:cNvPr id="3142" name="Check Box 70" hidden="1">
                <a:extLst>
                  <a:ext uri="{63B3BB69-23CF-44E3-9099-C40C66FF867C}">
                    <a14:compatExt spid="_x0000_s3142"/>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43" name="Check Box 71" hidden="1">
                <a:extLst>
                  <a:ext uri="{63B3BB69-23CF-44E3-9099-C40C66FF867C}">
                    <a14:compatExt spid="_x0000_s3143"/>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44" name="Check Box 72" hidden="1">
                <a:extLst>
                  <a:ext uri="{63B3BB69-23CF-44E3-9099-C40C66FF867C}">
                    <a14:compatExt spid="_x0000_s3144"/>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243</xdr:row>
          <xdr:rowOff>142875</xdr:rowOff>
        </xdr:from>
        <xdr:to>
          <xdr:col>10</xdr:col>
          <xdr:colOff>19050</xdr:colOff>
          <xdr:row>247</xdr:row>
          <xdr:rowOff>19050</xdr:rowOff>
        </xdr:to>
        <xdr:grpSp>
          <xdr:nvGrpSpPr>
            <xdr:cNvPr id="96" name="Group 584"/>
            <xdr:cNvGrpSpPr>
              <a:grpSpLocks/>
            </xdr:cNvGrpSpPr>
          </xdr:nvGrpSpPr>
          <xdr:grpSpPr bwMode="auto">
            <a:xfrm>
              <a:off x="533400" y="41748075"/>
              <a:ext cx="1047750" cy="561975"/>
              <a:chOff x="447" y="2888"/>
              <a:chExt cx="110" cy="59"/>
            </a:xfrm>
          </xdr:grpSpPr>
          <xdr:sp macro="" textlink="">
            <xdr:nvSpPr>
              <xdr:cNvPr id="3145" name="Check Box 73" hidden="1">
                <a:extLst>
                  <a:ext uri="{63B3BB69-23CF-44E3-9099-C40C66FF867C}">
                    <a14:compatExt spid="_x0000_s3145"/>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46" name="Check Box 74" hidden="1">
                <a:extLst>
                  <a:ext uri="{63B3BB69-23CF-44E3-9099-C40C66FF867C}">
                    <a14:compatExt spid="_x0000_s3146"/>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47" name="Check Box 75" hidden="1">
                <a:extLst>
                  <a:ext uri="{63B3BB69-23CF-44E3-9099-C40C66FF867C}">
                    <a14:compatExt spid="_x0000_s3147"/>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247</xdr:row>
          <xdr:rowOff>152400</xdr:rowOff>
        </xdr:from>
        <xdr:to>
          <xdr:col>38</xdr:col>
          <xdr:colOff>28575</xdr:colOff>
          <xdr:row>251</xdr:row>
          <xdr:rowOff>28575</xdr:rowOff>
        </xdr:to>
        <xdr:grpSp>
          <xdr:nvGrpSpPr>
            <xdr:cNvPr id="100" name="Group 588"/>
            <xdr:cNvGrpSpPr>
              <a:grpSpLocks/>
            </xdr:cNvGrpSpPr>
          </xdr:nvGrpSpPr>
          <xdr:grpSpPr bwMode="auto">
            <a:xfrm>
              <a:off x="4257675" y="42443400"/>
              <a:ext cx="1047750" cy="561975"/>
              <a:chOff x="447" y="2888"/>
              <a:chExt cx="110" cy="59"/>
            </a:xfrm>
          </xdr:grpSpPr>
          <xdr:sp macro="" textlink="">
            <xdr:nvSpPr>
              <xdr:cNvPr id="3148" name="Check Box 76" hidden="1">
                <a:extLst>
                  <a:ext uri="{63B3BB69-23CF-44E3-9099-C40C66FF867C}">
                    <a14:compatExt spid="_x0000_s3148"/>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49" name="Check Box 77" hidden="1">
                <a:extLst>
                  <a:ext uri="{63B3BB69-23CF-44E3-9099-C40C66FF867C}">
                    <a14:compatExt spid="_x0000_s3149"/>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50" name="Check Box 78" hidden="1">
                <a:extLst>
                  <a:ext uri="{63B3BB69-23CF-44E3-9099-C40C66FF867C}">
                    <a14:compatExt spid="_x0000_s3150"/>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247</xdr:row>
          <xdr:rowOff>142875</xdr:rowOff>
        </xdr:from>
        <xdr:to>
          <xdr:col>10</xdr:col>
          <xdr:colOff>19050</xdr:colOff>
          <xdr:row>251</xdr:row>
          <xdr:rowOff>19050</xdr:rowOff>
        </xdr:to>
        <xdr:grpSp>
          <xdr:nvGrpSpPr>
            <xdr:cNvPr id="104" name="Group 592"/>
            <xdr:cNvGrpSpPr>
              <a:grpSpLocks/>
            </xdr:cNvGrpSpPr>
          </xdr:nvGrpSpPr>
          <xdr:grpSpPr bwMode="auto">
            <a:xfrm>
              <a:off x="533400" y="42433875"/>
              <a:ext cx="1047750" cy="561975"/>
              <a:chOff x="447" y="2888"/>
              <a:chExt cx="110" cy="59"/>
            </a:xfrm>
          </xdr:grpSpPr>
          <xdr:sp macro="" textlink="">
            <xdr:nvSpPr>
              <xdr:cNvPr id="3151" name="Check Box 79" hidden="1">
                <a:extLst>
                  <a:ext uri="{63B3BB69-23CF-44E3-9099-C40C66FF867C}">
                    <a14:compatExt spid="_x0000_s3151"/>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52" name="Check Box 80" hidden="1">
                <a:extLst>
                  <a:ext uri="{63B3BB69-23CF-44E3-9099-C40C66FF867C}">
                    <a14:compatExt spid="_x0000_s3152"/>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53" name="Check Box 81" hidden="1">
                <a:extLst>
                  <a:ext uri="{63B3BB69-23CF-44E3-9099-C40C66FF867C}">
                    <a14:compatExt spid="_x0000_s3153"/>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251</xdr:row>
          <xdr:rowOff>152400</xdr:rowOff>
        </xdr:from>
        <xdr:to>
          <xdr:col>38</xdr:col>
          <xdr:colOff>28575</xdr:colOff>
          <xdr:row>255</xdr:row>
          <xdr:rowOff>28575</xdr:rowOff>
        </xdr:to>
        <xdr:grpSp>
          <xdr:nvGrpSpPr>
            <xdr:cNvPr id="108" name="Group 596"/>
            <xdr:cNvGrpSpPr>
              <a:grpSpLocks/>
            </xdr:cNvGrpSpPr>
          </xdr:nvGrpSpPr>
          <xdr:grpSpPr bwMode="auto">
            <a:xfrm>
              <a:off x="4257675" y="43129200"/>
              <a:ext cx="1047750" cy="561975"/>
              <a:chOff x="447" y="2888"/>
              <a:chExt cx="110" cy="59"/>
            </a:xfrm>
          </xdr:grpSpPr>
          <xdr:sp macro="" textlink="">
            <xdr:nvSpPr>
              <xdr:cNvPr id="3154" name="Check Box 82" hidden="1">
                <a:extLst>
                  <a:ext uri="{63B3BB69-23CF-44E3-9099-C40C66FF867C}">
                    <a14:compatExt spid="_x0000_s3154"/>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55" name="Check Box 83" hidden="1">
                <a:extLst>
                  <a:ext uri="{63B3BB69-23CF-44E3-9099-C40C66FF867C}">
                    <a14:compatExt spid="_x0000_s3155"/>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56" name="Check Box 84" hidden="1">
                <a:extLst>
                  <a:ext uri="{63B3BB69-23CF-44E3-9099-C40C66FF867C}">
                    <a14:compatExt spid="_x0000_s3156"/>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251</xdr:row>
          <xdr:rowOff>142875</xdr:rowOff>
        </xdr:from>
        <xdr:to>
          <xdr:col>10</xdr:col>
          <xdr:colOff>19050</xdr:colOff>
          <xdr:row>255</xdr:row>
          <xdr:rowOff>19050</xdr:rowOff>
        </xdr:to>
        <xdr:grpSp>
          <xdr:nvGrpSpPr>
            <xdr:cNvPr id="112" name="Group 600"/>
            <xdr:cNvGrpSpPr>
              <a:grpSpLocks/>
            </xdr:cNvGrpSpPr>
          </xdr:nvGrpSpPr>
          <xdr:grpSpPr bwMode="auto">
            <a:xfrm>
              <a:off x="533400" y="43119675"/>
              <a:ext cx="1047750" cy="561975"/>
              <a:chOff x="447" y="2888"/>
              <a:chExt cx="110" cy="59"/>
            </a:xfrm>
          </xdr:grpSpPr>
          <xdr:sp macro="" textlink="">
            <xdr:nvSpPr>
              <xdr:cNvPr id="3157" name="Check Box 85" hidden="1">
                <a:extLst>
                  <a:ext uri="{63B3BB69-23CF-44E3-9099-C40C66FF867C}">
                    <a14:compatExt spid="_x0000_s3157"/>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58" name="Check Box 86" hidden="1">
                <a:extLst>
                  <a:ext uri="{63B3BB69-23CF-44E3-9099-C40C66FF867C}">
                    <a14:compatExt spid="_x0000_s3158"/>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59" name="Check Box 87" hidden="1">
                <a:extLst>
                  <a:ext uri="{63B3BB69-23CF-44E3-9099-C40C66FF867C}">
                    <a14:compatExt spid="_x0000_s3159"/>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255</xdr:row>
          <xdr:rowOff>152400</xdr:rowOff>
        </xdr:from>
        <xdr:to>
          <xdr:col>38</xdr:col>
          <xdr:colOff>28575</xdr:colOff>
          <xdr:row>259</xdr:row>
          <xdr:rowOff>28575</xdr:rowOff>
        </xdr:to>
        <xdr:grpSp>
          <xdr:nvGrpSpPr>
            <xdr:cNvPr id="116" name="Group 604"/>
            <xdr:cNvGrpSpPr>
              <a:grpSpLocks/>
            </xdr:cNvGrpSpPr>
          </xdr:nvGrpSpPr>
          <xdr:grpSpPr bwMode="auto">
            <a:xfrm>
              <a:off x="4257675" y="43815000"/>
              <a:ext cx="1047750" cy="561975"/>
              <a:chOff x="447" y="2888"/>
              <a:chExt cx="110" cy="59"/>
            </a:xfrm>
          </xdr:grpSpPr>
          <xdr:sp macro="" textlink="">
            <xdr:nvSpPr>
              <xdr:cNvPr id="3160" name="Check Box 88" hidden="1">
                <a:extLst>
                  <a:ext uri="{63B3BB69-23CF-44E3-9099-C40C66FF867C}">
                    <a14:compatExt spid="_x0000_s3160"/>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61" name="Check Box 89" hidden="1">
                <a:extLst>
                  <a:ext uri="{63B3BB69-23CF-44E3-9099-C40C66FF867C}">
                    <a14:compatExt spid="_x0000_s3161"/>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62" name="Check Box 90" hidden="1">
                <a:extLst>
                  <a:ext uri="{63B3BB69-23CF-44E3-9099-C40C66FF867C}">
                    <a14:compatExt spid="_x0000_s3162"/>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255</xdr:row>
          <xdr:rowOff>142875</xdr:rowOff>
        </xdr:from>
        <xdr:to>
          <xdr:col>10</xdr:col>
          <xdr:colOff>19050</xdr:colOff>
          <xdr:row>259</xdr:row>
          <xdr:rowOff>19050</xdr:rowOff>
        </xdr:to>
        <xdr:grpSp>
          <xdr:nvGrpSpPr>
            <xdr:cNvPr id="120" name="Group 608"/>
            <xdr:cNvGrpSpPr>
              <a:grpSpLocks/>
            </xdr:cNvGrpSpPr>
          </xdr:nvGrpSpPr>
          <xdr:grpSpPr bwMode="auto">
            <a:xfrm>
              <a:off x="533400" y="43805475"/>
              <a:ext cx="1047750" cy="561975"/>
              <a:chOff x="447" y="2888"/>
              <a:chExt cx="110" cy="59"/>
            </a:xfrm>
          </xdr:grpSpPr>
          <xdr:sp macro="" textlink="">
            <xdr:nvSpPr>
              <xdr:cNvPr id="3163" name="Check Box 91" hidden="1">
                <a:extLst>
                  <a:ext uri="{63B3BB69-23CF-44E3-9099-C40C66FF867C}">
                    <a14:compatExt spid="_x0000_s3163"/>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64" name="Check Box 92" hidden="1">
                <a:extLst>
                  <a:ext uri="{63B3BB69-23CF-44E3-9099-C40C66FF867C}">
                    <a14:compatExt spid="_x0000_s3164"/>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65" name="Check Box 93" hidden="1">
                <a:extLst>
                  <a:ext uri="{63B3BB69-23CF-44E3-9099-C40C66FF867C}">
                    <a14:compatExt spid="_x0000_s3165"/>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259</xdr:row>
          <xdr:rowOff>152400</xdr:rowOff>
        </xdr:from>
        <xdr:to>
          <xdr:col>38</xdr:col>
          <xdr:colOff>28575</xdr:colOff>
          <xdr:row>263</xdr:row>
          <xdr:rowOff>28575</xdr:rowOff>
        </xdr:to>
        <xdr:grpSp>
          <xdr:nvGrpSpPr>
            <xdr:cNvPr id="124" name="Group 612"/>
            <xdr:cNvGrpSpPr>
              <a:grpSpLocks/>
            </xdr:cNvGrpSpPr>
          </xdr:nvGrpSpPr>
          <xdr:grpSpPr bwMode="auto">
            <a:xfrm>
              <a:off x="4257675" y="44500800"/>
              <a:ext cx="1047750" cy="561975"/>
              <a:chOff x="447" y="2888"/>
              <a:chExt cx="110" cy="59"/>
            </a:xfrm>
          </xdr:grpSpPr>
          <xdr:sp macro="" textlink="">
            <xdr:nvSpPr>
              <xdr:cNvPr id="3166" name="Check Box 94" hidden="1">
                <a:extLst>
                  <a:ext uri="{63B3BB69-23CF-44E3-9099-C40C66FF867C}">
                    <a14:compatExt spid="_x0000_s3166"/>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67" name="Check Box 95" hidden="1">
                <a:extLst>
                  <a:ext uri="{63B3BB69-23CF-44E3-9099-C40C66FF867C}">
                    <a14:compatExt spid="_x0000_s3167"/>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68" name="Check Box 96" hidden="1">
                <a:extLst>
                  <a:ext uri="{63B3BB69-23CF-44E3-9099-C40C66FF867C}">
                    <a14:compatExt spid="_x0000_s3168"/>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259</xdr:row>
          <xdr:rowOff>142875</xdr:rowOff>
        </xdr:from>
        <xdr:to>
          <xdr:col>10</xdr:col>
          <xdr:colOff>19050</xdr:colOff>
          <xdr:row>263</xdr:row>
          <xdr:rowOff>19050</xdr:rowOff>
        </xdr:to>
        <xdr:grpSp>
          <xdr:nvGrpSpPr>
            <xdr:cNvPr id="128" name="Group 616"/>
            <xdr:cNvGrpSpPr>
              <a:grpSpLocks/>
            </xdr:cNvGrpSpPr>
          </xdr:nvGrpSpPr>
          <xdr:grpSpPr bwMode="auto">
            <a:xfrm>
              <a:off x="533400" y="44491275"/>
              <a:ext cx="1047750" cy="561975"/>
              <a:chOff x="447" y="2888"/>
              <a:chExt cx="110" cy="59"/>
            </a:xfrm>
          </xdr:grpSpPr>
          <xdr:sp macro="" textlink="">
            <xdr:nvSpPr>
              <xdr:cNvPr id="3169" name="Check Box 97" hidden="1">
                <a:extLst>
                  <a:ext uri="{63B3BB69-23CF-44E3-9099-C40C66FF867C}">
                    <a14:compatExt spid="_x0000_s3169"/>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70" name="Check Box 98" hidden="1">
                <a:extLst>
                  <a:ext uri="{63B3BB69-23CF-44E3-9099-C40C66FF867C}">
                    <a14:compatExt spid="_x0000_s3170"/>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71" name="Check Box 99" hidden="1">
                <a:extLst>
                  <a:ext uri="{63B3BB69-23CF-44E3-9099-C40C66FF867C}">
                    <a14:compatExt spid="_x0000_s3171"/>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263</xdr:row>
          <xdr:rowOff>152400</xdr:rowOff>
        </xdr:from>
        <xdr:to>
          <xdr:col>38</xdr:col>
          <xdr:colOff>28575</xdr:colOff>
          <xdr:row>267</xdr:row>
          <xdr:rowOff>28575</xdr:rowOff>
        </xdr:to>
        <xdr:grpSp>
          <xdr:nvGrpSpPr>
            <xdr:cNvPr id="132" name="Group 620"/>
            <xdr:cNvGrpSpPr>
              <a:grpSpLocks/>
            </xdr:cNvGrpSpPr>
          </xdr:nvGrpSpPr>
          <xdr:grpSpPr bwMode="auto">
            <a:xfrm>
              <a:off x="4257675" y="45186600"/>
              <a:ext cx="1047750" cy="561975"/>
              <a:chOff x="447" y="2888"/>
              <a:chExt cx="110" cy="59"/>
            </a:xfrm>
          </xdr:grpSpPr>
          <xdr:sp macro="" textlink="">
            <xdr:nvSpPr>
              <xdr:cNvPr id="3172" name="Check Box 100" hidden="1">
                <a:extLst>
                  <a:ext uri="{63B3BB69-23CF-44E3-9099-C40C66FF867C}">
                    <a14:compatExt spid="_x0000_s3172"/>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73" name="Check Box 101" hidden="1">
                <a:extLst>
                  <a:ext uri="{63B3BB69-23CF-44E3-9099-C40C66FF867C}">
                    <a14:compatExt spid="_x0000_s3173"/>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74" name="Check Box 102" hidden="1">
                <a:extLst>
                  <a:ext uri="{63B3BB69-23CF-44E3-9099-C40C66FF867C}">
                    <a14:compatExt spid="_x0000_s3174"/>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263</xdr:row>
          <xdr:rowOff>142875</xdr:rowOff>
        </xdr:from>
        <xdr:to>
          <xdr:col>10</xdr:col>
          <xdr:colOff>19050</xdr:colOff>
          <xdr:row>267</xdr:row>
          <xdr:rowOff>19050</xdr:rowOff>
        </xdr:to>
        <xdr:grpSp>
          <xdr:nvGrpSpPr>
            <xdr:cNvPr id="136" name="Group 624"/>
            <xdr:cNvGrpSpPr>
              <a:grpSpLocks/>
            </xdr:cNvGrpSpPr>
          </xdr:nvGrpSpPr>
          <xdr:grpSpPr bwMode="auto">
            <a:xfrm>
              <a:off x="533400" y="45177075"/>
              <a:ext cx="1047750" cy="561975"/>
              <a:chOff x="447" y="2888"/>
              <a:chExt cx="110" cy="59"/>
            </a:xfrm>
          </xdr:grpSpPr>
          <xdr:sp macro="" textlink="">
            <xdr:nvSpPr>
              <xdr:cNvPr id="3175" name="Check Box 103" hidden="1">
                <a:extLst>
                  <a:ext uri="{63B3BB69-23CF-44E3-9099-C40C66FF867C}">
                    <a14:compatExt spid="_x0000_s3175"/>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76" name="Check Box 104" hidden="1">
                <a:extLst>
                  <a:ext uri="{63B3BB69-23CF-44E3-9099-C40C66FF867C}">
                    <a14:compatExt spid="_x0000_s3176"/>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77" name="Check Box 105" hidden="1">
                <a:extLst>
                  <a:ext uri="{63B3BB69-23CF-44E3-9099-C40C66FF867C}">
                    <a14:compatExt spid="_x0000_s3177"/>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152400</xdr:colOff>
          <xdr:row>267</xdr:row>
          <xdr:rowOff>161925</xdr:rowOff>
        </xdr:from>
        <xdr:to>
          <xdr:col>38</xdr:col>
          <xdr:colOff>47625</xdr:colOff>
          <xdr:row>271</xdr:row>
          <xdr:rowOff>38100</xdr:rowOff>
        </xdr:to>
        <xdr:grpSp>
          <xdr:nvGrpSpPr>
            <xdr:cNvPr id="140" name="Group 628"/>
            <xdr:cNvGrpSpPr>
              <a:grpSpLocks/>
            </xdr:cNvGrpSpPr>
          </xdr:nvGrpSpPr>
          <xdr:grpSpPr bwMode="auto">
            <a:xfrm>
              <a:off x="4276725" y="45881925"/>
              <a:ext cx="1047750" cy="561975"/>
              <a:chOff x="447" y="2888"/>
              <a:chExt cx="110" cy="59"/>
            </a:xfrm>
          </xdr:grpSpPr>
          <xdr:sp macro="" textlink="">
            <xdr:nvSpPr>
              <xdr:cNvPr id="3178" name="Check Box 106" hidden="1">
                <a:extLst>
                  <a:ext uri="{63B3BB69-23CF-44E3-9099-C40C66FF867C}">
                    <a14:compatExt spid="_x0000_s3178"/>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79" name="Check Box 107" hidden="1">
                <a:extLst>
                  <a:ext uri="{63B3BB69-23CF-44E3-9099-C40C66FF867C}">
                    <a14:compatExt spid="_x0000_s3179"/>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80" name="Check Box 108" hidden="1">
                <a:extLst>
                  <a:ext uri="{63B3BB69-23CF-44E3-9099-C40C66FF867C}">
                    <a14:compatExt spid="_x0000_s3180"/>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228600</xdr:colOff>
          <xdr:row>267</xdr:row>
          <xdr:rowOff>161925</xdr:rowOff>
        </xdr:from>
        <xdr:to>
          <xdr:col>10</xdr:col>
          <xdr:colOff>9525</xdr:colOff>
          <xdr:row>271</xdr:row>
          <xdr:rowOff>47625</xdr:rowOff>
        </xdr:to>
        <xdr:grpSp>
          <xdr:nvGrpSpPr>
            <xdr:cNvPr id="144" name="Group 632"/>
            <xdr:cNvGrpSpPr>
              <a:grpSpLocks/>
            </xdr:cNvGrpSpPr>
          </xdr:nvGrpSpPr>
          <xdr:grpSpPr bwMode="auto">
            <a:xfrm>
              <a:off x="523875" y="45881925"/>
              <a:ext cx="1047750" cy="571500"/>
              <a:chOff x="447" y="2888"/>
              <a:chExt cx="110" cy="59"/>
            </a:xfrm>
          </xdr:grpSpPr>
          <xdr:sp macro="" textlink="">
            <xdr:nvSpPr>
              <xdr:cNvPr id="3181" name="Check Box 109" hidden="1">
                <a:extLst>
                  <a:ext uri="{63B3BB69-23CF-44E3-9099-C40C66FF867C}">
                    <a14:compatExt spid="_x0000_s3181"/>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82" name="Check Box 110" hidden="1">
                <a:extLst>
                  <a:ext uri="{63B3BB69-23CF-44E3-9099-C40C66FF867C}">
                    <a14:compatExt spid="_x0000_s3182"/>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83" name="Check Box 111" hidden="1">
                <a:extLst>
                  <a:ext uri="{63B3BB69-23CF-44E3-9099-C40C66FF867C}">
                    <a14:compatExt spid="_x0000_s3183"/>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279</xdr:row>
          <xdr:rowOff>152400</xdr:rowOff>
        </xdr:from>
        <xdr:to>
          <xdr:col>38</xdr:col>
          <xdr:colOff>28575</xdr:colOff>
          <xdr:row>283</xdr:row>
          <xdr:rowOff>28575</xdr:rowOff>
        </xdr:to>
        <xdr:grpSp>
          <xdr:nvGrpSpPr>
            <xdr:cNvPr id="148" name="Group 636"/>
            <xdr:cNvGrpSpPr>
              <a:grpSpLocks/>
            </xdr:cNvGrpSpPr>
          </xdr:nvGrpSpPr>
          <xdr:grpSpPr bwMode="auto">
            <a:xfrm>
              <a:off x="4257675" y="47929800"/>
              <a:ext cx="1047750" cy="561975"/>
              <a:chOff x="447" y="2888"/>
              <a:chExt cx="110" cy="59"/>
            </a:xfrm>
          </xdr:grpSpPr>
          <xdr:sp macro="" textlink="">
            <xdr:nvSpPr>
              <xdr:cNvPr id="3184" name="Check Box 112" hidden="1">
                <a:extLst>
                  <a:ext uri="{63B3BB69-23CF-44E3-9099-C40C66FF867C}">
                    <a14:compatExt spid="_x0000_s3184"/>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85" name="Check Box 113" hidden="1">
                <a:extLst>
                  <a:ext uri="{63B3BB69-23CF-44E3-9099-C40C66FF867C}">
                    <a14:compatExt spid="_x0000_s3185"/>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86" name="Check Box 114" hidden="1">
                <a:extLst>
                  <a:ext uri="{63B3BB69-23CF-44E3-9099-C40C66FF867C}">
                    <a14:compatExt spid="_x0000_s3186"/>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279</xdr:row>
          <xdr:rowOff>142875</xdr:rowOff>
        </xdr:from>
        <xdr:to>
          <xdr:col>10</xdr:col>
          <xdr:colOff>19050</xdr:colOff>
          <xdr:row>283</xdr:row>
          <xdr:rowOff>19050</xdr:rowOff>
        </xdr:to>
        <xdr:grpSp>
          <xdr:nvGrpSpPr>
            <xdr:cNvPr id="152" name="Group 640"/>
            <xdr:cNvGrpSpPr>
              <a:grpSpLocks/>
            </xdr:cNvGrpSpPr>
          </xdr:nvGrpSpPr>
          <xdr:grpSpPr bwMode="auto">
            <a:xfrm>
              <a:off x="533400" y="47920275"/>
              <a:ext cx="1047750" cy="561975"/>
              <a:chOff x="447" y="2888"/>
              <a:chExt cx="110" cy="59"/>
            </a:xfrm>
          </xdr:grpSpPr>
          <xdr:sp macro="" textlink="">
            <xdr:nvSpPr>
              <xdr:cNvPr id="3187" name="Check Box 115" hidden="1">
                <a:extLst>
                  <a:ext uri="{63B3BB69-23CF-44E3-9099-C40C66FF867C}">
                    <a14:compatExt spid="_x0000_s3187"/>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188" name="Check Box 116" hidden="1">
                <a:extLst>
                  <a:ext uri="{63B3BB69-23CF-44E3-9099-C40C66FF867C}">
                    <a14:compatExt spid="_x0000_s3188"/>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189" name="Check Box 117" hidden="1">
                <a:extLst>
                  <a:ext uri="{63B3BB69-23CF-44E3-9099-C40C66FF867C}">
                    <a14:compatExt spid="_x0000_s3189"/>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153</xdr:row>
          <xdr:rowOff>95250</xdr:rowOff>
        </xdr:from>
        <xdr:to>
          <xdr:col>5</xdr:col>
          <xdr:colOff>66675</xdr:colOff>
          <xdr:row>155</xdr:row>
          <xdr:rowOff>28575</xdr:rowOff>
        </xdr:to>
        <xdr:sp macro=""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535</xdr:row>
          <xdr:rowOff>28575</xdr:rowOff>
        </xdr:from>
        <xdr:to>
          <xdr:col>9</xdr:col>
          <xdr:colOff>104775</xdr:colOff>
          <xdr:row>536</xdr:row>
          <xdr:rowOff>66675</xdr:rowOff>
        </xdr:to>
        <xdr:sp macro=""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165</xdr:row>
          <xdr:rowOff>0</xdr:rowOff>
        </xdr:from>
        <xdr:to>
          <xdr:col>9</xdr:col>
          <xdr:colOff>114300</xdr:colOff>
          <xdr:row>166</xdr:row>
          <xdr:rowOff>9525</xdr:rowOff>
        </xdr:to>
        <xdr:sp macro=""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172</xdr:row>
          <xdr:rowOff>19050</xdr:rowOff>
        </xdr:from>
        <xdr:to>
          <xdr:col>9</xdr:col>
          <xdr:colOff>95250</xdr:colOff>
          <xdr:row>173</xdr:row>
          <xdr:rowOff>28575</xdr:rowOff>
        </xdr:to>
        <xdr:sp macro=""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173</xdr:row>
          <xdr:rowOff>9525</xdr:rowOff>
        </xdr:from>
        <xdr:to>
          <xdr:col>5</xdr:col>
          <xdr:colOff>28575</xdr:colOff>
          <xdr:row>174</xdr:row>
          <xdr:rowOff>19050</xdr:rowOff>
        </xdr:to>
        <xdr:sp macro=""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173</xdr:row>
          <xdr:rowOff>180975</xdr:rowOff>
        </xdr:from>
        <xdr:to>
          <xdr:col>9</xdr:col>
          <xdr:colOff>114300</xdr:colOff>
          <xdr:row>174</xdr:row>
          <xdr:rowOff>190500</xdr:rowOff>
        </xdr:to>
        <xdr:sp macro=""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174</xdr:row>
          <xdr:rowOff>180975</xdr:rowOff>
        </xdr:from>
        <xdr:to>
          <xdr:col>9</xdr:col>
          <xdr:colOff>95250</xdr:colOff>
          <xdr:row>175</xdr:row>
          <xdr:rowOff>190500</xdr:rowOff>
        </xdr:to>
        <xdr:sp macro=""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175</xdr:row>
          <xdr:rowOff>171450</xdr:rowOff>
        </xdr:from>
        <xdr:to>
          <xdr:col>5</xdr:col>
          <xdr:colOff>28575</xdr:colOff>
          <xdr:row>176</xdr:row>
          <xdr:rowOff>180975</xdr:rowOff>
        </xdr:to>
        <xdr:sp macro=""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176</xdr:row>
          <xdr:rowOff>180975</xdr:rowOff>
        </xdr:from>
        <xdr:to>
          <xdr:col>9</xdr:col>
          <xdr:colOff>114300</xdr:colOff>
          <xdr:row>177</xdr:row>
          <xdr:rowOff>190500</xdr:rowOff>
        </xdr:to>
        <xdr:sp macro=""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177</xdr:row>
          <xdr:rowOff>180975</xdr:rowOff>
        </xdr:from>
        <xdr:to>
          <xdr:col>9</xdr:col>
          <xdr:colOff>95250</xdr:colOff>
          <xdr:row>178</xdr:row>
          <xdr:rowOff>190500</xdr:rowOff>
        </xdr:to>
        <xdr:sp macro=""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178</xdr:row>
          <xdr:rowOff>171450</xdr:rowOff>
        </xdr:from>
        <xdr:to>
          <xdr:col>5</xdr:col>
          <xdr:colOff>28575</xdr:colOff>
          <xdr:row>179</xdr:row>
          <xdr:rowOff>180975</xdr:rowOff>
        </xdr:to>
        <xdr:sp macro=""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179</xdr:row>
          <xdr:rowOff>180975</xdr:rowOff>
        </xdr:from>
        <xdr:to>
          <xdr:col>9</xdr:col>
          <xdr:colOff>114300</xdr:colOff>
          <xdr:row>180</xdr:row>
          <xdr:rowOff>190500</xdr:rowOff>
        </xdr:to>
        <xdr:sp macro=""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192</xdr:row>
          <xdr:rowOff>180975</xdr:rowOff>
        </xdr:from>
        <xdr:to>
          <xdr:col>9</xdr:col>
          <xdr:colOff>95250</xdr:colOff>
          <xdr:row>193</xdr:row>
          <xdr:rowOff>190500</xdr:rowOff>
        </xdr:to>
        <xdr:sp macro=""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193</xdr:row>
          <xdr:rowOff>171450</xdr:rowOff>
        </xdr:from>
        <xdr:to>
          <xdr:col>5</xdr:col>
          <xdr:colOff>28575</xdr:colOff>
          <xdr:row>194</xdr:row>
          <xdr:rowOff>180975</xdr:rowOff>
        </xdr:to>
        <xdr:sp macro=""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194</xdr:row>
          <xdr:rowOff>180975</xdr:rowOff>
        </xdr:from>
        <xdr:to>
          <xdr:col>9</xdr:col>
          <xdr:colOff>114300</xdr:colOff>
          <xdr:row>195</xdr:row>
          <xdr:rowOff>190500</xdr:rowOff>
        </xdr:to>
        <xdr:sp macro="" textlink="">
          <xdr:nvSpPr>
            <xdr:cNvPr id="3204" name="Check Box 132" hidden="1">
              <a:extLst>
                <a:ext uri="{63B3BB69-23CF-44E3-9099-C40C66FF867C}">
                  <a14:compatExt spid="_x0000_s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198</xdr:row>
          <xdr:rowOff>180975</xdr:rowOff>
        </xdr:from>
        <xdr:to>
          <xdr:col>9</xdr:col>
          <xdr:colOff>95250</xdr:colOff>
          <xdr:row>199</xdr:row>
          <xdr:rowOff>190500</xdr:rowOff>
        </xdr:to>
        <xdr:sp macro="" textlink="">
          <xdr:nvSpPr>
            <xdr:cNvPr id="3205" name="Check Box 133" hidden="1">
              <a:extLst>
                <a:ext uri="{63B3BB69-23CF-44E3-9099-C40C66FF867C}">
                  <a14:compatExt spid="_x0000_s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199</xdr:row>
          <xdr:rowOff>171450</xdr:rowOff>
        </xdr:from>
        <xdr:to>
          <xdr:col>5</xdr:col>
          <xdr:colOff>28575</xdr:colOff>
          <xdr:row>200</xdr:row>
          <xdr:rowOff>180975</xdr:rowOff>
        </xdr:to>
        <xdr:sp macro="" textlink="">
          <xdr:nvSpPr>
            <xdr:cNvPr id="3206" name="Check Box 134"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200</xdr:row>
          <xdr:rowOff>180975</xdr:rowOff>
        </xdr:from>
        <xdr:to>
          <xdr:col>9</xdr:col>
          <xdr:colOff>114300</xdr:colOff>
          <xdr:row>201</xdr:row>
          <xdr:rowOff>190500</xdr:rowOff>
        </xdr:to>
        <xdr:sp macro="" textlink="">
          <xdr:nvSpPr>
            <xdr:cNvPr id="3207" name="Check Box 135" hidden="1">
              <a:extLst>
                <a:ext uri="{63B3BB69-23CF-44E3-9099-C40C66FF867C}">
                  <a14:compatExt spid="_x0000_s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201</xdr:row>
          <xdr:rowOff>180975</xdr:rowOff>
        </xdr:from>
        <xdr:to>
          <xdr:col>9</xdr:col>
          <xdr:colOff>95250</xdr:colOff>
          <xdr:row>202</xdr:row>
          <xdr:rowOff>190500</xdr:rowOff>
        </xdr:to>
        <xdr:sp macro="" textlink="">
          <xdr:nvSpPr>
            <xdr:cNvPr id="3208" name="Check Box 136"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202</xdr:row>
          <xdr:rowOff>171450</xdr:rowOff>
        </xdr:from>
        <xdr:to>
          <xdr:col>5</xdr:col>
          <xdr:colOff>28575</xdr:colOff>
          <xdr:row>203</xdr:row>
          <xdr:rowOff>180975</xdr:rowOff>
        </xdr:to>
        <xdr:sp macro="" textlink="">
          <xdr:nvSpPr>
            <xdr:cNvPr id="3209" name="Check Box 137"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203</xdr:row>
          <xdr:rowOff>180975</xdr:rowOff>
        </xdr:from>
        <xdr:to>
          <xdr:col>9</xdr:col>
          <xdr:colOff>114300</xdr:colOff>
          <xdr:row>204</xdr:row>
          <xdr:rowOff>190500</xdr:rowOff>
        </xdr:to>
        <xdr:sp macro="" textlink="">
          <xdr:nvSpPr>
            <xdr:cNvPr id="3210" name="Check Box 138"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204</xdr:row>
          <xdr:rowOff>180975</xdr:rowOff>
        </xdr:from>
        <xdr:to>
          <xdr:col>9</xdr:col>
          <xdr:colOff>95250</xdr:colOff>
          <xdr:row>205</xdr:row>
          <xdr:rowOff>190500</xdr:rowOff>
        </xdr:to>
        <xdr:sp macro="" textlink="">
          <xdr:nvSpPr>
            <xdr:cNvPr id="3211" name="Check Box 139" hidden="1">
              <a:extLst>
                <a:ext uri="{63B3BB69-23CF-44E3-9099-C40C66FF867C}">
                  <a14:compatExt spid="_x0000_s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205</xdr:row>
          <xdr:rowOff>171450</xdr:rowOff>
        </xdr:from>
        <xdr:to>
          <xdr:col>5</xdr:col>
          <xdr:colOff>28575</xdr:colOff>
          <xdr:row>206</xdr:row>
          <xdr:rowOff>180975</xdr:rowOff>
        </xdr:to>
        <xdr:sp macro="" textlink="">
          <xdr:nvSpPr>
            <xdr:cNvPr id="3212" name="Check Box 140"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162</xdr:row>
          <xdr:rowOff>28575</xdr:rowOff>
        </xdr:from>
        <xdr:to>
          <xdr:col>50</xdr:col>
          <xdr:colOff>47625</xdr:colOff>
          <xdr:row>163</xdr:row>
          <xdr:rowOff>95250</xdr:rowOff>
        </xdr:to>
        <xdr:sp macro="" textlink="">
          <xdr:nvSpPr>
            <xdr:cNvPr id="3213" name="Check Box 141" hidden="1">
              <a:extLst>
                <a:ext uri="{63B3BB69-23CF-44E3-9099-C40C66FF867C}">
                  <a14:compatExt spid="_x0000_s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163</xdr:row>
          <xdr:rowOff>57150</xdr:rowOff>
        </xdr:from>
        <xdr:to>
          <xdr:col>51</xdr:col>
          <xdr:colOff>66675</xdr:colOff>
          <xdr:row>171</xdr:row>
          <xdr:rowOff>38100</xdr:rowOff>
        </xdr:to>
        <xdr:sp macro="" textlink="">
          <xdr:nvSpPr>
            <xdr:cNvPr id="3214" name="Check Box 142" hidden="1">
              <a:extLst>
                <a:ext uri="{63B3BB69-23CF-44E3-9099-C40C66FF867C}">
                  <a14:compatExt spid="_x0000_s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171</xdr:row>
          <xdr:rowOff>28575</xdr:rowOff>
        </xdr:from>
        <xdr:to>
          <xdr:col>50</xdr:col>
          <xdr:colOff>47625</xdr:colOff>
          <xdr:row>172</xdr:row>
          <xdr:rowOff>95250</xdr:rowOff>
        </xdr:to>
        <xdr:sp macro="" textlink="">
          <xdr:nvSpPr>
            <xdr:cNvPr id="3215" name="Check Box 143" hidden="1">
              <a:extLst>
                <a:ext uri="{63B3BB69-23CF-44E3-9099-C40C66FF867C}">
                  <a14:compatExt spid="_x0000_s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172</xdr:row>
          <xdr:rowOff>57150</xdr:rowOff>
        </xdr:from>
        <xdr:to>
          <xdr:col>51</xdr:col>
          <xdr:colOff>66675</xdr:colOff>
          <xdr:row>174</xdr:row>
          <xdr:rowOff>38100</xdr:rowOff>
        </xdr:to>
        <xdr:sp macro="" textlink="">
          <xdr:nvSpPr>
            <xdr:cNvPr id="3216" name="Check Box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174</xdr:row>
          <xdr:rowOff>28575</xdr:rowOff>
        </xdr:from>
        <xdr:to>
          <xdr:col>50</xdr:col>
          <xdr:colOff>47625</xdr:colOff>
          <xdr:row>175</xdr:row>
          <xdr:rowOff>95250</xdr:rowOff>
        </xdr:to>
        <xdr:sp macro="" textlink="">
          <xdr:nvSpPr>
            <xdr:cNvPr id="3217" name="Check Box 145"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175</xdr:row>
          <xdr:rowOff>57150</xdr:rowOff>
        </xdr:from>
        <xdr:to>
          <xdr:col>51</xdr:col>
          <xdr:colOff>66675</xdr:colOff>
          <xdr:row>177</xdr:row>
          <xdr:rowOff>38100</xdr:rowOff>
        </xdr:to>
        <xdr:sp macro="" textlink="">
          <xdr:nvSpPr>
            <xdr:cNvPr id="3218" name="Check Box 146"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177</xdr:row>
          <xdr:rowOff>28575</xdr:rowOff>
        </xdr:from>
        <xdr:to>
          <xdr:col>50</xdr:col>
          <xdr:colOff>47625</xdr:colOff>
          <xdr:row>178</xdr:row>
          <xdr:rowOff>95250</xdr:rowOff>
        </xdr:to>
        <xdr:sp macro="" textlink="">
          <xdr:nvSpPr>
            <xdr:cNvPr id="3219" name="Check Box 147"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178</xdr:row>
          <xdr:rowOff>57150</xdr:rowOff>
        </xdr:from>
        <xdr:to>
          <xdr:col>51</xdr:col>
          <xdr:colOff>66675</xdr:colOff>
          <xdr:row>192</xdr:row>
          <xdr:rowOff>38100</xdr:rowOff>
        </xdr:to>
        <xdr:sp macro="" textlink="">
          <xdr:nvSpPr>
            <xdr:cNvPr id="3220" name="Check Box 148"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192</xdr:row>
          <xdr:rowOff>28575</xdr:rowOff>
        </xdr:from>
        <xdr:to>
          <xdr:col>50</xdr:col>
          <xdr:colOff>47625</xdr:colOff>
          <xdr:row>193</xdr:row>
          <xdr:rowOff>95250</xdr:rowOff>
        </xdr:to>
        <xdr:sp macro="" textlink="">
          <xdr:nvSpPr>
            <xdr:cNvPr id="3221" name="Check Box 149" hidden="1">
              <a:extLst>
                <a:ext uri="{63B3BB69-23CF-44E3-9099-C40C66FF867C}">
                  <a14:compatExt spid="_x0000_s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193</xdr:row>
          <xdr:rowOff>95250</xdr:rowOff>
        </xdr:from>
        <xdr:to>
          <xdr:col>51</xdr:col>
          <xdr:colOff>66675</xdr:colOff>
          <xdr:row>194</xdr:row>
          <xdr:rowOff>171450</xdr:rowOff>
        </xdr:to>
        <xdr:sp macro="" textlink="">
          <xdr:nvSpPr>
            <xdr:cNvPr id="3222" name="Check Box 150" hidden="1">
              <a:extLst>
                <a:ext uri="{63B3BB69-23CF-44E3-9099-C40C66FF867C}">
                  <a14:compatExt spid="_x0000_s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198</xdr:row>
          <xdr:rowOff>28575</xdr:rowOff>
        </xdr:from>
        <xdr:to>
          <xdr:col>50</xdr:col>
          <xdr:colOff>47625</xdr:colOff>
          <xdr:row>199</xdr:row>
          <xdr:rowOff>95250</xdr:rowOff>
        </xdr:to>
        <xdr:sp macro="" textlink="">
          <xdr:nvSpPr>
            <xdr:cNvPr id="3223" name="Check Box 151" hidden="1">
              <a:extLst>
                <a:ext uri="{63B3BB69-23CF-44E3-9099-C40C66FF867C}">
                  <a14:compatExt spid="_x0000_s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199</xdr:row>
          <xdr:rowOff>57150</xdr:rowOff>
        </xdr:from>
        <xdr:to>
          <xdr:col>51</xdr:col>
          <xdr:colOff>66675</xdr:colOff>
          <xdr:row>201</xdr:row>
          <xdr:rowOff>38100</xdr:rowOff>
        </xdr:to>
        <xdr:sp macro="" textlink="">
          <xdr:nvSpPr>
            <xdr:cNvPr id="3224" name="Check Box 152"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201</xdr:row>
          <xdr:rowOff>28575</xdr:rowOff>
        </xdr:from>
        <xdr:to>
          <xdr:col>50</xdr:col>
          <xdr:colOff>47625</xdr:colOff>
          <xdr:row>202</xdr:row>
          <xdr:rowOff>95250</xdr:rowOff>
        </xdr:to>
        <xdr:sp macro="" textlink="">
          <xdr:nvSpPr>
            <xdr:cNvPr id="3225" name="Check Box 153"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202</xdr:row>
          <xdr:rowOff>57150</xdr:rowOff>
        </xdr:from>
        <xdr:to>
          <xdr:col>51</xdr:col>
          <xdr:colOff>66675</xdr:colOff>
          <xdr:row>204</xdr:row>
          <xdr:rowOff>38100</xdr:rowOff>
        </xdr:to>
        <xdr:sp macro="" textlink="">
          <xdr:nvSpPr>
            <xdr:cNvPr id="3226" name="Check Box 154"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204</xdr:row>
          <xdr:rowOff>28575</xdr:rowOff>
        </xdr:from>
        <xdr:to>
          <xdr:col>50</xdr:col>
          <xdr:colOff>47625</xdr:colOff>
          <xdr:row>205</xdr:row>
          <xdr:rowOff>95250</xdr:rowOff>
        </xdr:to>
        <xdr:sp macro="" textlink="">
          <xdr:nvSpPr>
            <xdr:cNvPr id="3227" name="Check Box 155"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205</xdr:row>
          <xdr:rowOff>57150</xdr:rowOff>
        </xdr:from>
        <xdr:to>
          <xdr:col>51</xdr:col>
          <xdr:colOff>66675</xdr:colOff>
          <xdr:row>207</xdr:row>
          <xdr:rowOff>38100</xdr:rowOff>
        </xdr:to>
        <xdr:sp macro="" textlink="">
          <xdr:nvSpPr>
            <xdr:cNvPr id="3228" name="Check Box 156" hidden="1">
              <a:extLst>
                <a:ext uri="{63B3BB69-23CF-44E3-9099-C40C66FF867C}">
                  <a14:compatExt spid="_x0000_s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301</xdr:row>
          <xdr:rowOff>171450</xdr:rowOff>
        </xdr:from>
        <xdr:to>
          <xdr:col>8</xdr:col>
          <xdr:colOff>38100</xdr:colOff>
          <xdr:row>303</xdr:row>
          <xdr:rowOff>9525</xdr:rowOff>
        </xdr:to>
        <xdr:sp macro="" textlink="">
          <xdr:nvSpPr>
            <xdr:cNvPr id="3229" name="Check Box 157"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304</xdr:row>
          <xdr:rowOff>171450</xdr:rowOff>
        </xdr:from>
        <xdr:to>
          <xdr:col>8</xdr:col>
          <xdr:colOff>38100</xdr:colOff>
          <xdr:row>306</xdr:row>
          <xdr:rowOff>9525</xdr:rowOff>
        </xdr:to>
        <xdr:sp macro="" textlink="">
          <xdr:nvSpPr>
            <xdr:cNvPr id="3230" name="Check Box 158"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307</xdr:row>
          <xdr:rowOff>171450</xdr:rowOff>
        </xdr:from>
        <xdr:to>
          <xdr:col>8</xdr:col>
          <xdr:colOff>38100</xdr:colOff>
          <xdr:row>309</xdr:row>
          <xdr:rowOff>9525</xdr:rowOff>
        </xdr:to>
        <xdr:sp macro="" textlink="">
          <xdr:nvSpPr>
            <xdr:cNvPr id="3231" name="Check Box 159"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166</xdr:row>
          <xdr:rowOff>0</xdr:rowOff>
        </xdr:from>
        <xdr:to>
          <xdr:col>9</xdr:col>
          <xdr:colOff>95250</xdr:colOff>
          <xdr:row>167</xdr:row>
          <xdr:rowOff>9525</xdr:rowOff>
        </xdr:to>
        <xdr:sp macro="" textlink="">
          <xdr:nvSpPr>
            <xdr:cNvPr id="3232" name="Check Box 160"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166</xdr:row>
          <xdr:rowOff>190500</xdr:rowOff>
        </xdr:from>
        <xdr:to>
          <xdr:col>5</xdr:col>
          <xdr:colOff>28575</xdr:colOff>
          <xdr:row>168</xdr:row>
          <xdr:rowOff>0</xdr:rowOff>
        </xdr:to>
        <xdr:sp macro="" textlink="">
          <xdr:nvSpPr>
            <xdr:cNvPr id="3233" name="Check Box 161"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168</xdr:row>
          <xdr:rowOff>19050</xdr:rowOff>
        </xdr:from>
        <xdr:to>
          <xdr:col>9</xdr:col>
          <xdr:colOff>114300</xdr:colOff>
          <xdr:row>169</xdr:row>
          <xdr:rowOff>28575</xdr:rowOff>
        </xdr:to>
        <xdr:sp macro="" textlink="">
          <xdr:nvSpPr>
            <xdr:cNvPr id="3234" name="Check Box 162" hidden="1">
              <a:extLst>
                <a:ext uri="{63B3BB69-23CF-44E3-9099-C40C66FF867C}">
                  <a14:compatExt spid="_x0000_s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169</xdr:row>
          <xdr:rowOff>19050</xdr:rowOff>
        </xdr:from>
        <xdr:to>
          <xdr:col>9</xdr:col>
          <xdr:colOff>95250</xdr:colOff>
          <xdr:row>170</xdr:row>
          <xdr:rowOff>28575</xdr:rowOff>
        </xdr:to>
        <xdr:sp macro="" textlink="">
          <xdr:nvSpPr>
            <xdr:cNvPr id="3235" name="Check Box 163"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170</xdr:row>
          <xdr:rowOff>9525</xdr:rowOff>
        </xdr:from>
        <xdr:to>
          <xdr:col>5</xdr:col>
          <xdr:colOff>28575</xdr:colOff>
          <xdr:row>171</xdr:row>
          <xdr:rowOff>19050</xdr:rowOff>
        </xdr:to>
        <xdr:sp macro="" textlink="">
          <xdr:nvSpPr>
            <xdr:cNvPr id="3236" name="Check Box 164"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165</xdr:row>
          <xdr:rowOff>28575</xdr:rowOff>
        </xdr:from>
        <xdr:to>
          <xdr:col>50</xdr:col>
          <xdr:colOff>47625</xdr:colOff>
          <xdr:row>166</xdr:row>
          <xdr:rowOff>95250</xdr:rowOff>
        </xdr:to>
        <xdr:sp macro="" textlink="">
          <xdr:nvSpPr>
            <xdr:cNvPr id="3237" name="Check Box 165"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166</xdr:row>
          <xdr:rowOff>57150</xdr:rowOff>
        </xdr:from>
        <xdr:to>
          <xdr:col>51</xdr:col>
          <xdr:colOff>66675</xdr:colOff>
          <xdr:row>168</xdr:row>
          <xdr:rowOff>38100</xdr:rowOff>
        </xdr:to>
        <xdr:sp macro=""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168</xdr:row>
          <xdr:rowOff>28575</xdr:rowOff>
        </xdr:from>
        <xdr:to>
          <xdr:col>50</xdr:col>
          <xdr:colOff>47625</xdr:colOff>
          <xdr:row>169</xdr:row>
          <xdr:rowOff>95250</xdr:rowOff>
        </xdr:to>
        <xdr:sp macro="" textlink="">
          <xdr:nvSpPr>
            <xdr:cNvPr id="3239" name="Check Box 167" hidden="1">
              <a:extLst>
                <a:ext uri="{63B3BB69-23CF-44E3-9099-C40C66FF867C}">
                  <a14:compatExt spid="_x0000_s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169</xdr:row>
          <xdr:rowOff>57150</xdr:rowOff>
        </xdr:from>
        <xdr:to>
          <xdr:col>51</xdr:col>
          <xdr:colOff>66675</xdr:colOff>
          <xdr:row>171</xdr:row>
          <xdr:rowOff>38100</xdr:rowOff>
        </xdr:to>
        <xdr:sp macro="" textlink="">
          <xdr:nvSpPr>
            <xdr:cNvPr id="3240" name="Check Box 168" hidden="1">
              <a:extLst>
                <a:ext uri="{63B3BB69-23CF-44E3-9099-C40C66FF867C}">
                  <a14:compatExt spid="_x0000_s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171</xdr:row>
          <xdr:rowOff>19050</xdr:rowOff>
        </xdr:from>
        <xdr:to>
          <xdr:col>9</xdr:col>
          <xdr:colOff>114300</xdr:colOff>
          <xdr:row>172</xdr:row>
          <xdr:rowOff>28575</xdr:rowOff>
        </xdr:to>
        <xdr:sp macro="" textlink="">
          <xdr:nvSpPr>
            <xdr:cNvPr id="3241" name="Check Box 169" hidden="1">
              <a:extLst>
                <a:ext uri="{63B3BB69-23CF-44E3-9099-C40C66FF867C}">
                  <a14:compatExt spid="_x0000_s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180</xdr:row>
          <xdr:rowOff>180975</xdr:rowOff>
        </xdr:from>
        <xdr:to>
          <xdr:col>9</xdr:col>
          <xdr:colOff>95250</xdr:colOff>
          <xdr:row>181</xdr:row>
          <xdr:rowOff>190500</xdr:rowOff>
        </xdr:to>
        <xdr:sp macro="" textlink="">
          <xdr:nvSpPr>
            <xdr:cNvPr id="3242" name="Check Box 170" hidden="1">
              <a:extLst>
                <a:ext uri="{63B3BB69-23CF-44E3-9099-C40C66FF867C}">
                  <a14:compatExt spid="_x0000_s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181</xdr:row>
          <xdr:rowOff>171450</xdr:rowOff>
        </xdr:from>
        <xdr:to>
          <xdr:col>5</xdr:col>
          <xdr:colOff>28575</xdr:colOff>
          <xdr:row>182</xdr:row>
          <xdr:rowOff>180975</xdr:rowOff>
        </xdr:to>
        <xdr:sp macro="" textlink="">
          <xdr:nvSpPr>
            <xdr:cNvPr id="3243" name="Check Box 171" hidden="1">
              <a:extLst>
                <a:ext uri="{63B3BB69-23CF-44E3-9099-C40C66FF867C}">
                  <a14:compatExt spid="_x0000_s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182</xdr:row>
          <xdr:rowOff>180975</xdr:rowOff>
        </xdr:from>
        <xdr:to>
          <xdr:col>9</xdr:col>
          <xdr:colOff>114300</xdr:colOff>
          <xdr:row>183</xdr:row>
          <xdr:rowOff>190500</xdr:rowOff>
        </xdr:to>
        <xdr:sp macro="" textlink="">
          <xdr:nvSpPr>
            <xdr:cNvPr id="3244" name="Check Box 172" hidden="1">
              <a:extLst>
                <a:ext uri="{63B3BB69-23CF-44E3-9099-C40C66FF867C}">
                  <a14:compatExt spid="_x0000_s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183</xdr:row>
          <xdr:rowOff>180975</xdr:rowOff>
        </xdr:from>
        <xdr:to>
          <xdr:col>9</xdr:col>
          <xdr:colOff>95250</xdr:colOff>
          <xdr:row>184</xdr:row>
          <xdr:rowOff>190500</xdr:rowOff>
        </xdr:to>
        <xdr:sp macro="" textlink="">
          <xdr:nvSpPr>
            <xdr:cNvPr id="3245" name="Check Box 173" hidden="1">
              <a:extLst>
                <a:ext uri="{63B3BB69-23CF-44E3-9099-C40C66FF867C}">
                  <a14:compatExt spid="_x0000_s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184</xdr:row>
          <xdr:rowOff>171450</xdr:rowOff>
        </xdr:from>
        <xdr:to>
          <xdr:col>5</xdr:col>
          <xdr:colOff>28575</xdr:colOff>
          <xdr:row>185</xdr:row>
          <xdr:rowOff>180975</xdr:rowOff>
        </xdr:to>
        <xdr:sp macro="" textlink="">
          <xdr:nvSpPr>
            <xdr:cNvPr id="3246" name="Check Box 174" hidden="1">
              <a:extLst>
                <a:ext uri="{63B3BB69-23CF-44E3-9099-C40C66FF867C}">
                  <a14:compatExt spid="_x0000_s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185</xdr:row>
          <xdr:rowOff>180975</xdr:rowOff>
        </xdr:from>
        <xdr:to>
          <xdr:col>9</xdr:col>
          <xdr:colOff>114300</xdr:colOff>
          <xdr:row>186</xdr:row>
          <xdr:rowOff>190500</xdr:rowOff>
        </xdr:to>
        <xdr:sp macro="" textlink="">
          <xdr:nvSpPr>
            <xdr:cNvPr id="3247" name="Check Box 175" hidden="1">
              <a:extLst>
                <a:ext uri="{63B3BB69-23CF-44E3-9099-C40C66FF867C}">
                  <a14:compatExt spid="_x0000_s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186</xdr:row>
          <xdr:rowOff>180975</xdr:rowOff>
        </xdr:from>
        <xdr:to>
          <xdr:col>9</xdr:col>
          <xdr:colOff>95250</xdr:colOff>
          <xdr:row>187</xdr:row>
          <xdr:rowOff>190500</xdr:rowOff>
        </xdr:to>
        <xdr:sp macro="" textlink="">
          <xdr:nvSpPr>
            <xdr:cNvPr id="3248" name="Check Box 176" hidden="1">
              <a:extLst>
                <a:ext uri="{63B3BB69-23CF-44E3-9099-C40C66FF867C}">
                  <a14:compatExt spid="_x0000_s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187</xdr:row>
          <xdr:rowOff>171450</xdr:rowOff>
        </xdr:from>
        <xdr:to>
          <xdr:col>5</xdr:col>
          <xdr:colOff>28575</xdr:colOff>
          <xdr:row>188</xdr:row>
          <xdr:rowOff>180975</xdr:rowOff>
        </xdr:to>
        <xdr:sp macro="" textlink="">
          <xdr:nvSpPr>
            <xdr:cNvPr id="3249" name="Check Box 177" hidden="1">
              <a:extLst>
                <a:ext uri="{63B3BB69-23CF-44E3-9099-C40C66FF867C}">
                  <a14:compatExt spid="_x0000_s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188</xdr:row>
          <xdr:rowOff>180975</xdr:rowOff>
        </xdr:from>
        <xdr:to>
          <xdr:col>9</xdr:col>
          <xdr:colOff>114300</xdr:colOff>
          <xdr:row>189</xdr:row>
          <xdr:rowOff>190500</xdr:rowOff>
        </xdr:to>
        <xdr:sp macro="" textlink="">
          <xdr:nvSpPr>
            <xdr:cNvPr id="3250" name="Check Box 178" hidden="1">
              <a:extLst>
                <a:ext uri="{63B3BB69-23CF-44E3-9099-C40C66FF867C}">
                  <a14:compatExt spid="_x0000_s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189</xdr:row>
          <xdr:rowOff>180975</xdr:rowOff>
        </xdr:from>
        <xdr:to>
          <xdr:col>9</xdr:col>
          <xdr:colOff>95250</xdr:colOff>
          <xdr:row>190</xdr:row>
          <xdr:rowOff>190500</xdr:rowOff>
        </xdr:to>
        <xdr:sp macro="" textlink="">
          <xdr:nvSpPr>
            <xdr:cNvPr id="3251" name="Check Box 179" hidden="1">
              <a:extLst>
                <a:ext uri="{63B3BB69-23CF-44E3-9099-C40C66FF867C}">
                  <a14:compatExt spid="_x0000_s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190</xdr:row>
          <xdr:rowOff>171450</xdr:rowOff>
        </xdr:from>
        <xdr:to>
          <xdr:col>5</xdr:col>
          <xdr:colOff>28575</xdr:colOff>
          <xdr:row>191</xdr:row>
          <xdr:rowOff>180975</xdr:rowOff>
        </xdr:to>
        <xdr:sp macro="" textlink="">
          <xdr:nvSpPr>
            <xdr:cNvPr id="3252" name="Check Box 180" hidden="1">
              <a:extLst>
                <a:ext uri="{63B3BB69-23CF-44E3-9099-C40C66FF867C}">
                  <a14:compatExt spid="_x0000_s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180</xdr:row>
          <xdr:rowOff>28575</xdr:rowOff>
        </xdr:from>
        <xdr:to>
          <xdr:col>50</xdr:col>
          <xdr:colOff>47625</xdr:colOff>
          <xdr:row>181</xdr:row>
          <xdr:rowOff>95250</xdr:rowOff>
        </xdr:to>
        <xdr:sp macro="" textlink="">
          <xdr:nvSpPr>
            <xdr:cNvPr id="3253" name="Check Box 181" hidden="1">
              <a:extLst>
                <a:ext uri="{63B3BB69-23CF-44E3-9099-C40C66FF867C}">
                  <a14:compatExt spid="_x0000_s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181</xdr:row>
          <xdr:rowOff>57150</xdr:rowOff>
        </xdr:from>
        <xdr:to>
          <xdr:col>51</xdr:col>
          <xdr:colOff>66675</xdr:colOff>
          <xdr:row>183</xdr:row>
          <xdr:rowOff>38100</xdr:rowOff>
        </xdr:to>
        <xdr:sp macro="" textlink="">
          <xdr:nvSpPr>
            <xdr:cNvPr id="3254" name="Check Box 182" hidden="1">
              <a:extLst>
                <a:ext uri="{63B3BB69-23CF-44E3-9099-C40C66FF867C}">
                  <a14:compatExt spid="_x0000_s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183</xdr:row>
          <xdr:rowOff>28575</xdr:rowOff>
        </xdr:from>
        <xdr:to>
          <xdr:col>50</xdr:col>
          <xdr:colOff>47625</xdr:colOff>
          <xdr:row>184</xdr:row>
          <xdr:rowOff>95250</xdr:rowOff>
        </xdr:to>
        <xdr:sp macro="" textlink="">
          <xdr:nvSpPr>
            <xdr:cNvPr id="3255" name="Check Box 183" hidden="1">
              <a:extLst>
                <a:ext uri="{63B3BB69-23CF-44E3-9099-C40C66FF867C}">
                  <a14:compatExt spid="_x0000_s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184</xdr:row>
          <xdr:rowOff>57150</xdr:rowOff>
        </xdr:from>
        <xdr:to>
          <xdr:col>51</xdr:col>
          <xdr:colOff>66675</xdr:colOff>
          <xdr:row>186</xdr:row>
          <xdr:rowOff>38100</xdr:rowOff>
        </xdr:to>
        <xdr:sp macro="" textlink="">
          <xdr:nvSpPr>
            <xdr:cNvPr id="3256" name="Check Box 184" hidden="1">
              <a:extLst>
                <a:ext uri="{63B3BB69-23CF-44E3-9099-C40C66FF867C}">
                  <a14:compatExt spid="_x0000_s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186</xdr:row>
          <xdr:rowOff>28575</xdr:rowOff>
        </xdr:from>
        <xdr:to>
          <xdr:col>50</xdr:col>
          <xdr:colOff>47625</xdr:colOff>
          <xdr:row>187</xdr:row>
          <xdr:rowOff>95250</xdr:rowOff>
        </xdr:to>
        <xdr:sp macro="" textlink="">
          <xdr:nvSpPr>
            <xdr:cNvPr id="3257" name="Check Box 185" hidden="1">
              <a:extLst>
                <a:ext uri="{63B3BB69-23CF-44E3-9099-C40C66FF867C}">
                  <a14:compatExt spid="_x0000_s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187</xdr:row>
          <xdr:rowOff>57150</xdr:rowOff>
        </xdr:from>
        <xdr:to>
          <xdr:col>51</xdr:col>
          <xdr:colOff>66675</xdr:colOff>
          <xdr:row>189</xdr:row>
          <xdr:rowOff>38100</xdr:rowOff>
        </xdr:to>
        <xdr:sp macro="" textlink="">
          <xdr:nvSpPr>
            <xdr:cNvPr id="3258" name="Check Box 186" hidden="1">
              <a:extLst>
                <a:ext uri="{63B3BB69-23CF-44E3-9099-C40C66FF867C}">
                  <a14:compatExt spid="_x0000_s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189</xdr:row>
          <xdr:rowOff>28575</xdr:rowOff>
        </xdr:from>
        <xdr:to>
          <xdr:col>50</xdr:col>
          <xdr:colOff>47625</xdr:colOff>
          <xdr:row>190</xdr:row>
          <xdr:rowOff>95250</xdr:rowOff>
        </xdr:to>
        <xdr:sp macro="" textlink="">
          <xdr:nvSpPr>
            <xdr:cNvPr id="3259" name="Check Box 187" hidden="1">
              <a:extLst>
                <a:ext uri="{63B3BB69-23CF-44E3-9099-C40C66FF867C}">
                  <a14:compatExt spid="_x0000_s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190</xdr:row>
          <xdr:rowOff>57150</xdr:rowOff>
        </xdr:from>
        <xdr:to>
          <xdr:col>51</xdr:col>
          <xdr:colOff>66675</xdr:colOff>
          <xdr:row>192</xdr:row>
          <xdr:rowOff>38100</xdr:rowOff>
        </xdr:to>
        <xdr:sp macro="" textlink="">
          <xdr:nvSpPr>
            <xdr:cNvPr id="3260" name="Check Box 188" hidden="1">
              <a:extLst>
                <a:ext uri="{63B3BB69-23CF-44E3-9099-C40C66FF867C}">
                  <a14:compatExt spid="_x0000_s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191</xdr:row>
          <xdr:rowOff>190500</xdr:rowOff>
        </xdr:from>
        <xdr:to>
          <xdr:col>9</xdr:col>
          <xdr:colOff>123825</xdr:colOff>
          <xdr:row>193</xdr:row>
          <xdr:rowOff>0</xdr:rowOff>
        </xdr:to>
        <xdr:sp macro="" textlink="">
          <xdr:nvSpPr>
            <xdr:cNvPr id="3261" name="Check Box 189" hidden="1">
              <a:extLst>
                <a:ext uri="{63B3BB69-23CF-44E3-9099-C40C66FF867C}">
                  <a14:compatExt spid="_x0000_s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163</xdr:row>
          <xdr:rowOff>57150</xdr:rowOff>
        </xdr:from>
        <xdr:to>
          <xdr:col>51</xdr:col>
          <xdr:colOff>66675</xdr:colOff>
          <xdr:row>165</xdr:row>
          <xdr:rowOff>38100</xdr:rowOff>
        </xdr:to>
        <xdr:sp macro="" textlink="">
          <xdr:nvSpPr>
            <xdr:cNvPr id="3262" name="Check Box 190" hidden="1">
              <a:extLst>
                <a:ext uri="{63B3BB69-23CF-44E3-9099-C40C66FF867C}">
                  <a14:compatExt spid="_x0000_s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178</xdr:row>
          <xdr:rowOff>47625</xdr:rowOff>
        </xdr:from>
        <xdr:to>
          <xdr:col>51</xdr:col>
          <xdr:colOff>66675</xdr:colOff>
          <xdr:row>180</xdr:row>
          <xdr:rowOff>28575</xdr:rowOff>
        </xdr:to>
        <xdr:sp macro="" textlink="">
          <xdr:nvSpPr>
            <xdr:cNvPr id="3263" name="Check Box 191" hidden="1">
              <a:extLst>
                <a:ext uri="{63B3BB69-23CF-44E3-9099-C40C66FF867C}">
                  <a14:compatExt spid="_x0000_s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133350</xdr:colOff>
          <xdr:row>271</xdr:row>
          <xdr:rowOff>152400</xdr:rowOff>
        </xdr:from>
        <xdr:to>
          <xdr:col>38</xdr:col>
          <xdr:colOff>28575</xdr:colOff>
          <xdr:row>275</xdr:row>
          <xdr:rowOff>28575</xdr:rowOff>
        </xdr:to>
        <xdr:grpSp>
          <xdr:nvGrpSpPr>
            <xdr:cNvPr id="230" name="Group 636"/>
            <xdr:cNvGrpSpPr>
              <a:grpSpLocks/>
            </xdr:cNvGrpSpPr>
          </xdr:nvGrpSpPr>
          <xdr:grpSpPr bwMode="auto">
            <a:xfrm>
              <a:off x="4257675" y="46558200"/>
              <a:ext cx="1047750" cy="561975"/>
              <a:chOff x="447" y="2888"/>
              <a:chExt cx="110" cy="59"/>
            </a:xfrm>
          </xdr:grpSpPr>
          <xdr:sp macro="" textlink="">
            <xdr:nvSpPr>
              <xdr:cNvPr id="3264" name="Check Box 192" hidden="1">
                <a:extLst>
                  <a:ext uri="{63B3BB69-23CF-44E3-9099-C40C66FF867C}">
                    <a14:compatExt spid="_x0000_s3264"/>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265" name="Check Box 193" hidden="1">
                <a:extLst>
                  <a:ext uri="{63B3BB69-23CF-44E3-9099-C40C66FF867C}">
                    <a14:compatExt spid="_x0000_s3265"/>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266" name="Check Box 194" hidden="1">
                <a:extLst>
                  <a:ext uri="{63B3BB69-23CF-44E3-9099-C40C66FF867C}">
                    <a14:compatExt spid="_x0000_s3266"/>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228600</xdr:colOff>
          <xdr:row>271</xdr:row>
          <xdr:rowOff>161925</xdr:rowOff>
        </xdr:from>
        <xdr:to>
          <xdr:col>10</xdr:col>
          <xdr:colOff>9525</xdr:colOff>
          <xdr:row>275</xdr:row>
          <xdr:rowOff>38100</xdr:rowOff>
        </xdr:to>
        <xdr:grpSp>
          <xdr:nvGrpSpPr>
            <xdr:cNvPr id="234" name="Group 640"/>
            <xdr:cNvGrpSpPr>
              <a:grpSpLocks/>
            </xdr:cNvGrpSpPr>
          </xdr:nvGrpSpPr>
          <xdr:grpSpPr bwMode="auto">
            <a:xfrm>
              <a:off x="523875" y="46567725"/>
              <a:ext cx="1047750" cy="561975"/>
              <a:chOff x="447" y="2888"/>
              <a:chExt cx="110" cy="59"/>
            </a:xfrm>
          </xdr:grpSpPr>
          <xdr:sp macro="" textlink="">
            <xdr:nvSpPr>
              <xdr:cNvPr id="3267" name="Check Box 195" hidden="1">
                <a:extLst>
                  <a:ext uri="{63B3BB69-23CF-44E3-9099-C40C66FF867C}">
                    <a14:compatExt spid="_x0000_s3267"/>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268" name="Check Box 196" hidden="1">
                <a:extLst>
                  <a:ext uri="{63B3BB69-23CF-44E3-9099-C40C66FF867C}">
                    <a14:compatExt spid="_x0000_s3268"/>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269" name="Check Box 197" hidden="1">
                <a:extLst>
                  <a:ext uri="{63B3BB69-23CF-44E3-9099-C40C66FF867C}">
                    <a14:compatExt spid="_x0000_s3269"/>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275</xdr:row>
          <xdr:rowOff>152400</xdr:rowOff>
        </xdr:from>
        <xdr:to>
          <xdr:col>10</xdr:col>
          <xdr:colOff>28575</xdr:colOff>
          <xdr:row>279</xdr:row>
          <xdr:rowOff>28575</xdr:rowOff>
        </xdr:to>
        <xdr:grpSp>
          <xdr:nvGrpSpPr>
            <xdr:cNvPr id="238" name="Group 640"/>
            <xdr:cNvGrpSpPr>
              <a:grpSpLocks/>
            </xdr:cNvGrpSpPr>
          </xdr:nvGrpSpPr>
          <xdr:grpSpPr bwMode="auto">
            <a:xfrm>
              <a:off x="542925" y="47244000"/>
              <a:ext cx="1047750" cy="561975"/>
              <a:chOff x="447" y="2888"/>
              <a:chExt cx="110" cy="59"/>
            </a:xfrm>
          </xdr:grpSpPr>
          <xdr:sp macro="" textlink="">
            <xdr:nvSpPr>
              <xdr:cNvPr id="3270" name="Check Box 198" hidden="1">
                <a:extLst>
                  <a:ext uri="{63B3BB69-23CF-44E3-9099-C40C66FF867C}">
                    <a14:compatExt spid="_x0000_s3270"/>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271" name="Check Box 199" hidden="1">
                <a:extLst>
                  <a:ext uri="{63B3BB69-23CF-44E3-9099-C40C66FF867C}">
                    <a14:compatExt spid="_x0000_s3271"/>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272" name="Check Box 200" hidden="1">
                <a:extLst>
                  <a:ext uri="{63B3BB69-23CF-44E3-9099-C40C66FF867C}">
                    <a14:compatExt spid="_x0000_s3272"/>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142875</xdr:colOff>
          <xdr:row>275</xdr:row>
          <xdr:rowOff>161925</xdr:rowOff>
        </xdr:from>
        <xdr:to>
          <xdr:col>38</xdr:col>
          <xdr:colOff>38100</xdr:colOff>
          <xdr:row>279</xdr:row>
          <xdr:rowOff>38100</xdr:rowOff>
        </xdr:to>
        <xdr:grpSp>
          <xdr:nvGrpSpPr>
            <xdr:cNvPr id="242" name="Group 636"/>
            <xdr:cNvGrpSpPr>
              <a:grpSpLocks/>
            </xdr:cNvGrpSpPr>
          </xdr:nvGrpSpPr>
          <xdr:grpSpPr bwMode="auto">
            <a:xfrm>
              <a:off x="4267200" y="47253525"/>
              <a:ext cx="1047750" cy="561975"/>
              <a:chOff x="447" y="2888"/>
              <a:chExt cx="110" cy="59"/>
            </a:xfrm>
          </xdr:grpSpPr>
          <xdr:sp macro="" textlink="">
            <xdr:nvSpPr>
              <xdr:cNvPr id="3273" name="Check Box 201" hidden="1">
                <a:extLst>
                  <a:ext uri="{63B3BB69-23CF-44E3-9099-C40C66FF867C}">
                    <a14:compatExt spid="_x0000_s3273"/>
                  </a:ext>
                </a:extLst>
              </xdr:cNvPr>
              <xdr:cNvSpPr/>
            </xdr:nvSpPr>
            <xdr:spPr bwMode="auto">
              <a:xfrm>
                <a:off x="447" y="2888"/>
                <a:ext cx="11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3274" name="Check Box 202" hidden="1">
                <a:extLst>
                  <a:ext uri="{63B3BB69-23CF-44E3-9099-C40C66FF867C}">
                    <a14:compatExt spid="_x0000_s3274"/>
                  </a:ext>
                </a:extLst>
              </xdr:cNvPr>
              <xdr:cNvSpPr/>
            </xdr:nvSpPr>
            <xdr:spPr bwMode="auto">
              <a:xfrm>
                <a:off x="447" y="2906"/>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3275" name="Check Box 203" hidden="1">
                <a:extLst>
                  <a:ext uri="{63B3BB69-23CF-44E3-9099-C40C66FF867C}">
                    <a14:compatExt spid="_x0000_s3275"/>
                  </a:ext>
                </a:extLst>
              </xdr:cNvPr>
              <xdr:cNvSpPr/>
            </xdr:nvSpPr>
            <xdr:spPr bwMode="auto">
              <a:xfrm>
                <a:off x="447" y="2925"/>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195</xdr:row>
          <xdr:rowOff>180975</xdr:rowOff>
        </xdr:from>
        <xdr:to>
          <xdr:col>9</xdr:col>
          <xdr:colOff>95250</xdr:colOff>
          <xdr:row>196</xdr:row>
          <xdr:rowOff>190500</xdr:rowOff>
        </xdr:to>
        <xdr:sp macro="" textlink="">
          <xdr:nvSpPr>
            <xdr:cNvPr id="3276" name="Check Box 204" hidden="1">
              <a:extLst>
                <a:ext uri="{63B3BB69-23CF-44E3-9099-C40C66FF867C}">
                  <a14:compatExt spid="_x0000_s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196</xdr:row>
          <xdr:rowOff>171450</xdr:rowOff>
        </xdr:from>
        <xdr:to>
          <xdr:col>5</xdr:col>
          <xdr:colOff>28575</xdr:colOff>
          <xdr:row>197</xdr:row>
          <xdr:rowOff>180975</xdr:rowOff>
        </xdr:to>
        <xdr:sp macro="" textlink="">
          <xdr:nvSpPr>
            <xdr:cNvPr id="3277" name="Check Box 205" hidden="1">
              <a:extLst>
                <a:ext uri="{63B3BB69-23CF-44E3-9099-C40C66FF867C}">
                  <a14:compatExt spid="_x0000_s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197</xdr:row>
          <xdr:rowOff>180975</xdr:rowOff>
        </xdr:from>
        <xdr:to>
          <xdr:col>9</xdr:col>
          <xdr:colOff>114300</xdr:colOff>
          <xdr:row>198</xdr:row>
          <xdr:rowOff>190500</xdr:rowOff>
        </xdr:to>
        <xdr:sp macro="" textlink="">
          <xdr:nvSpPr>
            <xdr:cNvPr id="3278" name="Check Box 206" hidden="1">
              <a:extLst>
                <a:ext uri="{63B3BB69-23CF-44E3-9099-C40C66FF867C}">
                  <a14:compatExt spid="_x0000_s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195</xdr:row>
          <xdr:rowOff>28575</xdr:rowOff>
        </xdr:from>
        <xdr:to>
          <xdr:col>50</xdr:col>
          <xdr:colOff>47625</xdr:colOff>
          <xdr:row>196</xdr:row>
          <xdr:rowOff>95250</xdr:rowOff>
        </xdr:to>
        <xdr:sp macro="" textlink="">
          <xdr:nvSpPr>
            <xdr:cNvPr id="3279" name="Check Box 207"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19050</xdr:colOff>
          <xdr:row>196</xdr:row>
          <xdr:rowOff>57150</xdr:rowOff>
        </xdr:from>
        <xdr:to>
          <xdr:col>51</xdr:col>
          <xdr:colOff>66675</xdr:colOff>
          <xdr:row>198</xdr:row>
          <xdr:rowOff>38100</xdr:rowOff>
        </xdr:to>
        <xdr:sp macro="" textlink="">
          <xdr:nvSpPr>
            <xdr:cNvPr id="3280" name="Check Box 208" hidden="1">
              <a:extLst>
                <a:ext uri="{63B3BB69-23CF-44E3-9099-C40C66FF867C}">
                  <a14:compatExt spid="_x0000_s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467</xdr:row>
          <xdr:rowOff>171450</xdr:rowOff>
        </xdr:from>
        <xdr:to>
          <xdr:col>15</xdr:col>
          <xdr:colOff>76200</xdr:colOff>
          <xdr:row>471</xdr:row>
          <xdr:rowOff>0</xdr:rowOff>
        </xdr:to>
        <xdr:grpSp>
          <xdr:nvGrpSpPr>
            <xdr:cNvPr id="251" name="Group 511"/>
            <xdr:cNvGrpSpPr>
              <a:grpSpLocks/>
            </xdr:cNvGrpSpPr>
          </xdr:nvGrpSpPr>
          <xdr:grpSpPr bwMode="auto">
            <a:xfrm>
              <a:off x="581025" y="84143850"/>
              <a:ext cx="1676400" cy="590550"/>
              <a:chOff x="44" y="3557"/>
              <a:chExt cx="176" cy="62"/>
            </a:xfrm>
          </xdr:grpSpPr>
          <xdr:sp macro="" textlink="">
            <xdr:nvSpPr>
              <xdr:cNvPr id="3281" name="Check Box 209" hidden="1">
                <a:extLst>
                  <a:ext uri="{63B3BB69-23CF-44E3-9099-C40C66FF867C}">
                    <a14:compatExt spid="_x0000_s3281"/>
                  </a:ext>
                </a:extLst>
              </xdr:cNvPr>
              <xdr:cNvSpPr/>
            </xdr:nvSpPr>
            <xdr:spPr bwMode="auto">
              <a:xfrm>
                <a:off x="44" y="3557"/>
                <a:ext cx="17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a:t>
                </a:r>
              </a:p>
            </xdr:txBody>
          </xdr:sp>
          <xdr:sp macro="" textlink="">
            <xdr:nvSpPr>
              <xdr:cNvPr id="3282" name="Check Box 210" hidden="1">
                <a:extLst>
                  <a:ext uri="{63B3BB69-23CF-44E3-9099-C40C66FF867C}">
                    <a14:compatExt spid="_x0000_s3282"/>
                  </a:ext>
                </a:extLst>
              </xdr:cNvPr>
              <xdr:cNvSpPr/>
            </xdr:nvSpPr>
            <xdr:spPr bwMode="auto">
              <a:xfrm>
                <a:off x="44" y="3576"/>
                <a:ext cx="17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a:t>
                </a:r>
              </a:p>
            </xdr:txBody>
          </xdr:sp>
          <xdr:sp macro="" textlink="">
            <xdr:nvSpPr>
              <xdr:cNvPr id="3283" name="Check Box 211" hidden="1">
                <a:extLst>
                  <a:ext uri="{63B3BB69-23CF-44E3-9099-C40C66FF867C}">
                    <a14:compatExt spid="_x0000_s3283"/>
                  </a:ext>
                </a:extLst>
              </xdr:cNvPr>
              <xdr:cNvSpPr/>
            </xdr:nvSpPr>
            <xdr:spPr bwMode="auto">
              <a:xfrm>
                <a:off x="44" y="3595"/>
                <a:ext cx="163"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517</xdr:row>
          <xdr:rowOff>76200</xdr:rowOff>
        </xdr:from>
        <xdr:to>
          <xdr:col>9</xdr:col>
          <xdr:colOff>95250</xdr:colOff>
          <xdr:row>518</xdr:row>
          <xdr:rowOff>104775</xdr:rowOff>
        </xdr:to>
        <xdr:sp macro="" textlink="">
          <xdr:nvSpPr>
            <xdr:cNvPr id="3284" name="Check Box 212" hidden="1">
              <a:extLst>
                <a:ext uri="{63B3BB69-23CF-44E3-9099-C40C66FF867C}">
                  <a14:compatExt spid="_x0000_s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518</xdr:row>
          <xdr:rowOff>85725</xdr:rowOff>
        </xdr:from>
        <xdr:to>
          <xdr:col>9</xdr:col>
          <xdr:colOff>95250</xdr:colOff>
          <xdr:row>519</xdr:row>
          <xdr:rowOff>114300</xdr:rowOff>
        </xdr:to>
        <xdr:sp macro="" textlink="">
          <xdr:nvSpPr>
            <xdr:cNvPr id="3285" name="Check Box 213" hidden="1">
              <a:extLst>
                <a:ext uri="{63B3BB69-23CF-44E3-9099-C40C66FF867C}">
                  <a14:compatExt spid="_x0000_s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525</xdr:row>
          <xdr:rowOff>76200</xdr:rowOff>
        </xdr:from>
        <xdr:to>
          <xdr:col>9</xdr:col>
          <xdr:colOff>95250</xdr:colOff>
          <xdr:row>526</xdr:row>
          <xdr:rowOff>104775</xdr:rowOff>
        </xdr:to>
        <xdr:sp macro="" textlink="">
          <xdr:nvSpPr>
            <xdr:cNvPr id="3286" name="Check Box 214" hidden="1">
              <a:extLst>
                <a:ext uri="{63B3BB69-23CF-44E3-9099-C40C66FF867C}">
                  <a14:compatExt spid="_x0000_s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526</xdr:row>
          <xdr:rowOff>85725</xdr:rowOff>
        </xdr:from>
        <xdr:to>
          <xdr:col>9</xdr:col>
          <xdr:colOff>95250</xdr:colOff>
          <xdr:row>527</xdr:row>
          <xdr:rowOff>114300</xdr:rowOff>
        </xdr:to>
        <xdr:sp macro="" textlink="">
          <xdr:nvSpPr>
            <xdr:cNvPr id="3287" name="Check Box 215" hidden="1">
              <a:extLst>
                <a:ext uri="{63B3BB69-23CF-44E3-9099-C40C66FF867C}">
                  <a14:compatExt spid="_x0000_s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604</xdr:row>
          <xdr:rowOff>85725</xdr:rowOff>
        </xdr:from>
        <xdr:to>
          <xdr:col>10</xdr:col>
          <xdr:colOff>114300</xdr:colOff>
          <xdr:row>605</xdr:row>
          <xdr:rowOff>0</xdr:rowOff>
        </xdr:to>
        <xdr:sp macro="" textlink="">
          <xdr:nvSpPr>
            <xdr:cNvPr id="3288" name="Check Box 216" hidden="1">
              <a:extLst>
                <a:ext uri="{63B3BB69-23CF-44E3-9099-C40C66FF867C}">
                  <a14:compatExt spid="_x0000_s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10万円以上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604</xdr:row>
          <xdr:rowOff>57150</xdr:rowOff>
        </xdr:from>
        <xdr:to>
          <xdr:col>23</xdr:col>
          <xdr:colOff>28575</xdr:colOff>
          <xdr:row>605</xdr:row>
          <xdr:rowOff>0</xdr:rowOff>
        </xdr:to>
        <xdr:sp macro=""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10万円未満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567</xdr:row>
          <xdr:rowOff>0</xdr:rowOff>
        </xdr:from>
        <xdr:to>
          <xdr:col>50</xdr:col>
          <xdr:colOff>95250</xdr:colOff>
          <xdr:row>568</xdr:row>
          <xdr:rowOff>9525</xdr:rowOff>
        </xdr:to>
        <xdr:sp macro=""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567</xdr:row>
          <xdr:rowOff>171450</xdr:rowOff>
        </xdr:from>
        <xdr:to>
          <xdr:col>50</xdr:col>
          <xdr:colOff>95250</xdr:colOff>
          <xdr:row>568</xdr:row>
          <xdr:rowOff>180975</xdr:rowOff>
        </xdr:to>
        <xdr:sp macro=""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569</xdr:row>
          <xdr:rowOff>0</xdr:rowOff>
        </xdr:from>
        <xdr:to>
          <xdr:col>50</xdr:col>
          <xdr:colOff>95250</xdr:colOff>
          <xdr:row>570</xdr:row>
          <xdr:rowOff>9525</xdr:rowOff>
        </xdr:to>
        <xdr:sp macro=""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569</xdr:row>
          <xdr:rowOff>171450</xdr:rowOff>
        </xdr:from>
        <xdr:to>
          <xdr:col>50</xdr:col>
          <xdr:colOff>95250</xdr:colOff>
          <xdr:row>570</xdr:row>
          <xdr:rowOff>180975</xdr:rowOff>
        </xdr:to>
        <xdr:sp macro=""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452</xdr:row>
          <xdr:rowOff>38100</xdr:rowOff>
        </xdr:from>
        <xdr:to>
          <xdr:col>16</xdr:col>
          <xdr:colOff>9525</xdr:colOff>
          <xdr:row>457</xdr:row>
          <xdr:rowOff>180975</xdr:rowOff>
        </xdr:to>
        <xdr:grpSp>
          <xdr:nvGrpSpPr>
            <xdr:cNvPr id="265" name="グループ化 264"/>
            <xdr:cNvGrpSpPr/>
          </xdr:nvGrpSpPr>
          <xdr:grpSpPr>
            <a:xfrm>
              <a:off x="581025" y="81248250"/>
              <a:ext cx="1733550" cy="1095375"/>
              <a:chOff x="409575" y="47291665"/>
              <a:chExt cx="1733550" cy="1112719"/>
            </a:xfrm>
          </xdr:grpSpPr>
          <xdr:sp macro="" textlink="">
            <xdr:nvSpPr>
              <xdr:cNvPr id="3294" name="Check Box 222" hidden="1">
                <a:extLst>
                  <a:ext uri="{63B3BB69-23CF-44E3-9099-C40C66FF867C}">
                    <a14:compatExt spid="_x0000_s3294"/>
                  </a:ext>
                </a:extLst>
              </xdr:cNvPr>
              <xdr:cNvSpPr/>
            </xdr:nvSpPr>
            <xdr:spPr bwMode="auto">
              <a:xfrm>
                <a:off x="409575" y="47663101"/>
                <a:ext cx="1733550" cy="1809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保健師（助産師）（常勤）</a:t>
                </a:r>
              </a:p>
            </xdr:txBody>
          </xdr:sp>
          <xdr:sp macro="" textlink="">
            <xdr:nvSpPr>
              <xdr:cNvPr id="3295" name="Check Box 223" hidden="1">
                <a:extLst>
                  <a:ext uri="{63B3BB69-23CF-44E3-9099-C40C66FF867C}">
                    <a14:compatExt spid="_x0000_s3295"/>
                  </a:ext>
                </a:extLst>
              </xdr:cNvPr>
              <xdr:cNvSpPr/>
            </xdr:nvSpPr>
            <xdr:spPr bwMode="auto">
              <a:xfrm>
                <a:off x="409575" y="47291665"/>
                <a:ext cx="1283561" cy="1865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看護師（常勤）</a:t>
                </a:r>
              </a:p>
            </xdr:txBody>
          </xdr:sp>
          <xdr:sp macro="" textlink="">
            <xdr:nvSpPr>
              <xdr:cNvPr id="3296" name="Check Box 224" hidden="1">
                <a:extLst>
                  <a:ext uri="{63B3BB69-23CF-44E3-9099-C40C66FF867C}">
                    <a14:compatExt spid="_x0000_s3296"/>
                  </a:ext>
                </a:extLst>
              </xdr:cNvPr>
              <xdr:cNvSpPr/>
            </xdr:nvSpPr>
            <xdr:spPr bwMode="auto">
              <a:xfrm>
                <a:off x="409575" y="47462223"/>
                <a:ext cx="1293140" cy="2008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看護師（非常勤）</a:t>
                </a:r>
              </a:p>
            </xdr:txBody>
          </xdr:sp>
          <xdr:sp macro="" textlink="">
            <xdr:nvSpPr>
              <xdr:cNvPr id="3297" name="Check Box 225" hidden="1">
                <a:extLst>
                  <a:ext uri="{63B3BB69-23CF-44E3-9099-C40C66FF867C}">
                    <a14:compatExt spid="_x0000_s3297"/>
                  </a:ext>
                </a:extLst>
              </xdr:cNvPr>
              <xdr:cNvSpPr/>
            </xdr:nvSpPr>
            <xdr:spPr bwMode="auto">
              <a:xfrm>
                <a:off x="409575" y="48042251"/>
                <a:ext cx="1341034" cy="2008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准看護師（常勤）</a:t>
                </a:r>
              </a:p>
            </xdr:txBody>
          </xdr:sp>
          <xdr:sp macro="" textlink="">
            <xdr:nvSpPr>
              <xdr:cNvPr id="3298" name="Check Box 226" hidden="1">
                <a:extLst>
                  <a:ext uri="{63B3BB69-23CF-44E3-9099-C40C66FF867C}">
                    <a14:compatExt spid="_x0000_s3298"/>
                  </a:ext>
                </a:extLst>
              </xdr:cNvPr>
              <xdr:cNvSpPr/>
            </xdr:nvSpPr>
            <xdr:spPr bwMode="auto">
              <a:xfrm>
                <a:off x="409575" y="47854594"/>
                <a:ext cx="1695450" cy="1721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保健師（助産師）(非常勤)</a:t>
                </a:r>
              </a:p>
            </xdr:txBody>
          </xdr:sp>
          <xdr:sp macro="" textlink="">
            <xdr:nvSpPr>
              <xdr:cNvPr id="3299" name="Check Box 227" hidden="1">
                <a:extLst>
                  <a:ext uri="{63B3BB69-23CF-44E3-9099-C40C66FF867C}">
                    <a14:compatExt spid="_x0000_s3299"/>
                  </a:ext>
                </a:extLst>
              </xdr:cNvPr>
              <xdr:cNvSpPr/>
            </xdr:nvSpPr>
            <xdr:spPr bwMode="auto">
              <a:xfrm>
                <a:off x="409575" y="48243490"/>
                <a:ext cx="1341034" cy="160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准看護師（非常勤）</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586</xdr:row>
          <xdr:rowOff>0</xdr:rowOff>
        </xdr:from>
        <xdr:to>
          <xdr:col>43</xdr:col>
          <xdr:colOff>76200</xdr:colOff>
          <xdr:row>587</xdr:row>
          <xdr:rowOff>9525</xdr:rowOff>
        </xdr:to>
        <xdr:sp macro=""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586</xdr:row>
          <xdr:rowOff>171450</xdr:rowOff>
        </xdr:from>
        <xdr:to>
          <xdr:col>43</xdr:col>
          <xdr:colOff>76200</xdr:colOff>
          <xdr:row>587</xdr:row>
          <xdr:rowOff>180975</xdr:rowOff>
        </xdr:to>
        <xdr:sp macro=""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588</xdr:row>
          <xdr:rowOff>0</xdr:rowOff>
        </xdr:from>
        <xdr:to>
          <xdr:col>43</xdr:col>
          <xdr:colOff>76200</xdr:colOff>
          <xdr:row>589</xdr:row>
          <xdr:rowOff>9525</xdr:rowOff>
        </xdr:to>
        <xdr:sp macro=""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588</xdr:row>
          <xdr:rowOff>171450</xdr:rowOff>
        </xdr:from>
        <xdr:to>
          <xdr:col>43</xdr:col>
          <xdr:colOff>76200</xdr:colOff>
          <xdr:row>589</xdr:row>
          <xdr:rowOff>180975</xdr:rowOff>
        </xdr:to>
        <xdr:sp macro="" textlink="">
          <xdr:nvSpPr>
            <xdr:cNvPr id="3303" name="Check Box 231" hidden="1">
              <a:extLst>
                <a:ext uri="{63B3BB69-23CF-44E3-9099-C40C66FF867C}">
                  <a14:compatExt spid="_x0000_s3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586</xdr:row>
          <xdr:rowOff>0</xdr:rowOff>
        </xdr:from>
        <xdr:to>
          <xdr:col>43</xdr:col>
          <xdr:colOff>76200</xdr:colOff>
          <xdr:row>587</xdr:row>
          <xdr:rowOff>9525</xdr:rowOff>
        </xdr:to>
        <xdr:sp macro="" textlink="">
          <xdr:nvSpPr>
            <xdr:cNvPr id="3304" name="Check Box 232" hidden="1">
              <a:extLst>
                <a:ext uri="{63B3BB69-23CF-44E3-9099-C40C66FF867C}">
                  <a14:compatExt spid="_x0000_s3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586</xdr:row>
          <xdr:rowOff>171450</xdr:rowOff>
        </xdr:from>
        <xdr:to>
          <xdr:col>43</xdr:col>
          <xdr:colOff>76200</xdr:colOff>
          <xdr:row>587</xdr:row>
          <xdr:rowOff>180975</xdr:rowOff>
        </xdr:to>
        <xdr:sp macro="" textlink="">
          <xdr:nvSpPr>
            <xdr:cNvPr id="3305" name="Check Box 233" hidden="1">
              <a:extLst>
                <a:ext uri="{63B3BB69-23CF-44E3-9099-C40C66FF867C}">
                  <a14:compatExt spid="_x0000_s3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588</xdr:row>
          <xdr:rowOff>0</xdr:rowOff>
        </xdr:from>
        <xdr:to>
          <xdr:col>43</xdr:col>
          <xdr:colOff>76200</xdr:colOff>
          <xdr:row>589</xdr:row>
          <xdr:rowOff>9525</xdr:rowOff>
        </xdr:to>
        <xdr:sp macro="" textlink="">
          <xdr:nvSpPr>
            <xdr:cNvPr id="3306" name="Check Box 234" hidden="1">
              <a:extLst>
                <a:ext uri="{63B3BB69-23CF-44E3-9099-C40C66FF867C}">
                  <a14:compatExt spid="_x0000_s3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588</xdr:row>
          <xdr:rowOff>171450</xdr:rowOff>
        </xdr:from>
        <xdr:to>
          <xdr:col>43</xdr:col>
          <xdr:colOff>76200</xdr:colOff>
          <xdr:row>589</xdr:row>
          <xdr:rowOff>180975</xdr:rowOff>
        </xdr:to>
        <xdr:sp macro="" textlink="">
          <xdr:nvSpPr>
            <xdr:cNvPr id="3307" name="Check Box 235" hidden="1">
              <a:extLst>
                <a:ext uri="{63B3BB69-23CF-44E3-9099-C40C66FF867C}">
                  <a14:compatExt spid="_x0000_s3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571</xdr:row>
          <xdr:rowOff>0</xdr:rowOff>
        </xdr:from>
        <xdr:to>
          <xdr:col>50</xdr:col>
          <xdr:colOff>95250</xdr:colOff>
          <xdr:row>572</xdr:row>
          <xdr:rowOff>9525</xdr:rowOff>
        </xdr:to>
        <xdr:sp macro="" textlink="">
          <xdr:nvSpPr>
            <xdr:cNvPr id="3308" name="Check Box 236" hidden="1">
              <a:extLst>
                <a:ext uri="{63B3BB69-23CF-44E3-9099-C40C66FF867C}">
                  <a14:compatExt spid="_x0000_s3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571</xdr:row>
          <xdr:rowOff>171450</xdr:rowOff>
        </xdr:from>
        <xdr:to>
          <xdr:col>50</xdr:col>
          <xdr:colOff>95250</xdr:colOff>
          <xdr:row>572</xdr:row>
          <xdr:rowOff>180975</xdr:rowOff>
        </xdr:to>
        <xdr:sp macro="" textlink="">
          <xdr:nvSpPr>
            <xdr:cNvPr id="3309" name="Check Box 237" hidden="1">
              <a:extLst>
                <a:ext uri="{63B3BB69-23CF-44E3-9099-C40C66FF867C}">
                  <a14:compatExt spid="_x0000_s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573</xdr:row>
          <xdr:rowOff>0</xdr:rowOff>
        </xdr:from>
        <xdr:to>
          <xdr:col>50</xdr:col>
          <xdr:colOff>95250</xdr:colOff>
          <xdr:row>574</xdr:row>
          <xdr:rowOff>9525</xdr:rowOff>
        </xdr:to>
        <xdr:sp macro="" textlink="">
          <xdr:nvSpPr>
            <xdr:cNvPr id="3310" name="Check Box 238" hidden="1">
              <a:extLst>
                <a:ext uri="{63B3BB69-23CF-44E3-9099-C40C66FF867C}">
                  <a14:compatExt spid="_x0000_s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573</xdr:row>
          <xdr:rowOff>171450</xdr:rowOff>
        </xdr:from>
        <xdr:to>
          <xdr:col>50</xdr:col>
          <xdr:colOff>95250</xdr:colOff>
          <xdr:row>574</xdr:row>
          <xdr:rowOff>180975</xdr:rowOff>
        </xdr:to>
        <xdr:sp macro="" textlink="">
          <xdr:nvSpPr>
            <xdr:cNvPr id="3311" name="Check Box 239" hidden="1">
              <a:extLst>
                <a:ext uri="{63B3BB69-23CF-44E3-9099-C40C66FF867C}">
                  <a14:compatExt spid="_x0000_s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575</xdr:row>
          <xdr:rowOff>0</xdr:rowOff>
        </xdr:from>
        <xdr:to>
          <xdr:col>50</xdr:col>
          <xdr:colOff>95250</xdr:colOff>
          <xdr:row>576</xdr:row>
          <xdr:rowOff>9525</xdr:rowOff>
        </xdr:to>
        <xdr:sp macro="" textlink="">
          <xdr:nvSpPr>
            <xdr:cNvPr id="3312" name="Check Box 240" hidden="1">
              <a:extLst>
                <a:ext uri="{63B3BB69-23CF-44E3-9099-C40C66FF867C}">
                  <a14:compatExt spid="_x0000_s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事務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575</xdr:row>
          <xdr:rowOff>171450</xdr:rowOff>
        </xdr:from>
        <xdr:to>
          <xdr:col>50</xdr:col>
          <xdr:colOff>95250</xdr:colOff>
          <xdr:row>576</xdr:row>
          <xdr:rowOff>180975</xdr:rowOff>
        </xdr:to>
        <xdr:sp macro="" textlink="">
          <xdr:nvSpPr>
            <xdr:cNvPr id="3313" name="Check Box 241" hidden="1">
              <a:extLst>
                <a:ext uri="{63B3BB69-23CF-44E3-9099-C40C66FF867C}">
                  <a14:compatExt spid="_x0000_s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367</xdr:row>
          <xdr:rowOff>0</xdr:rowOff>
        </xdr:from>
        <xdr:to>
          <xdr:col>9</xdr:col>
          <xdr:colOff>95250</xdr:colOff>
          <xdr:row>370</xdr:row>
          <xdr:rowOff>19050</xdr:rowOff>
        </xdr:to>
        <xdr:grpSp>
          <xdr:nvGrpSpPr>
            <xdr:cNvPr id="286" name="Group 6"/>
            <xdr:cNvGrpSpPr>
              <a:grpSpLocks/>
            </xdr:cNvGrpSpPr>
          </xdr:nvGrpSpPr>
          <xdr:grpSpPr bwMode="auto">
            <a:xfrm>
              <a:off x="676275" y="64008000"/>
              <a:ext cx="762000" cy="590550"/>
              <a:chOff x="47" y="3669"/>
              <a:chExt cx="78" cy="60"/>
            </a:xfrm>
          </xdr:grpSpPr>
          <xdr:sp macro="" textlink="">
            <xdr:nvSpPr>
              <xdr:cNvPr id="3314" name="Check Box 242" hidden="1">
                <a:extLst>
                  <a:ext uri="{63B3BB69-23CF-44E3-9099-C40C66FF867C}">
                    <a14:compatExt spid="_x0000_s3314"/>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315" name="Check Box 243" hidden="1">
                <a:extLst>
                  <a:ext uri="{63B3BB69-23CF-44E3-9099-C40C66FF867C}">
                    <a14:compatExt spid="_x0000_s3315"/>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316" name="Check Box 244" hidden="1">
                <a:extLst>
                  <a:ext uri="{63B3BB69-23CF-44E3-9099-C40C66FF867C}">
                    <a14:compatExt spid="_x0000_s3316"/>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370</xdr:row>
          <xdr:rowOff>0</xdr:rowOff>
        </xdr:from>
        <xdr:to>
          <xdr:col>13</xdr:col>
          <xdr:colOff>114300</xdr:colOff>
          <xdr:row>373</xdr:row>
          <xdr:rowOff>0</xdr:rowOff>
        </xdr:to>
        <xdr:grpSp>
          <xdr:nvGrpSpPr>
            <xdr:cNvPr id="290" name="Group 490"/>
            <xdr:cNvGrpSpPr>
              <a:grpSpLocks/>
            </xdr:cNvGrpSpPr>
          </xdr:nvGrpSpPr>
          <xdr:grpSpPr bwMode="auto">
            <a:xfrm>
              <a:off x="676275" y="64579500"/>
              <a:ext cx="1371600" cy="571500"/>
              <a:chOff x="47" y="3669"/>
              <a:chExt cx="78" cy="60"/>
            </a:xfrm>
          </xdr:grpSpPr>
          <xdr:sp macro="" textlink="">
            <xdr:nvSpPr>
              <xdr:cNvPr id="3317" name="Check Box 245" hidden="1">
                <a:extLst>
                  <a:ext uri="{63B3BB69-23CF-44E3-9099-C40C66FF867C}">
                    <a14:compatExt spid="_x0000_s3317"/>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318" name="Check Box 246" hidden="1">
                <a:extLst>
                  <a:ext uri="{63B3BB69-23CF-44E3-9099-C40C66FF867C}">
                    <a14:compatExt spid="_x0000_s3318"/>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319" name="Check Box 247" hidden="1">
                <a:extLst>
                  <a:ext uri="{63B3BB69-23CF-44E3-9099-C40C66FF867C}">
                    <a14:compatExt spid="_x0000_s3319"/>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19050</xdr:colOff>
          <xdr:row>367</xdr:row>
          <xdr:rowOff>0</xdr:rowOff>
        </xdr:from>
        <xdr:to>
          <xdr:col>33</xdr:col>
          <xdr:colOff>95250</xdr:colOff>
          <xdr:row>370</xdr:row>
          <xdr:rowOff>19050</xdr:rowOff>
        </xdr:to>
        <xdr:grpSp>
          <xdr:nvGrpSpPr>
            <xdr:cNvPr id="294" name="Group 6"/>
            <xdr:cNvGrpSpPr>
              <a:grpSpLocks/>
            </xdr:cNvGrpSpPr>
          </xdr:nvGrpSpPr>
          <xdr:grpSpPr bwMode="auto">
            <a:xfrm>
              <a:off x="3981450" y="64008000"/>
              <a:ext cx="771525" cy="590550"/>
              <a:chOff x="47" y="3669"/>
              <a:chExt cx="78" cy="60"/>
            </a:xfrm>
          </xdr:grpSpPr>
          <xdr:sp macro="" textlink="">
            <xdr:nvSpPr>
              <xdr:cNvPr id="3320" name="Check Box 248" hidden="1">
                <a:extLst>
                  <a:ext uri="{63B3BB69-23CF-44E3-9099-C40C66FF867C}">
                    <a14:compatExt spid="_x0000_s3320"/>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321" name="Check Box 249" hidden="1">
                <a:extLst>
                  <a:ext uri="{63B3BB69-23CF-44E3-9099-C40C66FF867C}">
                    <a14:compatExt spid="_x0000_s3321"/>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322" name="Check Box 250" hidden="1">
                <a:extLst>
                  <a:ext uri="{63B3BB69-23CF-44E3-9099-C40C66FF867C}">
                    <a14:compatExt spid="_x0000_s3322"/>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19050</xdr:colOff>
          <xdr:row>370</xdr:row>
          <xdr:rowOff>0</xdr:rowOff>
        </xdr:from>
        <xdr:to>
          <xdr:col>37</xdr:col>
          <xdr:colOff>114300</xdr:colOff>
          <xdr:row>373</xdr:row>
          <xdr:rowOff>0</xdr:rowOff>
        </xdr:to>
        <xdr:grpSp>
          <xdr:nvGrpSpPr>
            <xdr:cNvPr id="298" name="Group 490"/>
            <xdr:cNvGrpSpPr>
              <a:grpSpLocks/>
            </xdr:cNvGrpSpPr>
          </xdr:nvGrpSpPr>
          <xdr:grpSpPr bwMode="auto">
            <a:xfrm>
              <a:off x="3981450" y="64579500"/>
              <a:ext cx="1285875" cy="571500"/>
              <a:chOff x="47" y="3669"/>
              <a:chExt cx="78" cy="60"/>
            </a:xfrm>
          </xdr:grpSpPr>
          <xdr:sp macro="" textlink="">
            <xdr:nvSpPr>
              <xdr:cNvPr id="3323" name="Check Box 251" hidden="1">
                <a:extLst>
                  <a:ext uri="{63B3BB69-23CF-44E3-9099-C40C66FF867C}">
                    <a14:compatExt spid="_x0000_s332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3324" name="Check Box 252" hidden="1">
                <a:extLst>
                  <a:ext uri="{63B3BB69-23CF-44E3-9099-C40C66FF867C}">
                    <a14:compatExt spid="_x0000_s332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3325" name="Check Box 253" hidden="1">
                <a:extLst>
                  <a:ext uri="{63B3BB69-23CF-44E3-9099-C40C66FF867C}">
                    <a14:compatExt spid="_x0000_s332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437</xdr:row>
          <xdr:rowOff>171450</xdr:rowOff>
        </xdr:from>
        <xdr:to>
          <xdr:col>9</xdr:col>
          <xdr:colOff>19050</xdr:colOff>
          <xdr:row>438</xdr:row>
          <xdr:rowOff>171450</xdr:rowOff>
        </xdr:to>
        <xdr:sp macro="" textlink="">
          <xdr:nvSpPr>
            <xdr:cNvPr id="3326" name="Check Box 254" hidden="1">
              <a:extLst>
                <a:ext uri="{63B3BB69-23CF-44E3-9099-C40C66FF867C}">
                  <a14:compatExt spid="_x0000_s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440</xdr:row>
          <xdr:rowOff>171450</xdr:rowOff>
        </xdr:from>
        <xdr:to>
          <xdr:col>9</xdr:col>
          <xdr:colOff>19050</xdr:colOff>
          <xdr:row>441</xdr:row>
          <xdr:rowOff>171450</xdr:rowOff>
        </xdr:to>
        <xdr:sp macro="" textlink="">
          <xdr:nvSpPr>
            <xdr:cNvPr id="3327" name="Check Box 255" hidden="1">
              <a:extLst>
                <a:ext uri="{63B3BB69-23CF-44E3-9099-C40C66FF867C}">
                  <a14:compatExt spid="_x0000_s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330</xdr:row>
          <xdr:rowOff>38100</xdr:rowOff>
        </xdr:from>
        <xdr:to>
          <xdr:col>5</xdr:col>
          <xdr:colOff>9525</xdr:colOff>
          <xdr:row>331</xdr:row>
          <xdr:rowOff>19050</xdr:rowOff>
        </xdr:to>
        <xdr:sp macro="" textlink="">
          <xdr:nvSpPr>
            <xdr:cNvPr id="3328" name="Check Box 256" hidden="1">
              <a:extLst>
                <a:ext uri="{63B3BB69-23CF-44E3-9099-C40C66FF867C}">
                  <a14:compatExt spid="_x0000_s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335</xdr:row>
          <xdr:rowOff>0</xdr:rowOff>
        </xdr:from>
        <xdr:to>
          <xdr:col>5</xdr:col>
          <xdr:colOff>19050</xdr:colOff>
          <xdr:row>336</xdr:row>
          <xdr:rowOff>19050</xdr:rowOff>
        </xdr:to>
        <xdr:sp macro="" textlink="">
          <xdr:nvSpPr>
            <xdr:cNvPr id="3329" name="Check Box 257" hidden="1">
              <a:extLst>
                <a:ext uri="{63B3BB69-23CF-44E3-9099-C40C66FF867C}">
                  <a14:compatExt spid="_x0000_s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335</xdr:row>
          <xdr:rowOff>0</xdr:rowOff>
        </xdr:from>
        <xdr:to>
          <xdr:col>21</xdr:col>
          <xdr:colOff>57150</xdr:colOff>
          <xdr:row>336</xdr:row>
          <xdr:rowOff>19050</xdr:rowOff>
        </xdr:to>
        <xdr:sp macro="" textlink="">
          <xdr:nvSpPr>
            <xdr:cNvPr id="3330" name="Check Box 258" hidden="1">
              <a:extLst>
                <a:ext uri="{63B3BB69-23CF-44E3-9099-C40C66FF867C}">
                  <a14:compatExt spid="_x0000_s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394</xdr:row>
          <xdr:rowOff>171450</xdr:rowOff>
        </xdr:from>
        <xdr:to>
          <xdr:col>9</xdr:col>
          <xdr:colOff>19050</xdr:colOff>
          <xdr:row>395</xdr:row>
          <xdr:rowOff>171450</xdr:rowOff>
        </xdr:to>
        <xdr:sp macro="" textlink="">
          <xdr:nvSpPr>
            <xdr:cNvPr id="3331" name="Check Box 259" hidden="1">
              <a:extLst>
                <a:ext uri="{63B3BB69-23CF-44E3-9099-C40C66FF867C}">
                  <a14:compatExt spid="_x0000_s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413</xdr:row>
          <xdr:rowOff>171450</xdr:rowOff>
        </xdr:from>
        <xdr:to>
          <xdr:col>9</xdr:col>
          <xdr:colOff>19050</xdr:colOff>
          <xdr:row>414</xdr:row>
          <xdr:rowOff>171450</xdr:rowOff>
        </xdr:to>
        <xdr:sp macro="" textlink="">
          <xdr:nvSpPr>
            <xdr:cNvPr id="3332" name="Check Box 260" hidden="1">
              <a:extLst>
                <a:ext uri="{63B3BB69-23CF-44E3-9099-C40C66FF867C}">
                  <a14:compatExt spid="_x0000_s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428</xdr:row>
          <xdr:rowOff>171450</xdr:rowOff>
        </xdr:from>
        <xdr:to>
          <xdr:col>9</xdr:col>
          <xdr:colOff>19050</xdr:colOff>
          <xdr:row>429</xdr:row>
          <xdr:rowOff>171450</xdr:rowOff>
        </xdr:to>
        <xdr:sp macro="" textlink="">
          <xdr:nvSpPr>
            <xdr:cNvPr id="3333" name="Check Box 261" hidden="1">
              <a:extLst>
                <a:ext uri="{63B3BB69-23CF-44E3-9099-C40C66FF867C}">
                  <a14:compatExt spid="_x0000_s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42</xdr:row>
          <xdr:rowOff>123825</xdr:rowOff>
        </xdr:from>
        <xdr:to>
          <xdr:col>4</xdr:col>
          <xdr:colOff>95250</xdr:colOff>
          <xdr:row>44</xdr:row>
          <xdr:rowOff>19050</xdr:rowOff>
        </xdr:to>
        <xdr:sp macro="" textlink="">
          <xdr:nvSpPr>
            <xdr:cNvPr id="3334" name="Check Box 262" hidden="1">
              <a:extLst>
                <a:ext uri="{63B3BB69-23CF-44E3-9099-C40C66FF867C}">
                  <a14:compatExt spid="_x0000_s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49</xdr:row>
          <xdr:rowOff>114300</xdr:rowOff>
        </xdr:from>
        <xdr:to>
          <xdr:col>5</xdr:col>
          <xdr:colOff>104775</xdr:colOff>
          <xdr:row>51</xdr:row>
          <xdr:rowOff>38100</xdr:rowOff>
        </xdr:to>
        <xdr:sp macro="" textlink="">
          <xdr:nvSpPr>
            <xdr:cNvPr id="3335" name="Check Box 263" hidden="1">
              <a:extLst>
                <a:ext uri="{63B3BB69-23CF-44E3-9099-C40C66FF867C}">
                  <a14:compatExt spid="_x0000_s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123825</xdr:rowOff>
        </xdr:from>
        <xdr:to>
          <xdr:col>4</xdr:col>
          <xdr:colOff>114300</xdr:colOff>
          <xdr:row>58</xdr:row>
          <xdr:rowOff>9525</xdr:rowOff>
        </xdr:to>
        <xdr:sp macro="" textlink="">
          <xdr:nvSpPr>
            <xdr:cNvPr id="3336" name="Check Box 264" hidden="1">
              <a:extLst>
                <a:ext uri="{63B3BB69-23CF-44E3-9099-C40C66FF867C}">
                  <a14:compatExt spid="_x0000_s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63</xdr:row>
          <xdr:rowOff>104775</xdr:rowOff>
        </xdr:from>
        <xdr:to>
          <xdr:col>5</xdr:col>
          <xdr:colOff>38100</xdr:colOff>
          <xdr:row>65</xdr:row>
          <xdr:rowOff>28575</xdr:rowOff>
        </xdr:to>
        <xdr:sp macro="" textlink="">
          <xdr:nvSpPr>
            <xdr:cNvPr id="3337" name="Check Box 265" hidden="1">
              <a:extLst>
                <a:ext uri="{63B3BB69-23CF-44E3-9099-C40C66FF867C}">
                  <a14:compatExt spid="_x0000_s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9525</xdr:colOff>
          <xdr:row>40</xdr:row>
          <xdr:rowOff>57150</xdr:rowOff>
        </xdr:from>
        <xdr:to>
          <xdr:col>35</xdr:col>
          <xdr:colOff>66675</xdr:colOff>
          <xdr:row>41</xdr:row>
          <xdr:rowOff>114300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40</xdr:row>
          <xdr:rowOff>57150</xdr:rowOff>
        </xdr:from>
        <xdr:to>
          <xdr:col>43</xdr:col>
          <xdr:colOff>85725</xdr:colOff>
          <xdr:row>41</xdr:row>
          <xdr:rowOff>114300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43</xdr:row>
          <xdr:rowOff>47625</xdr:rowOff>
        </xdr:from>
        <xdr:to>
          <xdr:col>43</xdr:col>
          <xdr:colOff>95250</xdr:colOff>
          <xdr:row>44</xdr:row>
          <xdr:rowOff>114300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43</xdr:row>
          <xdr:rowOff>38100</xdr:rowOff>
        </xdr:from>
        <xdr:to>
          <xdr:col>35</xdr:col>
          <xdr:colOff>76200</xdr:colOff>
          <xdr:row>44</xdr:row>
          <xdr:rowOff>104775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95250</xdr:rowOff>
        </xdr:from>
        <xdr:to>
          <xdr:col>5</xdr:col>
          <xdr:colOff>66675</xdr:colOff>
          <xdr:row>34</xdr:row>
          <xdr:rowOff>161925</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104775</xdr:rowOff>
        </xdr:from>
        <xdr:to>
          <xdr:col>7</xdr:col>
          <xdr:colOff>114300</xdr:colOff>
          <xdr:row>34</xdr:row>
          <xdr:rowOff>171450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78</xdr:row>
          <xdr:rowOff>0</xdr:rowOff>
        </xdr:from>
        <xdr:to>
          <xdr:col>10</xdr:col>
          <xdr:colOff>85725</xdr:colOff>
          <xdr:row>82</xdr:row>
          <xdr:rowOff>9525</xdr:rowOff>
        </xdr:to>
        <xdr:grpSp>
          <xdr:nvGrpSpPr>
            <xdr:cNvPr id="8" name="Group 86"/>
            <xdr:cNvGrpSpPr>
              <a:grpSpLocks/>
            </xdr:cNvGrpSpPr>
          </xdr:nvGrpSpPr>
          <xdr:grpSpPr bwMode="auto">
            <a:xfrm>
              <a:off x="457200" y="15087600"/>
              <a:ext cx="914400" cy="657225"/>
              <a:chOff x="119" y="1567"/>
              <a:chExt cx="96" cy="74"/>
            </a:xfrm>
          </xdr:grpSpPr>
          <xdr:sp macro="" textlink="">
            <xdr:nvSpPr>
              <xdr:cNvPr id="4103" name="Check Box 7" hidden="1">
                <a:extLst>
                  <a:ext uri="{63B3BB69-23CF-44E3-9099-C40C66FF867C}">
                    <a14:compatExt spid="_x0000_s4103"/>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04" name="Check Box 8" hidden="1">
                <a:extLst>
                  <a:ext uri="{63B3BB69-23CF-44E3-9099-C40C66FF867C}">
                    <a14:compatExt spid="_x0000_s4104"/>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05" name="Check Box 9" hidden="1">
                <a:extLst>
                  <a:ext uri="{63B3BB69-23CF-44E3-9099-C40C66FF867C}">
                    <a14:compatExt spid="_x0000_s4105"/>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06" name="Check Box 10" hidden="1">
                <a:extLst>
                  <a:ext uri="{63B3BB69-23CF-44E3-9099-C40C66FF867C}">
                    <a14:compatExt spid="_x0000_s4106"/>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168</xdr:row>
          <xdr:rowOff>180975</xdr:rowOff>
        </xdr:from>
        <xdr:to>
          <xdr:col>4</xdr:col>
          <xdr:colOff>9525</xdr:colOff>
          <xdr:row>170</xdr:row>
          <xdr:rowOff>9525</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169</xdr:row>
          <xdr:rowOff>180975</xdr:rowOff>
        </xdr:from>
        <xdr:to>
          <xdr:col>4</xdr:col>
          <xdr:colOff>9525</xdr:colOff>
          <xdr:row>171</xdr:row>
          <xdr:rowOff>9525</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82</xdr:row>
          <xdr:rowOff>0</xdr:rowOff>
        </xdr:from>
        <xdr:to>
          <xdr:col>10</xdr:col>
          <xdr:colOff>85725</xdr:colOff>
          <xdr:row>86</xdr:row>
          <xdr:rowOff>9525</xdr:rowOff>
        </xdr:to>
        <xdr:grpSp>
          <xdr:nvGrpSpPr>
            <xdr:cNvPr id="15" name="Group 87"/>
            <xdr:cNvGrpSpPr>
              <a:grpSpLocks/>
            </xdr:cNvGrpSpPr>
          </xdr:nvGrpSpPr>
          <xdr:grpSpPr bwMode="auto">
            <a:xfrm>
              <a:off x="457200" y="15735300"/>
              <a:ext cx="914400" cy="657225"/>
              <a:chOff x="119" y="1567"/>
              <a:chExt cx="96" cy="74"/>
            </a:xfrm>
          </xdr:grpSpPr>
          <xdr:sp macro="" textlink="">
            <xdr:nvSpPr>
              <xdr:cNvPr id="4109" name="Check Box 13" hidden="1">
                <a:extLst>
                  <a:ext uri="{63B3BB69-23CF-44E3-9099-C40C66FF867C}">
                    <a14:compatExt spid="_x0000_s4109"/>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10" name="Check Box 14" hidden="1">
                <a:extLst>
                  <a:ext uri="{63B3BB69-23CF-44E3-9099-C40C66FF867C}">
                    <a14:compatExt spid="_x0000_s4110"/>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11" name="Check Box 15" hidden="1">
                <a:extLst>
                  <a:ext uri="{63B3BB69-23CF-44E3-9099-C40C66FF867C}">
                    <a14:compatExt spid="_x0000_s4111"/>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12" name="Check Box 16" hidden="1">
                <a:extLst>
                  <a:ext uri="{63B3BB69-23CF-44E3-9099-C40C66FF867C}">
                    <a14:compatExt spid="_x0000_s4112"/>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86</xdr:row>
          <xdr:rowOff>0</xdr:rowOff>
        </xdr:from>
        <xdr:to>
          <xdr:col>10</xdr:col>
          <xdr:colOff>85725</xdr:colOff>
          <xdr:row>90</xdr:row>
          <xdr:rowOff>9525</xdr:rowOff>
        </xdr:to>
        <xdr:grpSp>
          <xdr:nvGrpSpPr>
            <xdr:cNvPr id="20" name="Group 92"/>
            <xdr:cNvGrpSpPr>
              <a:grpSpLocks/>
            </xdr:cNvGrpSpPr>
          </xdr:nvGrpSpPr>
          <xdr:grpSpPr bwMode="auto">
            <a:xfrm>
              <a:off x="457200" y="16383000"/>
              <a:ext cx="914400" cy="657225"/>
              <a:chOff x="119" y="1567"/>
              <a:chExt cx="96" cy="74"/>
            </a:xfrm>
          </xdr:grpSpPr>
          <xdr:sp macro="" textlink="">
            <xdr:nvSpPr>
              <xdr:cNvPr id="4113" name="Check Box 17" hidden="1">
                <a:extLst>
                  <a:ext uri="{63B3BB69-23CF-44E3-9099-C40C66FF867C}">
                    <a14:compatExt spid="_x0000_s4113"/>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14" name="Check Box 18" hidden="1">
                <a:extLst>
                  <a:ext uri="{63B3BB69-23CF-44E3-9099-C40C66FF867C}">
                    <a14:compatExt spid="_x0000_s4114"/>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15" name="Check Box 19" hidden="1">
                <a:extLst>
                  <a:ext uri="{63B3BB69-23CF-44E3-9099-C40C66FF867C}">
                    <a14:compatExt spid="_x0000_s4115"/>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16" name="Check Box 20" hidden="1">
                <a:extLst>
                  <a:ext uri="{63B3BB69-23CF-44E3-9099-C40C66FF867C}">
                    <a14:compatExt spid="_x0000_s4116"/>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90</xdr:row>
          <xdr:rowOff>0</xdr:rowOff>
        </xdr:from>
        <xdr:to>
          <xdr:col>10</xdr:col>
          <xdr:colOff>85725</xdr:colOff>
          <xdr:row>94</xdr:row>
          <xdr:rowOff>9525</xdr:rowOff>
        </xdr:to>
        <xdr:grpSp>
          <xdr:nvGrpSpPr>
            <xdr:cNvPr id="25" name="Group 97"/>
            <xdr:cNvGrpSpPr>
              <a:grpSpLocks/>
            </xdr:cNvGrpSpPr>
          </xdr:nvGrpSpPr>
          <xdr:grpSpPr bwMode="auto">
            <a:xfrm>
              <a:off x="457200" y="17030700"/>
              <a:ext cx="914400" cy="657225"/>
              <a:chOff x="119" y="1567"/>
              <a:chExt cx="96" cy="74"/>
            </a:xfrm>
          </xdr:grpSpPr>
          <xdr:sp macro="" textlink="">
            <xdr:nvSpPr>
              <xdr:cNvPr id="4117" name="Check Box 21" hidden="1">
                <a:extLst>
                  <a:ext uri="{63B3BB69-23CF-44E3-9099-C40C66FF867C}">
                    <a14:compatExt spid="_x0000_s4117"/>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18" name="Check Box 22" hidden="1">
                <a:extLst>
                  <a:ext uri="{63B3BB69-23CF-44E3-9099-C40C66FF867C}">
                    <a14:compatExt spid="_x0000_s4118"/>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19" name="Check Box 23" hidden="1">
                <a:extLst>
                  <a:ext uri="{63B3BB69-23CF-44E3-9099-C40C66FF867C}">
                    <a14:compatExt spid="_x0000_s4119"/>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20" name="Check Box 24" hidden="1">
                <a:extLst>
                  <a:ext uri="{63B3BB69-23CF-44E3-9099-C40C66FF867C}">
                    <a14:compatExt spid="_x0000_s4120"/>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94</xdr:row>
          <xdr:rowOff>0</xdr:rowOff>
        </xdr:from>
        <xdr:to>
          <xdr:col>10</xdr:col>
          <xdr:colOff>85725</xdr:colOff>
          <xdr:row>98</xdr:row>
          <xdr:rowOff>9525</xdr:rowOff>
        </xdr:to>
        <xdr:grpSp>
          <xdr:nvGrpSpPr>
            <xdr:cNvPr id="30" name="Group 102"/>
            <xdr:cNvGrpSpPr>
              <a:grpSpLocks/>
            </xdr:cNvGrpSpPr>
          </xdr:nvGrpSpPr>
          <xdr:grpSpPr bwMode="auto">
            <a:xfrm>
              <a:off x="457200" y="17678400"/>
              <a:ext cx="914400" cy="657225"/>
              <a:chOff x="119" y="1567"/>
              <a:chExt cx="96" cy="74"/>
            </a:xfrm>
          </xdr:grpSpPr>
          <xdr:sp macro="" textlink="">
            <xdr:nvSpPr>
              <xdr:cNvPr id="4121" name="Check Box 25" hidden="1">
                <a:extLst>
                  <a:ext uri="{63B3BB69-23CF-44E3-9099-C40C66FF867C}">
                    <a14:compatExt spid="_x0000_s4121"/>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22" name="Check Box 26" hidden="1">
                <a:extLst>
                  <a:ext uri="{63B3BB69-23CF-44E3-9099-C40C66FF867C}">
                    <a14:compatExt spid="_x0000_s4122"/>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23" name="Check Box 27" hidden="1">
                <a:extLst>
                  <a:ext uri="{63B3BB69-23CF-44E3-9099-C40C66FF867C}">
                    <a14:compatExt spid="_x0000_s4123"/>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24" name="Check Box 28" hidden="1">
                <a:extLst>
                  <a:ext uri="{63B3BB69-23CF-44E3-9099-C40C66FF867C}">
                    <a14:compatExt spid="_x0000_s4124"/>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98</xdr:row>
          <xdr:rowOff>0</xdr:rowOff>
        </xdr:from>
        <xdr:to>
          <xdr:col>10</xdr:col>
          <xdr:colOff>85725</xdr:colOff>
          <xdr:row>102</xdr:row>
          <xdr:rowOff>9525</xdr:rowOff>
        </xdr:to>
        <xdr:grpSp>
          <xdr:nvGrpSpPr>
            <xdr:cNvPr id="35" name="Group 107"/>
            <xdr:cNvGrpSpPr>
              <a:grpSpLocks/>
            </xdr:cNvGrpSpPr>
          </xdr:nvGrpSpPr>
          <xdr:grpSpPr bwMode="auto">
            <a:xfrm>
              <a:off x="457200" y="18326100"/>
              <a:ext cx="914400" cy="657225"/>
              <a:chOff x="119" y="1567"/>
              <a:chExt cx="96" cy="74"/>
            </a:xfrm>
          </xdr:grpSpPr>
          <xdr:sp macro="" textlink="">
            <xdr:nvSpPr>
              <xdr:cNvPr id="4125" name="Check Box 29" hidden="1">
                <a:extLst>
                  <a:ext uri="{63B3BB69-23CF-44E3-9099-C40C66FF867C}">
                    <a14:compatExt spid="_x0000_s4125"/>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26" name="Check Box 30" hidden="1">
                <a:extLst>
                  <a:ext uri="{63B3BB69-23CF-44E3-9099-C40C66FF867C}">
                    <a14:compatExt spid="_x0000_s4126"/>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27" name="Check Box 31" hidden="1">
                <a:extLst>
                  <a:ext uri="{63B3BB69-23CF-44E3-9099-C40C66FF867C}">
                    <a14:compatExt spid="_x0000_s4127"/>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28" name="Check Box 32" hidden="1">
                <a:extLst>
                  <a:ext uri="{63B3BB69-23CF-44E3-9099-C40C66FF867C}">
                    <a14:compatExt spid="_x0000_s4128"/>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102</xdr:row>
          <xdr:rowOff>0</xdr:rowOff>
        </xdr:from>
        <xdr:to>
          <xdr:col>10</xdr:col>
          <xdr:colOff>85725</xdr:colOff>
          <xdr:row>106</xdr:row>
          <xdr:rowOff>9525</xdr:rowOff>
        </xdr:to>
        <xdr:grpSp>
          <xdr:nvGrpSpPr>
            <xdr:cNvPr id="40" name="Group 112"/>
            <xdr:cNvGrpSpPr>
              <a:grpSpLocks/>
            </xdr:cNvGrpSpPr>
          </xdr:nvGrpSpPr>
          <xdr:grpSpPr bwMode="auto">
            <a:xfrm>
              <a:off x="457200" y="18973800"/>
              <a:ext cx="914400" cy="657225"/>
              <a:chOff x="119" y="1567"/>
              <a:chExt cx="96" cy="74"/>
            </a:xfrm>
          </xdr:grpSpPr>
          <xdr:sp macro="" textlink="">
            <xdr:nvSpPr>
              <xdr:cNvPr id="4129" name="Check Box 33" hidden="1">
                <a:extLst>
                  <a:ext uri="{63B3BB69-23CF-44E3-9099-C40C66FF867C}">
                    <a14:compatExt spid="_x0000_s4129"/>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30" name="Check Box 34" hidden="1">
                <a:extLst>
                  <a:ext uri="{63B3BB69-23CF-44E3-9099-C40C66FF867C}">
                    <a14:compatExt spid="_x0000_s4130"/>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31" name="Check Box 35" hidden="1">
                <a:extLst>
                  <a:ext uri="{63B3BB69-23CF-44E3-9099-C40C66FF867C}">
                    <a14:compatExt spid="_x0000_s4131"/>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4132" name="Check Box 36" hidden="1">
                <a:extLst>
                  <a:ext uri="{63B3BB69-23CF-44E3-9099-C40C66FF867C}">
                    <a14:compatExt spid="_x0000_s4132"/>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67</xdr:row>
          <xdr:rowOff>0</xdr:rowOff>
        </xdr:from>
        <xdr:to>
          <xdr:col>14</xdr:col>
          <xdr:colOff>57150</xdr:colOff>
          <xdr:row>71</xdr:row>
          <xdr:rowOff>9525</xdr:rowOff>
        </xdr:to>
        <xdr:grpSp>
          <xdr:nvGrpSpPr>
            <xdr:cNvPr id="45" name="Group 117"/>
            <xdr:cNvGrpSpPr>
              <a:grpSpLocks/>
            </xdr:cNvGrpSpPr>
          </xdr:nvGrpSpPr>
          <xdr:grpSpPr bwMode="auto">
            <a:xfrm>
              <a:off x="457200" y="13173075"/>
              <a:ext cx="1381125" cy="657225"/>
              <a:chOff x="119" y="1567"/>
              <a:chExt cx="96" cy="74"/>
            </a:xfrm>
          </xdr:grpSpPr>
          <xdr:sp macro="" textlink="">
            <xdr:nvSpPr>
              <xdr:cNvPr id="4133" name="Check Box 37" hidden="1">
                <a:extLst>
                  <a:ext uri="{63B3BB69-23CF-44E3-9099-C40C66FF867C}">
                    <a14:compatExt spid="_x0000_s4133"/>
                  </a:ext>
                </a:extLst>
              </xdr:cNvPr>
              <xdr:cNvSpPr/>
            </xdr:nvSpPr>
            <xdr:spPr bwMode="auto">
              <a:xfrm>
                <a:off x="119" y="1567"/>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4134" name="Check Box 38" hidden="1">
                <a:extLst>
                  <a:ext uri="{63B3BB69-23CF-44E3-9099-C40C66FF867C}">
                    <a14:compatExt spid="_x0000_s4134"/>
                  </a:ext>
                </a:extLst>
              </xdr:cNvPr>
              <xdr:cNvSpPr/>
            </xdr:nvSpPr>
            <xdr:spPr bwMode="auto">
              <a:xfrm>
                <a:off x="119" y="1601"/>
                <a:ext cx="96"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幼稚園教諭</a:t>
                </a:r>
              </a:p>
            </xdr:txBody>
          </xdr:sp>
          <xdr:sp macro="" textlink="">
            <xdr:nvSpPr>
              <xdr:cNvPr id="4135" name="Check Box 39" hidden="1">
                <a:extLst>
                  <a:ext uri="{63B3BB69-23CF-44E3-9099-C40C66FF867C}">
                    <a14:compatExt spid="_x0000_s4135"/>
                  </a:ext>
                </a:extLst>
              </xdr:cNvPr>
              <xdr:cNvSpPr/>
            </xdr:nvSpPr>
            <xdr:spPr bwMode="auto">
              <a:xfrm>
                <a:off x="119" y="1584"/>
                <a:ext cx="8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4136" name="Check Box 40" hidden="1">
                <a:extLst>
                  <a:ext uri="{63B3BB69-23CF-44E3-9099-C40C66FF867C}">
                    <a14:compatExt spid="_x0000_s4136"/>
                  </a:ext>
                </a:extLst>
              </xdr:cNvPr>
              <xdr:cNvSpPr/>
            </xdr:nvSpPr>
            <xdr:spPr bwMode="auto">
              <a:xfrm>
                <a:off x="119" y="1619"/>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170</xdr:row>
          <xdr:rowOff>180975</xdr:rowOff>
        </xdr:from>
        <xdr:to>
          <xdr:col>4</xdr:col>
          <xdr:colOff>9525</xdr:colOff>
          <xdr:row>172</xdr:row>
          <xdr:rowOff>9525</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78</xdr:row>
          <xdr:rowOff>76200</xdr:rowOff>
        </xdr:from>
        <xdr:to>
          <xdr:col>50</xdr:col>
          <xdr:colOff>85725</xdr:colOff>
          <xdr:row>79</xdr:row>
          <xdr:rowOff>152400</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79</xdr:row>
          <xdr:rowOff>114300</xdr:rowOff>
        </xdr:from>
        <xdr:to>
          <xdr:col>51</xdr:col>
          <xdr:colOff>104775</xdr:colOff>
          <xdr:row>81</xdr:row>
          <xdr:rowOff>114300</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82</xdr:row>
          <xdr:rowOff>76200</xdr:rowOff>
        </xdr:from>
        <xdr:to>
          <xdr:col>50</xdr:col>
          <xdr:colOff>85725</xdr:colOff>
          <xdr:row>83</xdr:row>
          <xdr:rowOff>152400</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83</xdr:row>
          <xdr:rowOff>114300</xdr:rowOff>
        </xdr:from>
        <xdr:to>
          <xdr:col>51</xdr:col>
          <xdr:colOff>104775</xdr:colOff>
          <xdr:row>85</xdr:row>
          <xdr:rowOff>114300</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86</xdr:row>
          <xdr:rowOff>76200</xdr:rowOff>
        </xdr:from>
        <xdr:to>
          <xdr:col>50</xdr:col>
          <xdr:colOff>85725</xdr:colOff>
          <xdr:row>87</xdr:row>
          <xdr:rowOff>152400</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87</xdr:row>
          <xdr:rowOff>114300</xdr:rowOff>
        </xdr:from>
        <xdr:to>
          <xdr:col>51</xdr:col>
          <xdr:colOff>104775</xdr:colOff>
          <xdr:row>89</xdr:row>
          <xdr:rowOff>114300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90</xdr:row>
          <xdr:rowOff>76200</xdr:rowOff>
        </xdr:from>
        <xdr:to>
          <xdr:col>50</xdr:col>
          <xdr:colOff>85725</xdr:colOff>
          <xdr:row>91</xdr:row>
          <xdr:rowOff>152400</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91</xdr:row>
          <xdr:rowOff>114300</xdr:rowOff>
        </xdr:from>
        <xdr:to>
          <xdr:col>51</xdr:col>
          <xdr:colOff>104775</xdr:colOff>
          <xdr:row>93</xdr:row>
          <xdr:rowOff>114300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94</xdr:row>
          <xdr:rowOff>76200</xdr:rowOff>
        </xdr:from>
        <xdr:to>
          <xdr:col>50</xdr:col>
          <xdr:colOff>85725</xdr:colOff>
          <xdr:row>95</xdr:row>
          <xdr:rowOff>152400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95</xdr:row>
          <xdr:rowOff>114300</xdr:rowOff>
        </xdr:from>
        <xdr:to>
          <xdr:col>51</xdr:col>
          <xdr:colOff>104775</xdr:colOff>
          <xdr:row>97</xdr:row>
          <xdr:rowOff>114300</xdr:rowOff>
        </xdr:to>
        <xdr:sp macro="" textlink="">
          <xdr:nvSpPr>
            <xdr:cNvPr id="4147" name="Check Box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98</xdr:row>
          <xdr:rowOff>76200</xdr:rowOff>
        </xdr:from>
        <xdr:to>
          <xdr:col>50</xdr:col>
          <xdr:colOff>85725</xdr:colOff>
          <xdr:row>99</xdr:row>
          <xdr:rowOff>152400</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99</xdr:row>
          <xdr:rowOff>114300</xdr:rowOff>
        </xdr:from>
        <xdr:to>
          <xdr:col>51</xdr:col>
          <xdr:colOff>104775</xdr:colOff>
          <xdr:row>101</xdr:row>
          <xdr:rowOff>114300</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102</xdr:row>
          <xdr:rowOff>76200</xdr:rowOff>
        </xdr:from>
        <xdr:to>
          <xdr:col>50</xdr:col>
          <xdr:colOff>85725</xdr:colOff>
          <xdr:row>103</xdr:row>
          <xdr:rowOff>152400</xdr:rowOff>
        </xdr:to>
        <xdr:sp macro="" textlink="">
          <xdr:nvSpPr>
            <xdr:cNvPr id="4150" name="Check Box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38100</xdr:colOff>
          <xdr:row>103</xdr:row>
          <xdr:rowOff>114300</xdr:rowOff>
        </xdr:from>
        <xdr:to>
          <xdr:col>51</xdr:col>
          <xdr:colOff>104775</xdr:colOff>
          <xdr:row>105</xdr:row>
          <xdr:rowOff>114300</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147</xdr:row>
          <xdr:rowOff>171450</xdr:rowOff>
        </xdr:from>
        <xdr:to>
          <xdr:col>9</xdr:col>
          <xdr:colOff>19050</xdr:colOff>
          <xdr:row>148</xdr:row>
          <xdr:rowOff>171450</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160</xdr:row>
          <xdr:rowOff>171450</xdr:rowOff>
        </xdr:from>
        <xdr:to>
          <xdr:col>9</xdr:col>
          <xdr:colOff>19050</xdr:colOff>
          <xdr:row>161</xdr:row>
          <xdr:rowOff>171450</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119</xdr:row>
          <xdr:rowOff>19050</xdr:rowOff>
        </xdr:from>
        <xdr:to>
          <xdr:col>9</xdr:col>
          <xdr:colOff>28575</xdr:colOff>
          <xdr:row>122</xdr:row>
          <xdr:rowOff>0</xdr:rowOff>
        </xdr:to>
        <xdr:grpSp>
          <xdr:nvGrpSpPr>
            <xdr:cNvPr id="67" name="Group 426"/>
            <xdr:cNvGrpSpPr>
              <a:grpSpLocks/>
            </xdr:cNvGrpSpPr>
          </xdr:nvGrpSpPr>
          <xdr:grpSpPr bwMode="auto">
            <a:xfrm>
              <a:off x="428625" y="22155150"/>
              <a:ext cx="762000" cy="523875"/>
              <a:chOff x="47" y="3669"/>
              <a:chExt cx="78" cy="60"/>
            </a:xfrm>
          </xdr:grpSpPr>
          <xdr:sp macro="" textlink="">
            <xdr:nvSpPr>
              <xdr:cNvPr id="4154" name="Check Box 58" hidden="1">
                <a:extLst>
                  <a:ext uri="{63B3BB69-23CF-44E3-9099-C40C66FF867C}">
                    <a14:compatExt spid="_x0000_s4154"/>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4155" name="Check Box 59" hidden="1">
                <a:extLst>
                  <a:ext uri="{63B3BB69-23CF-44E3-9099-C40C66FF867C}">
                    <a14:compatExt spid="_x0000_s4155"/>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4156" name="Check Box 60" hidden="1">
                <a:extLst>
                  <a:ext uri="{63B3BB69-23CF-44E3-9099-C40C66FF867C}">
                    <a14:compatExt spid="_x0000_s4156"/>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122</xdr:row>
          <xdr:rowOff>19050</xdr:rowOff>
        </xdr:from>
        <xdr:to>
          <xdr:col>9</xdr:col>
          <xdr:colOff>28575</xdr:colOff>
          <xdr:row>125</xdr:row>
          <xdr:rowOff>0</xdr:rowOff>
        </xdr:to>
        <xdr:grpSp>
          <xdr:nvGrpSpPr>
            <xdr:cNvPr id="71" name="Group 430"/>
            <xdr:cNvGrpSpPr>
              <a:grpSpLocks/>
            </xdr:cNvGrpSpPr>
          </xdr:nvGrpSpPr>
          <xdr:grpSpPr bwMode="auto">
            <a:xfrm>
              <a:off x="428625" y="22698075"/>
              <a:ext cx="762000" cy="523875"/>
              <a:chOff x="47" y="3669"/>
              <a:chExt cx="78" cy="60"/>
            </a:xfrm>
          </xdr:grpSpPr>
          <xdr:sp macro="" textlink="">
            <xdr:nvSpPr>
              <xdr:cNvPr id="4157" name="Check Box 61" hidden="1">
                <a:extLst>
                  <a:ext uri="{63B3BB69-23CF-44E3-9099-C40C66FF867C}">
                    <a14:compatExt spid="_x0000_s4157"/>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4158" name="Check Box 62" hidden="1">
                <a:extLst>
                  <a:ext uri="{63B3BB69-23CF-44E3-9099-C40C66FF867C}">
                    <a14:compatExt spid="_x0000_s4158"/>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4159" name="Check Box 63" hidden="1">
                <a:extLst>
                  <a:ext uri="{63B3BB69-23CF-44E3-9099-C40C66FF867C}">
                    <a14:compatExt spid="_x0000_s4159"/>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125</xdr:row>
          <xdr:rowOff>19050</xdr:rowOff>
        </xdr:from>
        <xdr:to>
          <xdr:col>9</xdr:col>
          <xdr:colOff>28575</xdr:colOff>
          <xdr:row>128</xdr:row>
          <xdr:rowOff>0</xdr:rowOff>
        </xdr:to>
        <xdr:grpSp>
          <xdr:nvGrpSpPr>
            <xdr:cNvPr id="75" name="Group 434"/>
            <xdr:cNvGrpSpPr>
              <a:grpSpLocks/>
            </xdr:cNvGrpSpPr>
          </xdr:nvGrpSpPr>
          <xdr:grpSpPr bwMode="auto">
            <a:xfrm>
              <a:off x="428625" y="23241000"/>
              <a:ext cx="762000" cy="552450"/>
              <a:chOff x="47" y="3669"/>
              <a:chExt cx="78" cy="60"/>
            </a:xfrm>
          </xdr:grpSpPr>
          <xdr:sp macro="" textlink="">
            <xdr:nvSpPr>
              <xdr:cNvPr id="4160" name="Check Box 64" hidden="1">
                <a:extLst>
                  <a:ext uri="{63B3BB69-23CF-44E3-9099-C40C66FF867C}">
                    <a14:compatExt spid="_x0000_s4160"/>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4161" name="Check Box 65" hidden="1">
                <a:extLst>
                  <a:ext uri="{63B3BB69-23CF-44E3-9099-C40C66FF867C}">
                    <a14:compatExt spid="_x0000_s4161"/>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4162" name="Check Box 66" hidden="1">
                <a:extLst>
                  <a:ext uri="{63B3BB69-23CF-44E3-9099-C40C66FF867C}">
                    <a14:compatExt spid="_x0000_s4162"/>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110</xdr:row>
          <xdr:rowOff>0</xdr:rowOff>
        </xdr:from>
        <xdr:to>
          <xdr:col>18</xdr:col>
          <xdr:colOff>85725</xdr:colOff>
          <xdr:row>111</xdr:row>
          <xdr:rowOff>76200</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110</xdr:row>
          <xdr:rowOff>0</xdr:rowOff>
        </xdr:from>
        <xdr:to>
          <xdr:col>35</xdr:col>
          <xdr:colOff>57150</xdr:colOff>
          <xdr:row>111</xdr:row>
          <xdr:rowOff>76200</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110</xdr:row>
          <xdr:rowOff>0</xdr:rowOff>
        </xdr:from>
        <xdr:to>
          <xdr:col>18</xdr:col>
          <xdr:colOff>85725</xdr:colOff>
          <xdr:row>111</xdr:row>
          <xdr:rowOff>76200</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110</xdr:row>
          <xdr:rowOff>0</xdr:rowOff>
        </xdr:from>
        <xdr:to>
          <xdr:col>35</xdr:col>
          <xdr:colOff>57150</xdr:colOff>
          <xdr:row>111</xdr:row>
          <xdr:rowOff>76200</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110</xdr:row>
          <xdr:rowOff>0</xdr:rowOff>
        </xdr:from>
        <xdr:to>
          <xdr:col>18</xdr:col>
          <xdr:colOff>85725</xdr:colOff>
          <xdr:row>111</xdr:row>
          <xdr:rowOff>76200</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110</xdr:row>
          <xdr:rowOff>0</xdr:rowOff>
        </xdr:from>
        <xdr:to>
          <xdr:col>35</xdr:col>
          <xdr:colOff>57150</xdr:colOff>
          <xdr:row>111</xdr:row>
          <xdr:rowOff>76200</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110</xdr:row>
          <xdr:rowOff>0</xdr:rowOff>
        </xdr:from>
        <xdr:to>
          <xdr:col>18</xdr:col>
          <xdr:colOff>85725</xdr:colOff>
          <xdr:row>111</xdr:row>
          <xdr:rowOff>76200</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110</xdr:row>
          <xdr:rowOff>0</xdr:rowOff>
        </xdr:from>
        <xdr:to>
          <xdr:col>35</xdr:col>
          <xdr:colOff>57150</xdr:colOff>
          <xdr:row>111</xdr:row>
          <xdr:rowOff>76200</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277</xdr:row>
          <xdr:rowOff>180975</xdr:rowOff>
        </xdr:from>
        <xdr:to>
          <xdr:col>4</xdr:col>
          <xdr:colOff>19050</xdr:colOff>
          <xdr:row>279</xdr:row>
          <xdr:rowOff>9525</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278</xdr:row>
          <xdr:rowOff>180975</xdr:rowOff>
        </xdr:from>
        <xdr:to>
          <xdr:col>4</xdr:col>
          <xdr:colOff>19050</xdr:colOff>
          <xdr:row>280</xdr:row>
          <xdr:rowOff>9525</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280</xdr:row>
          <xdr:rowOff>0</xdr:rowOff>
        </xdr:from>
        <xdr:to>
          <xdr:col>4</xdr:col>
          <xdr:colOff>19050</xdr:colOff>
          <xdr:row>281</xdr:row>
          <xdr:rowOff>19050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56</xdr:row>
          <xdr:rowOff>57150</xdr:rowOff>
        </xdr:from>
        <xdr:to>
          <xdr:col>35</xdr:col>
          <xdr:colOff>66675</xdr:colOff>
          <xdr:row>57</xdr:row>
          <xdr:rowOff>142875</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56</xdr:row>
          <xdr:rowOff>57150</xdr:rowOff>
        </xdr:from>
        <xdr:to>
          <xdr:col>43</xdr:col>
          <xdr:colOff>85725</xdr:colOff>
          <xdr:row>57</xdr:row>
          <xdr:rowOff>142875</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5</xdr:col>
          <xdr:colOff>57150</xdr:colOff>
          <xdr:row>37</xdr:row>
          <xdr:rowOff>38100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80</xdr:row>
          <xdr:rowOff>180975</xdr:rowOff>
        </xdr:from>
        <xdr:to>
          <xdr:col>11</xdr:col>
          <xdr:colOff>76200</xdr:colOff>
          <xdr:row>83</xdr:row>
          <xdr:rowOff>28575</xdr:rowOff>
        </xdr:to>
        <xdr:grpSp>
          <xdr:nvGrpSpPr>
            <xdr:cNvPr id="8" name="Group 149"/>
            <xdr:cNvGrpSpPr>
              <a:grpSpLocks/>
            </xdr:cNvGrpSpPr>
          </xdr:nvGrpSpPr>
          <xdr:grpSpPr bwMode="auto">
            <a:xfrm>
              <a:off x="561975" y="13792200"/>
              <a:ext cx="923925" cy="419100"/>
              <a:chOff x="59" y="1080"/>
              <a:chExt cx="97" cy="40"/>
            </a:xfrm>
          </xdr:grpSpPr>
          <xdr:sp macro="" textlink="">
            <xdr:nvSpPr>
              <xdr:cNvPr id="5127" name="Check Box 7" hidden="1">
                <a:extLst>
                  <a:ext uri="{63B3BB69-23CF-44E3-9099-C40C66FF867C}">
                    <a14:compatExt spid="_x0000_s5127"/>
                  </a:ext>
                </a:extLst>
              </xdr:cNvPr>
              <xdr:cNvSpPr/>
            </xdr:nvSpPr>
            <xdr:spPr bwMode="auto">
              <a:xfrm>
                <a:off x="59" y="1080"/>
                <a:ext cx="9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28" name="Check Box 8" hidden="1">
                <a:extLst>
                  <a:ext uri="{63B3BB69-23CF-44E3-9099-C40C66FF867C}">
                    <a14:compatExt spid="_x0000_s5128"/>
                  </a:ext>
                </a:extLst>
              </xdr:cNvPr>
              <xdr:cNvSpPr/>
            </xdr:nvSpPr>
            <xdr:spPr bwMode="auto">
              <a:xfrm>
                <a:off x="59" y="1096"/>
                <a:ext cx="85"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114</xdr:row>
          <xdr:rowOff>19050</xdr:rowOff>
        </xdr:from>
        <xdr:to>
          <xdr:col>12</xdr:col>
          <xdr:colOff>38100</xdr:colOff>
          <xdr:row>117</xdr:row>
          <xdr:rowOff>152400</xdr:rowOff>
        </xdr:to>
        <xdr:grpSp>
          <xdr:nvGrpSpPr>
            <xdr:cNvPr id="11" name="Group 176"/>
            <xdr:cNvGrpSpPr>
              <a:grpSpLocks/>
            </xdr:cNvGrpSpPr>
          </xdr:nvGrpSpPr>
          <xdr:grpSpPr bwMode="auto">
            <a:xfrm>
              <a:off x="457200" y="19650075"/>
              <a:ext cx="1114425" cy="619125"/>
              <a:chOff x="48" y="1681"/>
              <a:chExt cx="146" cy="65"/>
            </a:xfrm>
          </xdr:grpSpPr>
          <xdr:sp macro="" textlink="">
            <xdr:nvSpPr>
              <xdr:cNvPr id="5129" name="Check Box 9" hidden="1">
                <a:extLst>
                  <a:ext uri="{63B3BB69-23CF-44E3-9099-C40C66FF867C}">
                    <a14:compatExt spid="_x0000_s5129"/>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30" name="Check Box 10" hidden="1">
                <a:extLst>
                  <a:ext uri="{63B3BB69-23CF-44E3-9099-C40C66FF867C}">
                    <a14:compatExt spid="_x0000_s5130"/>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31" name="Check Box 11" hidden="1">
                <a:extLst>
                  <a:ext uri="{63B3BB69-23CF-44E3-9099-C40C66FF867C}">
                    <a14:compatExt spid="_x0000_s5131"/>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32" name="Check Box 12" hidden="1">
                <a:extLst>
                  <a:ext uri="{63B3BB69-23CF-44E3-9099-C40C66FF867C}">
                    <a14:compatExt spid="_x0000_s5132"/>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118</xdr:row>
          <xdr:rowOff>19050</xdr:rowOff>
        </xdr:from>
        <xdr:to>
          <xdr:col>12</xdr:col>
          <xdr:colOff>66675</xdr:colOff>
          <xdr:row>121</xdr:row>
          <xdr:rowOff>152400</xdr:rowOff>
        </xdr:to>
        <xdr:grpSp>
          <xdr:nvGrpSpPr>
            <xdr:cNvPr id="16" name="Group 177"/>
            <xdr:cNvGrpSpPr>
              <a:grpSpLocks/>
            </xdr:cNvGrpSpPr>
          </xdr:nvGrpSpPr>
          <xdr:grpSpPr bwMode="auto">
            <a:xfrm>
              <a:off x="457200" y="20297775"/>
              <a:ext cx="1143000" cy="619125"/>
              <a:chOff x="48" y="1681"/>
              <a:chExt cx="146" cy="65"/>
            </a:xfrm>
          </xdr:grpSpPr>
          <xdr:sp macro="" textlink="">
            <xdr:nvSpPr>
              <xdr:cNvPr id="5133" name="Check Box 13" hidden="1">
                <a:extLst>
                  <a:ext uri="{63B3BB69-23CF-44E3-9099-C40C66FF867C}">
                    <a14:compatExt spid="_x0000_s5133"/>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34" name="Check Box 14" hidden="1">
                <a:extLst>
                  <a:ext uri="{63B3BB69-23CF-44E3-9099-C40C66FF867C}">
                    <a14:compatExt spid="_x0000_s5134"/>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35" name="Check Box 15" hidden="1">
                <a:extLst>
                  <a:ext uri="{63B3BB69-23CF-44E3-9099-C40C66FF867C}">
                    <a14:compatExt spid="_x0000_s5135"/>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36" name="Check Box 16" hidden="1">
                <a:extLst>
                  <a:ext uri="{63B3BB69-23CF-44E3-9099-C40C66FF867C}">
                    <a14:compatExt spid="_x0000_s5136"/>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122</xdr:row>
          <xdr:rowOff>19050</xdr:rowOff>
        </xdr:from>
        <xdr:to>
          <xdr:col>12</xdr:col>
          <xdr:colOff>57150</xdr:colOff>
          <xdr:row>125</xdr:row>
          <xdr:rowOff>152400</xdr:rowOff>
        </xdr:to>
        <xdr:grpSp>
          <xdr:nvGrpSpPr>
            <xdr:cNvPr id="21" name="Group 182"/>
            <xdr:cNvGrpSpPr>
              <a:grpSpLocks/>
            </xdr:cNvGrpSpPr>
          </xdr:nvGrpSpPr>
          <xdr:grpSpPr bwMode="auto">
            <a:xfrm>
              <a:off x="457200" y="20945475"/>
              <a:ext cx="1133475" cy="619125"/>
              <a:chOff x="48" y="1681"/>
              <a:chExt cx="146" cy="65"/>
            </a:xfrm>
          </xdr:grpSpPr>
          <xdr:sp macro="" textlink="">
            <xdr:nvSpPr>
              <xdr:cNvPr id="5137" name="Check Box 17" hidden="1">
                <a:extLst>
                  <a:ext uri="{63B3BB69-23CF-44E3-9099-C40C66FF867C}">
                    <a14:compatExt spid="_x0000_s5137"/>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38" name="Check Box 18" hidden="1">
                <a:extLst>
                  <a:ext uri="{63B3BB69-23CF-44E3-9099-C40C66FF867C}">
                    <a14:compatExt spid="_x0000_s5138"/>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39" name="Check Box 19" hidden="1">
                <a:extLst>
                  <a:ext uri="{63B3BB69-23CF-44E3-9099-C40C66FF867C}">
                    <a14:compatExt spid="_x0000_s5139"/>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40" name="Check Box 20" hidden="1">
                <a:extLst>
                  <a:ext uri="{63B3BB69-23CF-44E3-9099-C40C66FF867C}">
                    <a14:compatExt spid="_x0000_s5140"/>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126</xdr:row>
          <xdr:rowOff>19050</xdr:rowOff>
        </xdr:from>
        <xdr:to>
          <xdr:col>12</xdr:col>
          <xdr:colOff>57150</xdr:colOff>
          <xdr:row>129</xdr:row>
          <xdr:rowOff>152400</xdr:rowOff>
        </xdr:to>
        <xdr:grpSp>
          <xdr:nvGrpSpPr>
            <xdr:cNvPr id="26" name="Group 187"/>
            <xdr:cNvGrpSpPr>
              <a:grpSpLocks/>
            </xdr:cNvGrpSpPr>
          </xdr:nvGrpSpPr>
          <xdr:grpSpPr bwMode="auto">
            <a:xfrm>
              <a:off x="457200" y="21593175"/>
              <a:ext cx="1133475" cy="619125"/>
              <a:chOff x="48" y="1681"/>
              <a:chExt cx="146" cy="65"/>
            </a:xfrm>
          </xdr:grpSpPr>
          <xdr:sp macro="" textlink="">
            <xdr:nvSpPr>
              <xdr:cNvPr id="5141" name="Check Box 21" hidden="1">
                <a:extLst>
                  <a:ext uri="{63B3BB69-23CF-44E3-9099-C40C66FF867C}">
                    <a14:compatExt spid="_x0000_s5141"/>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42" name="Check Box 22" hidden="1">
                <a:extLst>
                  <a:ext uri="{63B3BB69-23CF-44E3-9099-C40C66FF867C}">
                    <a14:compatExt spid="_x0000_s5142"/>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43" name="Check Box 23" hidden="1">
                <a:extLst>
                  <a:ext uri="{63B3BB69-23CF-44E3-9099-C40C66FF867C}">
                    <a14:compatExt spid="_x0000_s5143"/>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44" name="Check Box 24" hidden="1">
                <a:extLst>
                  <a:ext uri="{63B3BB69-23CF-44E3-9099-C40C66FF867C}">
                    <a14:compatExt spid="_x0000_s5144"/>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130</xdr:row>
          <xdr:rowOff>19050</xdr:rowOff>
        </xdr:from>
        <xdr:to>
          <xdr:col>12</xdr:col>
          <xdr:colOff>38100</xdr:colOff>
          <xdr:row>133</xdr:row>
          <xdr:rowOff>152400</xdr:rowOff>
        </xdr:to>
        <xdr:grpSp>
          <xdr:nvGrpSpPr>
            <xdr:cNvPr id="31" name="Group 192"/>
            <xdr:cNvGrpSpPr>
              <a:grpSpLocks/>
            </xdr:cNvGrpSpPr>
          </xdr:nvGrpSpPr>
          <xdr:grpSpPr bwMode="auto">
            <a:xfrm>
              <a:off x="457200" y="22240875"/>
              <a:ext cx="1114425" cy="619125"/>
              <a:chOff x="48" y="1681"/>
              <a:chExt cx="146" cy="65"/>
            </a:xfrm>
          </xdr:grpSpPr>
          <xdr:sp macro="" textlink="">
            <xdr:nvSpPr>
              <xdr:cNvPr id="5145" name="Check Box 25" hidden="1">
                <a:extLst>
                  <a:ext uri="{63B3BB69-23CF-44E3-9099-C40C66FF867C}">
                    <a14:compatExt spid="_x0000_s5145"/>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46" name="Check Box 26" hidden="1">
                <a:extLst>
                  <a:ext uri="{63B3BB69-23CF-44E3-9099-C40C66FF867C}">
                    <a14:compatExt spid="_x0000_s5146"/>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47" name="Check Box 27" hidden="1">
                <a:extLst>
                  <a:ext uri="{63B3BB69-23CF-44E3-9099-C40C66FF867C}">
                    <a14:compatExt spid="_x0000_s5147"/>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48" name="Check Box 28" hidden="1">
                <a:extLst>
                  <a:ext uri="{63B3BB69-23CF-44E3-9099-C40C66FF867C}">
                    <a14:compatExt spid="_x0000_s5148"/>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158</xdr:row>
          <xdr:rowOff>19050</xdr:rowOff>
        </xdr:from>
        <xdr:to>
          <xdr:col>41</xdr:col>
          <xdr:colOff>66675</xdr:colOff>
          <xdr:row>161</xdr:row>
          <xdr:rowOff>152400</xdr:rowOff>
        </xdr:to>
        <xdr:grpSp>
          <xdr:nvGrpSpPr>
            <xdr:cNvPr id="36" name="Group 197"/>
            <xdr:cNvGrpSpPr>
              <a:grpSpLocks/>
            </xdr:cNvGrpSpPr>
          </xdr:nvGrpSpPr>
          <xdr:grpSpPr bwMode="auto">
            <a:xfrm>
              <a:off x="4152900" y="26974800"/>
              <a:ext cx="1390650" cy="619125"/>
              <a:chOff x="48" y="1681"/>
              <a:chExt cx="146" cy="65"/>
            </a:xfrm>
          </xdr:grpSpPr>
          <xdr:sp macro="" textlink="">
            <xdr:nvSpPr>
              <xdr:cNvPr id="5149" name="Check Box 29" hidden="1">
                <a:extLst>
                  <a:ext uri="{63B3BB69-23CF-44E3-9099-C40C66FF867C}">
                    <a14:compatExt spid="_x0000_s5149"/>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50" name="Check Box 30" hidden="1">
                <a:extLst>
                  <a:ext uri="{63B3BB69-23CF-44E3-9099-C40C66FF867C}">
                    <a14:compatExt spid="_x0000_s5150"/>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51" name="Check Box 31" hidden="1">
                <a:extLst>
                  <a:ext uri="{63B3BB69-23CF-44E3-9099-C40C66FF867C}">
                    <a14:compatExt spid="_x0000_s5151"/>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52" name="Check Box 32" hidden="1">
                <a:extLst>
                  <a:ext uri="{63B3BB69-23CF-44E3-9099-C40C66FF867C}">
                    <a14:compatExt spid="_x0000_s5152"/>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162</xdr:row>
          <xdr:rowOff>19050</xdr:rowOff>
        </xdr:from>
        <xdr:to>
          <xdr:col>41</xdr:col>
          <xdr:colOff>66675</xdr:colOff>
          <xdr:row>165</xdr:row>
          <xdr:rowOff>152400</xdr:rowOff>
        </xdr:to>
        <xdr:grpSp>
          <xdr:nvGrpSpPr>
            <xdr:cNvPr id="41" name="Group 202"/>
            <xdr:cNvGrpSpPr>
              <a:grpSpLocks/>
            </xdr:cNvGrpSpPr>
          </xdr:nvGrpSpPr>
          <xdr:grpSpPr bwMode="auto">
            <a:xfrm>
              <a:off x="4152900" y="27622500"/>
              <a:ext cx="1390650" cy="619125"/>
              <a:chOff x="48" y="1681"/>
              <a:chExt cx="146" cy="65"/>
            </a:xfrm>
          </xdr:grpSpPr>
          <xdr:sp macro="" textlink="">
            <xdr:nvSpPr>
              <xdr:cNvPr id="5153" name="Check Box 33" hidden="1">
                <a:extLst>
                  <a:ext uri="{63B3BB69-23CF-44E3-9099-C40C66FF867C}">
                    <a14:compatExt spid="_x0000_s5153"/>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54" name="Check Box 34" hidden="1">
                <a:extLst>
                  <a:ext uri="{63B3BB69-23CF-44E3-9099-C40C66FF867C}">
                    <a14:compatExt spid="_x0000_s5154"/>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55" name="Check Box 35" hidden="1">
                <a:extLst>
                  <a:ext uri="{63B3BB69-23CF-44E3-9099-C40C66FF867C}">
                    <a14:compatExt spid="_x0000_s5155"/>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56" name="Check Box 36" hidden="1">
                <a:extLst>
                  <a:ext uri="{63B3BB69-23CF-44E3-9099-C40C66FF867C}">
                    <a14:compatExt spid="_x0000_s5156"/>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166</xdr:row>
          <xdr:rowOff>19050</xdr:rowOff>
        </xdr:from>
        <xdr:to>
          <xdr:col>41</xdr:col>
          <xdr:colOff>66675</xdr:colOff>
          <xdr:row>169</xdr:row>
          <xdr:rowOff>152400</xdr:rowOff>
        </xdr:to>
        <xdr:grpSp>
          <xdr:nvGrpSpPr>
            <xdr:cNvPr id="46" name="Group 207"/>
            <xdr:cNvGrpSpPr>
              <a:grpSpLocks/>
            </xdr:cNvGrpSpPr>
          </xdr:nvGrpSpPr>
          <xdr:grpSpPr bwMode="auto">
            <a:xfrm>
              <a:off x="4152900" y="28270200"/>
              <a:ext cx="1390650" cy="619125"/>
              <a:chOff x="48" y="1681"/>
              <a:chExt cx="146" cy="65"/>
            </a:xfrm>
          </xdr:grpSpPr>
          <xdr:sp macro="" textlink="">
            <xdr:nvSpPr>
              <xdr:cNvPr id="5157" name="Check Box 37" hidden="1">
                <a:extLst>
                  <a:ext uri="{63B3BB69-23CF-44E3-9099-C40C66FF867C}">
                    <a14:compatExt spid="_x0000_s5157"/>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58" name="Check Box 38" hidden="1">
                <a:extLst>
                  <a:ext uri="{63B3BB69-23CF-44E3-9099-C40C66FF867C}">
                    <a14:compatExt spid="_x0000_s5158"/>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59" name="Check Box 39" hidden="1">
                <a:extLst>
                  <a:ext uri="{63B3BB69-23CF-44E3-9099-C40C66FF867C}">
                    <a14:compatExt spid="_x0000_s5159"/>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60" name="Check Box 40" hidden="1">
                <a:extLst>
                  <a:ext uri="{63B3BB69-23CF-44E3-9099-C40C66FF867C}">
                    <a14:compatExt spid="_x0000_s5160"/>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170</xdr:row>
          <xdr:rowOff>19050</xdr:rowOff>
        </xdr:from>
        <xdr:to>
          <xdr:col>41</xdr:col>
          <xdr:colOff>66675</xdr:colOff>
          <xdr:row>173</xdr:row>
          <xdr:rowOff>152400</xdr:rowOff>
        </xdr:to>
        <xdr:grpSp>
          <xdr:nvGrpSpPr>
            <xdr:cNvPr id="51" name="Group 212"/>
            <xdr:cNvGrpSpPr>
              <a:grpSpLocks/>
            </xdr:cNvGrpSpPr>
          </xdr:nvGrpSpPr>
          <xdr:grpSpPr bwMode="auto">
            <a:xfrm>
              <a:off x="4152900" y="28917900"/>
              <a:ext cx="1390650" cy="619125"/>
              <a:chOff x="48" y="1681"/>
              <a:chExt cx="146" cy="65"/>
            </a:xfrm>
          </xdr:grpSpPr>
          <xdr:sp macro="" textlink="">
            <xdr:nvSpPr>
              <xdr:cNvPr id="5161" name="Check Box 41" hidden="1">
                <a:extLst>
                  <a:ext uri="{63B3BB69-23CF-44E3-9099-C40C66FF867C}">
                    <a14:compatExt spid="_x0000_s5161"/>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62" name="Check Box 42" hidden="1">
                <a:extLst>
                  <a:ext uri="{63B3BB69-23CF-44E3-9099-C40C66FF867C}">
                    <a14:compatExt spid="_x0000_s5162"/>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63" name="Check Box 43" hidden="1">
                <a:extLst>
                  <a:ext uri="{63B3BB69-23CF-44E3-9099-C40C66FF867C}">
                    <a14:compatExt spid="_x0000_s5163"/>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64" name="Check Box 44" hidden="1">
                <a:extLst>
                  <a:ext uri="{63B3BB69-23CF-44E3-9099-C40C66FF867C}">
                    <a14:compatExt spid="_x0000_s5164"/>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158</xdr:row>
          <xdr:rowOff>9525</xdr:rowOff>
        </xdr:from>
        <xdr:to>
          <xdr:col>14</xdr:col>
          <xdr:colOff>28575</xdr:colOff>
          <xdr:row>161</xdr:row>
          <xdr:rowOff>142875</xdr:rowOff>
        </xdr:to>
        <xdr:grpSp>
          <xdr:nvGrpSpPr>
            <xdr:cNvPr id="56" name="Group 217"/>
            <xdr:cNvGrpSpPr>
              <a:grpSpLocks/>
            </xdr:cNvGrpSpPr>
          </xdr:nvGrpSpPr>
          <xdr:grpSpPr bwMode="auto">
            <a:xfrm>
              <a:off x="419100" y="26965275"/>
              <a:ext cx="1390650" cy="619125"/>
              <a:chOff x="48" y="1681"/>
              <a:chExt cx="146" cy="65"/>
            </a:xfrm>
          </xdr:grpSpPr>
          <xdr:sp macro="" textlink="">
            <xdr:nvSpPr>
              <xdr:cNvPr id="5165" name="Check Box 45" hidden="1">
                <a:extLst>
                  <a:ext uri="{63B3BB69-23CF-44E3-9099-C40C66FF867C}">
                    <a14:compatExt spid="_x0000_s5165"/>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66" name="Check Box 46" hidden="1">
                <a:extLst>
                  <a:ext uri="{63B3BB69-23CF-44E3-9099-C40C66FF867C}">
                    <a14:compatExt spid="_x0000_s5166"/>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67" name="Check Box 47" hidden="1">
                <a:extLst>
                  <a:ext uri="{63B3BB69-23CF-44E3-9099-C40C66FF867C}">
                    <a14:compatExt spid="_x0000_s5167"/>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68" name="Check Box 48" hidden="1">
                <a:extLst>
                  <a:ext uri="{63B3BB69-23CF-44E3-9099-C40C66FF867C}">
                    <a14:compatExt spid="_x0000_s5168"/>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162</xdr:row>
          <xdr:rowOff>9525</xdr:rowOff>
        </xdr:from>
        <xdr:to>
          <xdr:col>14</xdr:col>
          <xdr:colOff>28575</xdr:colOff>
          <xdr:row>165</xdr:row>
          <xdr:rowOff>142875</xdr:rowOff>
        </xdr:to>
        <xdr:grpSp>
          <xdr:nvGrpSpPr>
            <xdr:cNvPr id="61" name="Group 222"/>
            <xdr:cNvGrpSpPr>
              <a:grpSpLocks/>
            </xdr:cNvGrpSpPr>
          </xdr:nvGrpSpPr>
          <xdr:grpSpPr bwMode="auto">
            <a:xfrm>
              <a:off x="419100" y="27612975"/>
              <a:ext cx="1390650" cy="619125"/>
              <a:chOff x="48" y="1681"/>
              <a:chExt cx="146" cy="65"/>
            </a:xfrm>
          </xdr:grpSpPr>
          <xdr:sp macro="" textlink="">
            <xdr:nvSpPr>
              <xdr:cNvPr id="5169" name="Check Box 49" hidden="1">
                <a:extLst>
                  <a:ext uri="{63B3BB69-23CF-44E3-9099-C40C66FF867C}">
                    <a14:compatExt spid="_x0000_s5169"/>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70" name="Check Box 50" hidden="1">
                <a:extLst>
                  <a:ext uri="{63B3BB69-23CF-44E3-9099-C40C66FF867C}">
                    <a14:compatExt spid="_x0000_s5170"/>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71" name="Check Box 51" hidden="1">
                <a:extLst>
                  <a:ext uri="{63B3BB69-23CF-44E3-9099-C40C66FF867C}">
                    <a14:compatExt spid="_x0000_s5171"/>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72" name="Check Box 52" hidden="1">
                <a:extLst>
                  <a:ext uri="{63B3BB69-23CF-44E3-9099-C40C66FF867C}">
                    <a14:compatExt spid="_x0000_s5172"/>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166</xdr:row>
          <xdr:rowOff>9525</xdr:rowOff>
        </xdr:from>
        <xdr:to>
          <xdr:col>14</xdr:col>
          <xdr:colOff>28575</xdr:colOff>
          <xdr:row>169</xdr:row>
          <xdr:rowOff>142875</xdr:rowOff>
        </xdr:to>
        <xdr:grpSp>
          <xdr:nvGrpSpPr>
            <xdr:cNvPr id="66" name="Group 227"/>
            <xdr:cNvGrpSpPr>
              <a:grpSpLocks/>
            </xdr:cNvGrpSpPr>
          </xdr:nvGrpSpPr>
          <xdr:grpSpPr bwMode="auto">
            <a:xfrm>
              <a:off x="419100" y="28260675"/>
              <a:ext cx="1390650" cy="619125"/>
              <a:chOff x="48" y="1681"/>
              <a:chExt cx="146" cy="65"/>
            </a:xfrm>
          </xdr:grpSpPr>
          <xdr:sp macro="" textlink="">
            <xdr:nvSpPr>
              <xdr:cNvPr id="5173" name="Check Box 53" hidden="1">
                <a:extLst>
                  <a:ext uri="{63B3BB69-23CF-44E3-9099-C40C66FF867C}">
                    <a14:compatExt spid="_x0000_s5173"/>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74" name="Check Box 54" hidden="1">
                <a:extLst>
                  <a:ext uri="{63B3BB69-23CF-44E3-9099-C40C66FF867C}">
                    <a14:compatExt spid="_x0000_s5174"/>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75" name="Check Box 55" hidden="1">
                <a:extLst>
                  <a:ext uri="{63B3BB69-23CF-44E3-9099-C40C66FF867C}">
                    <a14:compatExt spid="_x0000_s5175"/>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76" name="Check Box 56" hidden="1">
                <a:extLst>
                  <a:ext uri="{63B3BB69-23CF-44E3-9099-C40C66FF867C}">
                    <a14:compatExt spid="_x0000_s5176"/>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170</xdr:row>
          <xdr:rowOff>9525</xdr:rowOff>
        </xdr:from>
        <xdr:to>
          <xdr:col>14</xdr:col>
          <xdr:colOff>28575</xdr:colOff>
          <xdr:row>173</xdr:row>
          <xdr:rowOff>142875</xdr:rowOff>
        </xdr:to>
        <xdr:grpSp>
          <xdr:nvGrpSpPr>
            <xdr:cNvPr id="71" name="Group 232"/>
            <xdr:cNvGrpSpPr>
              <a:grpSpLocks/>
            </xdr:cNvGrpSpPr>
          </xdr:nvGrpSpPr>
          <xdr:grpSpPr bwMode="auto">
            <a:xfrm>
              <a:off x="419100" y="28908375"/>
              <a:ext cx="1390650" cy="619125"/>
              <a:chOff x="48" y="1681"/>
              <a:chExt cx="146" cy="65"/>
            </a:xfrm>
          </xdr:grpSpPr>
          <xdr:sp macro="" textlink="">
            <xdr:nvSpPr>
              <xdr:cNvPr id="5177" name="Check Box 57" hidden="1">
                <a:extLst>
                  <a:ext uri="{63B3BB69-23CF-44E3-9099-C40C66FF867C}">
                    <a14:compatExt spid="_x0000_s5177"/>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178" name="Check Box 58" hidden="1">
                <a:extLst>
                  <a:ext uri="{63B3BB69-23CF-44E3-9099-C40C66FF867C}">
                    <a14:compatExt spid="_x0000_s5178"/>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179" name="Check Box 59" hidden="1">
                <a:extLst>
                  <a:ext uri="{63B3BB69-23CF-44E3-9099-C40C66FF867C}">
                    <a14:compatExt spid="_x0000_s5179"/>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180" name="Check Box 60" hidden="1">
                <a:extLst>
                  <a:ext uri="{63B3BB69-23CF-44E3-9099-C40C66FF867C}">
                    <a14:compatExt spid="_x0000_s5180"/>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281</xdr:row>
          <xdr:rowOff>0</xdr:rowOff>
        </xdr:from>
        <xdr:to>
          <xdr:col>4</xdr:col>
          <xdr:colOff>19050</xdr:colOff>
          <xdr:row>282</xdr:row>
          <xdr:rowOff>19050</xdr:rowOff>
        </xdr:to>
        <xdr:sp macro="" textlink="">
          <xdr:nvSpPr>
            <xdr:cNvPr id="5181" name="Check Box 61"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84</xdr:row>
          <xdr:rowOff>171450</xdr:rowOff>
        </xdr:from>
        <xdr:to>
          <xdr:col>23</xdr:col>
          <xdr:colOff>66675</xdr:colOff>
          <xdr:row>86</xdr:row>
          <xdr:rowOff>0</xdr:rowOff>
        </xdr:to>
        <xdr:grpSp>
          <xdr:nvGrpSpPr>
            <xdr:cNvPr id="77" name="Group 423"/>
            <xdr:cNvGrpSpPr>
              <a:grpSpLocks/>
            </xdr:cNvGrpSpPr>
          </xdr:nvGrpSpPr>
          <xdr:grpSpPr bwMode="auto">
            <a:xfrm>
              <a:off x="1857375" y="14544675"/>
              <a:ext cx="1123950" cy="371475"/>
              <a:chOff x="52" y="1195"/>
              <a:chExt cx="129" cy="27"/>
            </a:xfrm>
          </xdr:grpSpPr>
          <xdr:sp macro="" textlink="">
            <xdr:nvSpPr>
              <xdr:cNvPr id="5182" name="Check Box 62" hidden="1">
                <a:extLst>
                  <a:ext uri="{63B3BB69-23CF-44E3-9099-C40C66FF867C}">
                    <a14:compatExt spid="_x0000_s5182"/>
                  </a:ext>
                </a:extLst>
              </xdr:cNvPr>
              <xdr:cNvSpPr/>
            </xdr:nvSpPr>
            <xdr:spPr bwMode="auto">
              <a:xfrm>
                <a:off x="52" y="1195"/>
                <a:ext cx="55" cy="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183" name="Check Box 63" hidden="1">
                <a:extLst>
                  <a:ext uri="{63B3BB69-23CF-44E3-9099-C40C66FF867C}">
                    <a14:compatExt spid="_x0000_s5183"/>
                  </a:ext>
                </a:extLst>
              </xdr:cNvPr>
              <xdr:cNvSpPr/>
            </xdr:nvSpPr>
            <xdr:spPr bwMode="auto">
              <a:xfrm>
                <a:off x="110" y="1198"/>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114</xdr:row>
          <xdr:rowOff>66675</xdr:rowOff>
        </xdr:from>
        <xdr:to>
          <xdr:col>50</xdr:col>
          <xdr:colOff>9525</xdr:colOff>
          <xdr:row>115</xdr:row>
          <xdr:rowOff>142875</xdr:rowOff>
        </xdr:to>
        <xdr:sp macro="" textlink="">
          <xdr:nvSpPr>
            <xdr:cNvPr id="5184" name="Check Box 64"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115</xdr:row>
          <xdr:rowOff>104775</xdr:rowOff>
        </xdr:from>
        <xdr:to>
          <xdr:col>51</xdr:col>
          <xdr:colOff>28575</xdr:colOff>
          <xdr:row>117</xdr:row>
          <xdr:rowOff>104775</xdr:rowOff>
        </xdr:to>
        <xdr:sp macro="" textlink="">
          <xdr:nvSpPr>
            <xdr:cNvPr id="5185" name="Check Box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118</xdr:row>
          <xdr:rowOff>66675</xdr:rowOff>
        </xdr:from>
        <xdr:to>
          <xdr:col>50</xdr:col>
          <xdr:colOff>9525</xdr:colOff>
          <xdr:row>119</xdr:row>
          <xdr:rowOff>142875</xdr:rowOff>
        </xdr:to>
        <xdr:sp macro="" textlink="">
          <xdr:nvSpPr>
            <xdr:cNvPr id="5186" name="Check Box 66"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119</xdr:row>
          <xdr:rowOff>104775</xdr:rowOff>
        </xdr:from>
        <xdr:to>
          <xdr:col>51</xdr:col>
          <xdr:colOff>28575</xdr:colOff>
          <xdr:row>121</xdr:row>
          <xdr:rowOff>104775</xdr:rowOff>
        </xdr:to>
        <xdr:sp macro="" textlink="">
          <xdr:nvSpPr>
            <xdr:cNvPr id="5187" name="Check Box 67"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122</xdr:row>
          <xdr:rowOff>66675</xdr:rowOff>
        </xdr:from>
        <xdr:to>
          <xdr:col>50</xdr:col>
          <xdr:colOff>9525</xdr:colOff>
          <xdr:row>123</xdr:row>
          <xdr:rowOff>142875</xdr:rowOff>
        </xdr:to>
        <xdr:sp macro="" textlink="">
          <xdr:nvSpPr>
            <xdr:cNvPr id="5188" name="Check Box 68"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123</xdr:row>
          <xdr:rowOff>104775</xdr:rowOff>
        </xdr:from>
        <xdr:to>
          <xdr:col>51</xdr:col>
          <xdr:colOff>28575</xdr:colOff>
          <xdr:row>125</xdr:row>
          <xdr:rowOff>104775</xdr:rowOff>
        </xdr:to>
        <xdr:sp macro="" textlink="">
          <xdr:nvSpPr>
            <xdr:cNvPr id="5189" name="Check Box 69"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126</xdr:row>
          <xdr:rowOff>66675</xdr:rowOff>
        </xdr:from>
        <xdr:to>
          <xdr:col>50</xdr:col>
          <xdr:colOff>9525</xdr:colOff>
          <xdr:row>127</xdr:row>
          <xdr:rowOff>142875</xdr:rowOff>
        </xdr:to>
        <xdr:sp macro="" textlink="">
          <xdr:nvSpPr>
            <xdr:cNvPr id="5190" name="Check Box 70"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127</xdr:row>
          <xdr:rowOff>104775</xdr:rowOff>
        </xdr:from>
        <xdr:to>
          <xdr:col>51</xdr:col>
          <xdr:colOff>28575</xdr:colOff>
          <xdr:row>129</xdr:row>
          <xdr:rowOff>104775</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130</xdr:row>
          <xdr:rowOff>66675</xdr:rowOff>
        </xdr:from>
        <xdr:to>
          <xdr:col>50</xdr:col>
          <xdr:colOff>9525</xdr:colOff>
          <xdr:row>131</xdr:row>
          <xdr:rowOff>142875</xdr:rowOff>
        </xdr:to>
        <xdr:sp macro="" textlink="">
          <xdr:nvSpPr>
            <xdr:cNvPr id="5192" name="Check Box 72"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131</xdr:row>
          <xdr:rowOff>104775</xdr:rowOff>
        </xdr:from>
        <xdr:to>
          <xdr:col>51</xdr:col>
          <xdr:colOff>28575</xdr:colOff>
          <xdr:row>133</xdr:row>
          <xdr:rowOff>104775</xdr:rowOff>
        </xdr:to>
        <xdr:sp macro="" textlink="">
          <xdr:nvSpPr>
            <xdr:cNvPr id="5193" name="Check Box 73"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266</xdr:row>
          <xdr:rowOff>0</xdr:rowOff>
        </xdr:from>
        <xdr:to>
          <xdr:col>17</xdr:col>
          <xdr:colOff>0</xdr:colOff>
          <xdr:row>271</xdr:row>
          <xdr:rowOff>160100</xdr:rowOff>
        </xdr:to>
        <xdr:grpSp>
          <xdr:nvGrpSpPr>
            <xdr:cNvPr id="90" name="グループ化 89"/>
            <xdr:cNvGrpSpPr/>
          </xdr:nvGrpSpPr>
          <xdr:grpSpPr>
            <a:xfrm>
              <a:off x="419100" y="46986825"/>
              <a:ext cx="1733550" cy="1112600"/>
              <a:chOff x="409575" y="47291625"/>
              <a:chExt cx="1733550" cy="1112600"/>
            </a:xfrm>
          </xdr:grpSpPr>
          <xdr:sp macro="" textlink="">
            <xdr:nvSpPr>
              <xdr:cNvPr id="5194" name="Check Box 74" hidden="1">
                <a:extLst>
                  <a:ext uri="{63B3BB69-23CF-44E3-9099-C40C66FF867C}">
                    <a14:compatExt spid="_x0000_s5194"/>
                  </a:ext>
                </a:extLst>
              </xdr:cNvPr>
              <xdr:cNvSpPr/>
            </xdr:nvSpPr>
            <xdr:spPr bwMode="auto">
              <a:xfrm>
                <a:off x="409575" y="47663100"/>
                <a:ext cx="17335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保健師（助産師）（常勤）</a:t>
                </a:r>
              </a:p>
            </xdr:txBody>
          </xdr:sp>
          <xdr:sp macro="" textlink="">
            <xdr:nvSpPr>
              <xdr:cNvPr id="5195" name="Check Box 75" hidden="1">
                <a:extLst>
                  <a:ext uri="{63B3BB69-23CF-44E3-9099-C40C66FF867C}">
                    <a14:compatExt spid="_x0000_s5195"/>
                  </a:ext>
                </a:extLst>
              </xdr:cNvPr>
              <xdr:cNvSpPr/>
            </xdr:nvSpPr>
            <xdr:spPr bwMode="auto">
              <a:xfrm>
                <a:off x="409575" y="47291625"/>
                <a:ext cx="1283561" cy="1865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看護師（常勤）</a:t>
                </a:r>
              </a:p>
            </xdr:txBody>
          </xdr:sp>
          <xdr:sp macro="" textlink="">
            <xdr:nvSpPr>
              <xdr:cNvPr id="5196" name="Check Box 76" hidden="1">
                <a:extLst>
                  <a:ext uri="{63B3BB69-23CF-44E3-9099-C40C66FF867C}">
                    <a14:compatExt spid="_x0000_s5196"/>
                  </a:ext>
                </a:extLst>
              </xdr:cNvPr>
              <xdr:cNvSpPr/>
            </xdr:nvSpPr>
            <xdr:spPr bwMode="auto">
              <a:xfrm>
                <a:off x="409575" y="47462223"/>
                <a:ext cx="1293140" cy="200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看護師（非常勤）</a:t>
                </a:r>
              </a:p>
            </xdr:txBody>
          </xdr:sp>
          <xdr:sp macro="" textlink="">
            <xdr:nvSpPr>
              <xdr:cNvPr id="5197" name="Check Box 77" hidden="1">
                <a:extLst>
                  <a:ext uri="{63B3BB69-23CF-44E3-9099-C40C66FF867C}">
                    <a14:compatExt spid="_x0000_s5197"/>
                  </a:ext>
                </a:extLst>
              </xdr:cNvPr>
              <xdr:cNvSpPr/>
            </xdr:nvSpPr>
            <xdr:spPr bwMode="auto">
              <a:xfrm>
                <a:off x="409575" y="48042250"/>
                <a:ext cx="1341034" cy="200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准看護師（常勤）</a:t>
                </a:r>
              </a:p>
            </xdr:txBody>
          </xdr:sp>
          <xdr:sp macro="" textlink="">
            <xdr:nvSpPr>
              <xdr:cNvPr id="5198" name="Check Box 78" hidden="1">
                <a:extLst>
                  <a:ext uri="{63B3BB69-23CF-44E3-9099-C40C66FF867C}">
                    <a14:compatExt spid="_x0000_s5198"/>
                  </a:ext>
                </a:extLst>
              </xdr:cNvPr>
              <xdr:cNvSpPr/>
            </xdr:nvSpPr>
            <xdr:spPr bwMode="auto">
              <a:xfrm>
                <a:off x="409575" y="47854593"/>
                <a:ext cx="1695450" cy="1721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保健師（助産師）(非常勤)</a:t>
                </a:r>
              </a:p>
            </xdr:txBody>
          </xdr:sp>
          <xdr:sp macro="" textlink="">
            <xdr:nvSpPr>
              <xdr:cNvPr id="5199" name="Check Box 79" hidden="1">
                <a:extLst>
                  <a:ext uri="{63B3BB69-23CF-44E3-9099-C40C66FF867C}">
                    <a14:compatExt spid="_x0000_s5199"/>
                  </a:ext>
                </a:extLst>
              </xdr:cNvPr>
              <xdr:cNvSpPr/>
            </xdr:nvSpPr>
            <xdr:spPr bwMode="auto">
              <a:xfrm>
                <a:off x="409575" y="48243333"/>
                <a:ext cx="1341034" cy="160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准看護師（非常勤）</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94</xdr:row>
          <xdr:rowOff>19050</xdr:rowOff>
        </xdr:from>
        <xdr:to>
          <xdr:col>12</xdr:col>
          <xdr:colOff>38100</xdr:colOff>
          <xdr:row>97</xdr:row>
          <xdr:rowOff>152400</xdr:rowOff>
        </xdr:to>
        <xdr:grpSp>
          <xdr:nvGrpSpPr>
            <xdr:cNvPr id="97" name="Group 176"/>
            <xdr:cNvGrpSpPr>
              <a:grpSpLocks/>
            </xdr:cNvGrpSpPr>
          </xdr:nvGrpSpPr>
          <xdr:grpSpPr bwMode="auto">
            <a:xfrm>
              <a:off x="457200" y="16411575"/>
              <a:ext cx="1114425" cy="619125"/>
              <a:chOff x="48" y="1681"/>
              <a:chExt cx="146" cy="65"/>
            </a:xfrm>
          </xdr:grpSpPr>
          <xdr:sp macro="" textlink="">
            <xdr:nvSpPr>
              <xdr:cNvPr id="5200" name="Check Box 80" hidden="1">
                <a:extLst>
                  <a:ext uri="{63B3BB69-23CF-44E3-9099-C40C66FF867C}">
                    <a14:compatExt spid="_x0000_s5200"/>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01" name="Check Box 81" hidden="1">
                <a:extLst>
                  <a:ext uri="{63B3BB69-23CF-44E3-9099-C40C66FF867C}">
                    <a14:compatExt spid="_x0000_s5201"/>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02" name="Check Box 82" hidden="1">
                <a:extLst>
                  <a:ext uri="{63B3BB69-23CF-44E3-9099-C40C66FF867C}">
                    <a14:compatExt spid="_x0000_s5202"/>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03" name="Check Box 83" hidden="1">
                <a:extLst>
                  <a:ext uri="{63B3BB69-23CF-44E3-9099-C40C66FF867C}">
                    <a14:compatExt spid="_x0000_s5203"/>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98</xdr:row>
          <xdr:rowOff>19050</xdr:rowOff>
        </xdr:from>
        <xdr:to>
          <xdr:col>12</xdr:col>
          <xdr:colOff>66675</xdr:colOff>
          <xdr:row>101</xdr:row>
          <xdr:rowOff>152400</xdr:rowOff>
        </xdr:to>
        <xdr:grpSp>
          <xdr:nvGrpSpPr>
            <xdr:cNvPr id="102" name="Group 177"/>
            <xdr:cNvGrpSpPr>
              <a:grpSpLocks/>
            </xdr:cNvGrpSpPr>
          </xdr:nvGrpSpPr>
          <xdr:grpSpPr bwMode="auto">
            <a:xfrm>
              <a:off x="457200" y="17059275"/>
              <a:ext cx="1143000" cy="619125"/>
              <a:chOff x="48" y="1681"/>
              <a:chExt cx="146" cy="65"/>
            </a:xfrm>
          </xdr:grpSpPr>
          <xdr:sp macro="" textlink="">
            <xdr:nvSpPr>
              <xdr:cNvPr id="5204" name="Check Box 84" hidden="1">
                <a:extLst>
                  <a:ext uri="{63B3BB69-23CF-44E3-9099-C40C66FF867C}">
                    <a14:compatExt spid="_x0000_s5204"/>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05" name="Check Box 85" hidden="1">
                <a:extLst>
                  <a:ext uri="{63B3BB69-23CF-44E3-9099-C40C66FF867C}">
                    <a14:compatExt spid="_x0000_s5205"/>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06" name="Check Box 86" hidden="1">
                <a:extLst>
                  <a:ext uri="{63B3BB69-23CF-44E3-9099-C40C66FF867C}">
                    <a14:compatExt spid="_x0000_s5206"/>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07" name="Check Box 87" hidden="1">
                <a:extLst>
                  <a:ext uri="{63B3BB69-23CF-44E3-9099-C40C66FF867C}">
                    <a14:compatExt spid="_x0000_s5207"/>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102</xdr:row>
          <xdr:rowOff>19050</xdr:rowOff>
        </xdr:from>
        <xdr:to>
          <xdr:col>12</xdr:col>
          <xdr:colOff>57150</xdr:colOff>
          <xdr:row>105</xdr:row>
          <xdr:rowOff>152400</xdr:rowOff>
        </xdr:to>
        <xdr:grpSp>
          <xdr:nvGrpSpPr>
            <xdr:cNvPr id="107" name="Group 182"/>
            <xdr:cNvGrpSpPr>
              <a:grpSpLocks/>
            </xdr:cNvGrpSpPr>
          </xdr:nvGrpSpPr>
          <xdr:grpSpPr bwMode="auto">
            <a:xfrm>
              <a:off x="457200" y="17706975"/>
              <a:ext cx="1133475" cy="619125"/>
              <a:chOff x="48" y="1681"/>
              <a:chExt cx="146" cy="65"/>
            </a:xfrm>
          </xdr:grpSpPr>
          <xdr:sp macro="" textlink="">
            <xdr:nvSpPr>
              <xdr:cNvPr id="5208" name="Check Box 88" hidden="1">
                <a:extLst>
                  <a:ext uri="{63B3BB69-23CF-44E3-9099-C40C66FF867C}">
                    <a14:compatExt spid="_x0000_s5208"/>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09" name="Check Box 89" hidden="1">
                <a:extLst>
                  <a:ext uri="{63B3BB69-23CF-44E3-9099-C40C66FF867C}">
                    <a14:compatExt spid="_x0000_s5209"/>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10" name="Check Box 90" hidden="1">
                <a:extLst>
                  <a:ext uri="{63B3BB69-23CF-44E3-9099-C40C66FF867C}">
                    <a14:compatExt spid="_x0000_s5210"/>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11" name="Check Box 91" hidden="1">
                <a:extLst>
                  <a:ext uri="{63B3BB69-23CF-44E3-9099-C40C66FF867C}">
                    <a14:compatExt spid="_x0000_s5211"/>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106</xdr:row>
          <xdr:rowOff>19050</xdr:rowOff>
        </xdr:from>
        <xdr:to>
          <xdr:col>12</xdr:col>
          <xdr:colOff>57150</xdr:colOff>
          <xdr:row>109</xdr:row>
          <xdr:rowOff>152400</xdr:rowOff>
        </xdr:to>
        <xdr:grpSp>
          <xdr:nvGrpSpPr>
            <xdr:cNvPr id="112" name="Group 187"/>
            <xdr:cNvGrpSpPr>
              <a:grpSpLocks/>
            </xdr:cNvGrpSpPr>
          </xdr:nvGrpSpPr>
          <xdr:grpSpPr bwMode="auto">
            <a:xfrm>
              <a:off x="457200" y="18354675"/>
              <a:ext cx="1133475" cy="619125"/>
              <a:chOff x="48" y="1681"/>
              <a:chExt cx="146" cy="65"/>
            </a:xfrm>
          </xdr:grpSpPr>
          <xdr:sp macro="" textlink="">
            <xdr:nvSpPr>
              <xdr:cNvPr id="5212" name="Check Box 92" hidden="1">
                <a:extLst>
                  <a:ext uri="{63B3BB69-23CF-44E3-9099-C40C66FF867C}">
                    <a14:compatExt spid="_x0000_s5212"/>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13" name="Check Box 93" hidden="1">
                <a:extLst>
                  <a:ext uri="{63B3BB69-23CF-44E3-9099-C40C66FF867C}">
                    <a14:compatExt spid="_x0000_s5213"/>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14" name="Check Box 94" hidden="1">
                <a:extLst>
                  <a:ext uri="{63B3BB69-23CF-44E3-9099-C40C66FF867C}">
                    <a14:compatExt spid="_x0000_s5214"/>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15" name="Check Box 95" hidden="1">
                <a:extLst>
                  <a:ext uri="{63B3BB69-23CF-44E3-9099-C40C66FF867C}">
                    <a14:compatExt spid="_x0000_s5215"/>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110</xdr:row>
          <xdr:rowOff>19050</xdr:rowOff>
        </xdr:from>
        <xdr:to>
          <xdr:col>12</xdr:col>
          <xdr:colOff>38100</xdr:colOff>
          <xdr:row>113</xdr:row>
          <xdr:rowOff>152400</xdr:rowOff>
        </xdr:to>
        <xdr:grpSp>
          <xdr:nvGrpSpPr>
            <xdr:cNvPr id="117" name="Group 192"/>
            <xdr:cNvGrpSpPr>
              <a:grpSpLocks/>
            </xdr:cNvGrpSpPr>
          </xdr:nvGrpSpPr>
          <xdr:grpSpPr bwMode="auto">
            <a:xfrm>
              <a:off x="457200" y="19002375"/>
              <a:ext cx="1114425" cy="619125"/>
              <a:chOff x="48" y="1681"/>
              <a:chExt cx="146" cy="65"/>
            </a:xfrm>
          </xdr:grpSpPr>
          <xdr:sp macro="" textlink="">
            <xdr:nvSpPr>
              <xdr:cNvPr id="5216" name="Check Box 96" hidden="1">
                <a:extLst>
                  <a:ext uri="{63B3BB69-23CF-44E3-9099-C40C66FF867C}">
                    <a14:compatExt spid="_x0000_s5216"/>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17" name="Check Box 97" hidden="1">
                <a:extLst>
                  <a:ext uri="{63B3BB69-23CF-44E3-9099-C40C66FF867C}">
                    <a14:compatExt spid="_x0000_s5217"/>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18" name="Check Box 98" hidden="1">
                <a:extLst>
                  <a:ext uri="{63B3BB69-23CF-44E3-9099-C40C66FF867C}">
                    <a14:compatExt spid="_x0000_s5218"/>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19" name="Check Box 99" hidden="1">
                <a:extLst>
                  <a:ext uri="{63B3BB69-23CF-44E3-9099-C40C66FF867C}">
                    <a14:compatExt spid="_x0000_s5219"/>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94</xdr:row>
          <xdr:rowOff>66675</xdr:rowOff>
        </xdr:from>
        <xdr:to>
          <xdr:col>50</xdr:col>
          <xdr:colOff>9525</xdr:colOff>
          <xdr:row>95</xdr:row>
          <xdr:rowOff>142875</xdr:rowOff>
        </xdr:to>
        <xdr:sp macro="" textlink="">
          <xdr:nvSpPr>
            <xdr:cNvPr id="5220" name="Check Box 100" hidden="1">
              <a:extLst>
                <a:ext uri="{63B3BB69-23CF-44E3-9099-C40C66FF867C}">
                  <a14:compatExt spid="_x0000_s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95</xdr:row>
          <xdr:rowOff>104775</xdr:rowOff>
        </xdr:from>
        <xdr:to>
          <xdr:col>51</xdr:col>
          <xdr:colOff>28575</xdr:colOff>
          <xdr:row>97</xdr:row>
          <xdr:rowOff>104775</xdr:rowOff>
        </xdr:to>
        <xdr:sp macro="" textlink="">
          <xdr:nvSpPr>
            <xdr:cNvPr id="5221" name="Check Box 101" hidden="1">
              <a:extLst>
                <a:ext uri="{63B3BB69-23CF-44E3-9099-C40C66FF867C}">
                  <a14:compatExt spid="_x0000_s5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98</xdr:row>
          <xdr:rowOff>66675</xdr:rowOff>
        </xdr:from>
        <xdr:to>
          <xdr:col>50</xdr:col>
          <xdr:colOff>9525</xdr:colOff>
          <xdr:row>99</xdr:row>
          <xdr:rowOff>142875</xdr:rowOff>
        </xdr:to>
        <xdr:sp macro="" textlink="">
          <xdr:nvSpPr>
            <xdr:cNvPr id="5222" name="Check Box 102" hidden="1">
              <a:extLst>
                <a:ext uri="{63B3BB69-23CF-44E3-9099-C40C66FF867C}">
                  <a14:compatExt spid="_x0000_s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99</xdr:row>
          <xdr:rowOff>104775</xdr:rowOff>
        </xdr:from>
        <xdr:to>
          <xdr:col>51</xdr:col>
          <xdr:colOff>28575</xdr:colOff>
          <xdr:row>101</xdr:row>
          <xdr:rowOff>104775</xdr:rowOff>
        </xdr:to>
        <xdr:sp macro="" textlink="">
          <xdr:nvSpPr>
            <xdr:cNvPr id="5223" name="Check Box 103" hidden="1">
              <a:extLst>
                <a:ext uri="{63B3BB69-23CF-44E3-9099-C40C66FF867C}">
                  <a14:compatExt spid="_x0000_s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102</xdr:row>
          <xdr:rowOff>66675</xdr:rowOff>
        </xdr:from>
        <xdr:to>
          <xdr:col>50</xdr:col>
          <xdr:colOff>9525</xdr:colOff>
          <xdr:row>103</xdr:row>
          <xdr:rowOff>142875</xdr:rowOff>
        </xdr:to>
        <xdr:sp macro="" textlink="">
          <xdr:nvSpPr>
            <xdr:cNvPr id="5224" name="Check Box 104" hidden="1">
              <a:extLst>
                <a:ext uri="{63B3BB69-23CF-44E3-9099-C40C66FF867C}">
                  <a14:compatExt spid="_x0000_s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103</xdr:row>
          <xdr:rowOff>104775</xdr:rowOff>
        </xdr:from>
        <xdr:to>
          <xdr:col>51</xdr:col>
          <xdr:colOff>28575</xdr:colOff>
          <xdr:row>105</xdr:row>
          <xdr:rowOff>104775</xdr:rowOff>
        </xdr:to>
        <xdr:sp macro="" textlink="">
          <xdr:nvSpPr>
            <xdr:cNvPr id="5225" name="Check Box 105" hidden="1">
              <a:extLst>
                <a:ext uri="{63B3BB69-23CF-44E3-9099-C40C66FF867C}">
                  <a14:compatExt spid="_x0000_s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106</xdr:row>
          <xdr:rowOff>66675</xdr:rowOff>
        </xdr:from>
        <xdr:to>
          <xdr:col>50</xdr:col>
          <xdr:colOff>9525</xdr:colOff>
          <xdr:row>107</xdr:row>
          <xdr:rowOff>142875</xdr:rowOff>
        </xdr:to>
        <xdr:sp macro="" textlink="">
          <xdr:nvSpPr>
            <xdr:cNvPr id="5226" name="Check Box 106" hidden="1">
              <a:extLst>
                <a:ext uri="{63B3BB69-23CF-44E3-9099-C40C66FF867C}">
                  <a14:compatExt spid="_x0000_s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107</xdr:row>
          <xdr:rowOff>104775</xdr:rowOff>
        </xdr:from>
        <xdr:to>
          <xdr:col>51</xdr:col>
          <xdr:colOff>28575</xdr:colOff>
          <xdr:row>109</xdr:row>
          <xdr:rowOff>104775</xdr:rowOff>
        </xdr:to>
        <xdr:sp macro="" textlink="">
          <xdr:nvSpPr>
            <xdr:cNvPr id="5227" name="Check Box 107" hidden="1">
              <a:extLst>
                <a:ext uri="{63B3BB69-23CF-44E3-9099-C40C66FF867C}">
                  <a14:compatExt spid="_x0000_s5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110</xdr:row>
          <xdr:rowOff>66675</xdr:rowOff>
        </xdr:from>
        <xdr:to>
          <xdr:col>50</xdr:col>
          <xdr:colOff>9525</xdr:colOff>
          <xdr:row>111</xdr:row>
          <xdr:rowOff>142875</xdr:rowOff>
        </xdr:to>
        <xdr:sp macro="" textlink="">
          <xdr:nvSpPr>
            <xdr:cNvPr id="5228" name="Check Box 108" hidden="1">
              <a:extLst>
                <a:ext uri="{63B3BB69-23CF-44E3-9099-C40C66FF867C}">
                  <a14:compatExt spid="_x0000_s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46</xdr:col>
          <xdr:colOff>9525</xdr:colOff>
          <xdr:row>111</xdr:row>
          <xdr:rowOff>104775</xdr:rowOff>
        </xdr:from>
        <xdr:to>
          <xdr:col>51</xdr:col>
          <xdr:colOff>28575</xdr:colOff>
          <xdr:row>113</xdr:row>
          <xdr:rowOff>104775</xdr:rowOff>
        </xdr:to>
        <xdr:sp macro="" textlink="">
          <xdr:nvSpPr>
            <xdr:cNvPr id="5229" name="Check Box 109" hidden="1">
              <a:extLst>
                <a:ext uri="{63B3BB69-23CF-44E3-9099-C40C66FF867C}">
                  <a14:compatExt spid="_x0000_s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142</xdr:row>
          <xdr:rowOff>19050</xdr:rowOff>
        </xdr:from>
        <xdr:to>
          <xdr:col>41</xdr:col>
          <xdr:colOff>66675</xdr:colOff>
          <xdr:row>145</xdr:row>
          <xdr:rowOff>152400</xdr:rowOff>
        </xdr:to>
        <xdr:grpSp>
          <xdr:nvGrpSpPr>
            <xdr:cNvPr id="132" name="Group 197"/>
            <xdr:cNvGrpSpPr>
              <a:grpSpLocks/>
            </xdr:cNvGrpSpPr>
          </xdr:nvGrpSpPr>
          <xdr:grpSpPr bwMode="auto">
            <a:xfrm>
              <a:off x="4152900" y="24384000"/>
              <a:ext cx="1390650" cy="619125"/>
              <a:chOff x="48" y="1681"/>
              <a:chExt cx="146" cy="65"/>
            </a:xfrm>
          </xdr:grpSpPr>
          <xdr:sp macro="" textlink="">
            <xdr:nvSpPr>
              <xdr:cNvPr id="5230" name="Check Box 110" hidden="1">
                <a:extLst>
                  <a:ext uri="{63B3BB69-23CF-44E3-9099-C40C66FF867C}">
                    <a14:compatExt spid="_x0000_s5230"/>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31" name="Check Box 111" hidden="1">
                <a:extLst>
                  <a:ext uri="{63B3BB69-23CF-44E3-9099-C40C66FF867C}">
                    <a14:compatExt spid="_x0000_s5231"/>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32" name="Check Box 112" hidden="1">
                <a:extLst>
                  <a:ext uri="{63B3BB69-23CF-44E3-9099-C40C66FF867C}">
                    <a14:compatExt spid="_x0000_s5232"/>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33" name="Check Box 113" hidden="1">
                <a:extLst>
                  <a:ext uri="{63B3BB69-23CF-44E3-9099-C40C66FF867C}">
                    <a14:compatExt spid="_x0000_s5233"/>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146</xdr:row>
          <xdr:rowOff>19050</xdr:rowOff>
        </xdr:from>
        <xdr:to>
          <xdr:col>41</xdr:col>
          <xdr:colOff>66675</xdr:colOff>
          <xdr:row>149</xdr:row>
          <xdr:rowOff>152400</xdr:rowOff>
        </xdr:to>
        <xdr:grpSp>
          <xdr:nvGrpSpPr>
            <xdr:cNvPr id="137" name="Group 202"/>
            <xdr:cNvGrpSpPr>
              <a:grpSpLocks/>
            </xdr:cNvGrpSpPr>
          </xdr:nvGrpSpPr>
          <xdr:grpSpPr bwMode="auto">
            <a:xfrm>
              <a:off x="4152900" y="25031700"/>
              <a:ext cx="1390650" cy="619125"/>
              <a:chOff x="48" y="1681"/>
              <a:chExt cx="146" cy="65"/>
            </a:xfrm>
          </xdr:grpSpPr>
          <xdr:sp macro="" textlink="">
            <xdr:nvSpPr>
              <xdr:cNvPr id="5234" name="Check Box 114" hidden="1">
                <a:extLst>
                  <a:ext uri="{63B3BB69-23CF-44E3-9099-C40C66FF867C}">
                    <a14:compatExt spid="_x0000_s5234"/>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35" name="Check Box 115" hidden="1">
                <a:extLst>
                  <a:ext uri="{63B3BB69-23CF-44E3-9099-C40C66FF867C}">
                    <a14:compatExt spid="_x0000_s5235"/>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36" name="Check Box 116" hidden="1">
                <a:extLst>
                  <a:ext uri="{63B3BB69-23CF-44E3-9099-C40C66FF867C}">
                    <a14:compatExt spid="_x0000_s5236"/>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37" name="Check Box 117" hidden="1">
                <a:extLst>
                  <a:ext uri="{63B3BB69-23CF-44E3-9099-C40C66FF867C}">
                    <a14:compatExt spid="_x0000_s5237"/>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150</xdr:row>
          <xdr:rowOff>19050</xdr:rowOff>
        </xdr:from>
        <xdr:to>
          <xdr:col>41</xdr:col>
          <xdr:colOff>66675</xdr:colOff>
          <xdr:row>153</xdr:row>
          <xdr:rowOff>152400</xdr:rowOff>
        </xdr:to>
        <xdr:grpSp>
          <xdr:nvGrpSpPr>
            <xdr:cNvPr id="142" name="Group 207"/>
            <xdr:cNvGrpSpPr>
              <a:grpSpLocks/>
            </xdr:cNvGrpSpPr>
          </xdr:nvGrpSpPr>
          <xdr:grpSpPr bwMode="auto">
            <a:xfrm>
              <a:off x="4152900" y="25679400"/>
              <a:ext cx="1390650" cy="619125"/>
              <a:chOff x="48" y="1681"/>
              <a:chExt cx="146" cy="65"/>
            </a:xfrm>
          </xdr:grpSpPr>
          <xdr:sp macro="" textlink="">
            <xdr:nvSpPr>
              <xdr:cNvPr id="5238" name="Check Box 118" hidden="1">
                <a:extLst>
                  <a:ext uri="{63B3BB69-23CF-44E3-9099-C40C66FF867C}">
                    <a14:compatExt spid="_x0000_s5238"/>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39" name="Check Box 119" hidden="1">
                <a:extLst>
                  <a:ext uri="{63B3BB69-23CF-44E3-9099-C40C66FF867C}">
                    <a14:compatExt spid="_x0000_s5239"/>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40" name="Check Box 120" hidden="1">
                <a:extLst>
                  <a:ext uri="{63B3BB69-23CF-44E3-9099-C40C66FF867C}">
                    <a14:compatExt spid="_x0000_s5240"/>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41" name="Check Box 121" hidden="1">
                <a:extLst>
                  <a:ext uri="{63B3BB69-23CF-44E3-9099-C40C66FF867C}">
                    <a14:compatExt spid="_x0000_s5241"/>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104775</xdr:colOff>
          <xdr:row>154</xdr:row>
          <xdr:rowOff>19050</xdr:rowOff>
        </xdr:from>
        <xdr:to>
          <xdr:col>41</xdr:col>
          <xdr:colOff>66675</xdr:colOff>
          <xdr:row>157</xdr:row>
          <xdr:rowOff>152400</xdr:rowOff>
        </xdr:to>
        <xdr:grpSp>
          <xdr:nvGrpSpPr>
            <xdr:cNvPr id="147" name="Group 212"/>
            <xdr:cNvGrpSpPr>
              <a:grpSpLocks/>
            </xdr:cNvGrpSpPr>
          </xdr:nvGrpSpPr>
          <xdr:grpSpPr bwMode="auto">
            <a:xfrm>
              <a:off x="4152900" y="26327100"/>
              <a:ext cx="1390650" cy="619125"/>
              <a:chOff x="48" y="1681"/>
              <a:chExt cx="146" cy="65"/>
            </a:xfrm>
          </xdr:grpSpPr>
          <xdr:sp macro="" textlink="">
            <xdr:nvSpPr>
              <xdr:cNvPr id="5242" name="Check Box 122" hidden="1">
                <a:extLst>
                  <a:ext uri="{63B3BB69-23CF-44E3-9099-C40C66FF867C}">
                    <a14:compatExt spid="_x0000_s5242"/>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43" name="Check Box 123" hidden="1">
                <a:extLst>
                  <a:ext uri="{63B3BB69-23CF-44E3-9099-C40C66FF867C}">
                    <a14:compatExt spid="_x0000_s5243"/>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44" name="Check Box 124" hidden="1">
                <a:extLst>
                  <a:ext uri="{63B3BB69-23CF-44E3-9099-C40C66FF867C}">
                    <a14:compatExt spid="_x0000_s5244"/>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45" name="Check Box 125" hidden="1">
                <a:extLst>
                  <a:ext uri="{63B3BB69-23CF-44E3-9099-C40C66FF867C}">
                    <a14:compatExt spid="_x0000_s5245"/>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142</xdr:row>
          <xdr:rowOff>9525</xdr:rowOff>
        </xdr:from>
        <xdr:to>
          <xdr:col>14</xdr:col>
          <xdr:colOff>28575</xdr:colOff>
          <xdr:row>145</xdr:row>
          <xdr:rowOff>142875</xdr:rowOff>
        </xdr:to>
        <xdr:grpSp>
          <xdr:nvGrpSpPr>
            <xdr:cNvPr id="152" name="Group 217"/>
            <xdr:cNvGrpSpPr>
              <a:grpSpLocks/>
            </xdr:cNvGrpSpPr>
          </xdr:nvGrpSpPr>
          <xdr:grpSpPr bwMode="auto">
            <a:xfrm>
              <a:off x="419100" y="24374475"/>
              <a:ext cx="1390650" cy="619125"/>
              <a:chOff x="48" y="1681"/>
              <a:chExt cx="146" cy="65"/>
            </a:xfrm>
          </xdr:grpSpPr>
          <xdr:sp macro="" textlink="">
            <xdr:nvSpPr>
              <xdr:cNvPr id="5246" name="Check Box 126" hidden="1">
                <a:extLst>
                  <a:ext uri="{63B3BB69-23CF-44E3-9099-C40C66FF867C}">
                    <a14:compatExt spid="_x0000_s5246"/>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47" name="Check Box 127" hidden="1">
                <a:extLst>
                  <a:ext uri="{63B3BB69-23CF-44E3-9099-C40C66FF867C}">
                    <a14:compatExt spid="_x0000_s5247"/>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48" name="Check Box 128" hidden="1">
                <a:extLst>
                  <a:ext uri="{63B3BB69-23CF-44E3-9099-C40C66FF867C}">
                    <a14:compatExt spid="_x0000_s5248"/>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49" name="Check Box 129" hidden="1">
                <a:extLst>
                  <a:ext uri="{63B3BB69-23CF-44E3-9099-C40C66FF867C}">
                    <a14:compatExt spid="_x0000_s5249"/>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146</xdr:row>
          <xdr:rowOff>9525</xdr:rowOff>
        </xdr:from>
        <xdr:to>
          <xdr:col>14</xdr:col>
          <xdr:colOff>28575</xdr:colOff>
          <xdr:row>149</xdr:row>
          <xdr:rowOff>142875</xdr:rowOff>
        </xdr:to>
        <xdr:grpSp>
          <xdr:nvGrpSpPr>
            <xdr:cNvPr id="157" name="Group 222"/>
            <xdr:cNvGrpSpPr>
              <a:grpSpLocks/>
            </xdr:cNvGrpSpPr>
          </xdr:nvGrpSpPr>
          <xdr:grpSpPr bwMode="auto">
            <a:xfrm>
              <a:off x="419100" y="25022175"/>
              <a:ext cx="1390650" cy="619125"/>
              <a:chOff x="48" y="1681"/>
              <a:chExt cx="146" cy="65"/>
            </a:xfrm>
          </xdr:grpSpPr>
          <xdr:sp macro="" textlink="">
            <xdr:nvSpPr>
              <xdr:cNvPr id="5250" name="Check Box 130" hidden="1">
                <a:extLst>
                  <a:ext uri="{63B3BB69-23CF-44E3-9099-C40C66FF867C}">
                    <a14:compatExt spid="_x0000_s5250"/>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51" name="Check Box 131" hidden="1">
                <a:extLst>
                  <a:ext uri="{63B3BB69-23CF-44E3-9099-C40C66FF867C}">
                    <a14:compatExt spid="_x0000_s5251"/>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52" name="Check Box 132" hidden="1">
                <a:extLst>
                  <a:ext uri="{63B3BB69-23CF-44E3-9099-C40C66FF867C}">
                    <a14:compatExt spid="_x0000_s5252"/>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53" name="Check Box 133" hidden="1">
                <a:extLst>
                  <a:ext uri="{63B3BB69-23CF-44E3-9099-C40C66FF867C}">
                    <a14:compatExt spid="_x0000_s5253"/>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150</xdr:row>
          <xdr:rowOff>9525</xdr:rowOff>
        </xdr:from>
        <xdr:to>
          <xdr:col>14</xdr:col>
          <xdr:colOff>28575</xdr:colOff>
          <xdr:row>153</xdr:row>
          <xdr:rowOff>142875</xdr:rowOff>
        </xdr:to>
        <xdr:grpSp>
          <xdr:nvGrpSpPr>
            <xdr:cNvPr id="162" name="Group 227"/>
            <xdr:cNvGrpSpPr>
              <a:grpSpLocks/>
            </xdr:cNvGrpSpPr>
          </xdr:nvGrpSpPr>
          <xdr:grpSpPr bwMode="auto">
            <a:xfrm>
              <a:off x="419100" y="25669875"/>
              <a:ext cx="1390650" cy="619125"/>
              <a:chOff x="48" y="1681"/>
              <a:chExt cx="146" cy="65"/>
            </a:xfrm>
          </xdr:grpSpPr>
          <xdr:sp macro="" textlink="">
            <xdr:nvSpPr>
              <xdr:cNvPr id="5254" name="Check Box 134" hidden="1">
                <a:extLst>
                  <a:ext uri="{63B3BB69-23CF-44E3-9099-C40C66FF867C}">
                    <a14:compatExt spid="_x0000_s5254"/>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55" name="Check Box 135" hidden="1">
                <a:extLst>
                  <a:ext uri="{63B3BB69-23CF-44E3-9099-C40C66FF867C}">
                    <a14:compatExt spid="_x0000_s5255"/>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56" name="Check Box 136" hidden="1">
                <a:extLst>
                  <a:ext uri="{63B3BB69-23CF-44E3-9099-C40C66FF867C}">
                    <a14:compatExt spid="_x0000_s5256"/>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57" name="Check Box 137" hidden="1">
                <a:extLst>
                  <a:ext uri="{63B3BB69-23CF-44E3-9099-C40C66FF867C}">
                    <a14:compatExt spid="_x0000_s5257"/>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154</xdr:row>
          <xdr:rowOff>9525</xdr:rowOff>
        </xdr:from>
        <xdr:to>
          <xdr:col>14</xdr:col>
          <xdr:colOff>28575</xdr:colOff>
          <xdr:row>157</xdr:row>
          <xdr:rowOff>142875</xdr:rowOff>
        </xdr:to>
        <xdr:grpSp>
          <xdr:nvGrpSpPr>
            <xdr:cNvPr id="167" name="Group 232"/>
            <xdr:cNvGrpSpPr>
              <a:grpSpLocks/>
            </xdr:cNvGrpSpPr>
          </xdr:nvGrpSpPr>
          <xdr:grpSpPr bwMode="auto">
            <a:xfrm>
              <a:off x="419100" y="26317575"/>
              <a:ext cx="1390650" cy="619125"/>
              <a:chOff x="48" y="1681"/>
              <a:chExt cx="146" cy="65"/>
            </a:xfrm>
          </xdr:grpSpPr>
          <xdr:sp macro="" textlink="">
            <xdr:nvSpPr>
              <xdr:cNvPr id="5258" name="Check Box 138" hidden="1">
                <a:extLst>
                  <a:ext uri="{63B3BB69-23CF-44E3-9099-C40C66FF867C}">
                    <a14:compatExt spid="_x0000_s5258"/>
                  </a:ext>
                </a:extLst>
              </xdr:cNvPr>
              <xdr:cNvSpPr/>
            </xdr:nvSpPr>
            <xdr:spPr bwMode="auto">
              <a:xfrm>
                <a:off x="48" y="1681"/>
                <a:ext cx="126"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5259" name="Check Box 139" hidden="1">
                <a:extLst>
                  <a:ext uri="{63B3BB69-23CF-44E3-9099-C40C66FF867C}">
                    <a14:compatExt spid="_x0000_s5259"/>
                  </a:ext>
                </a:extLst>
              </xdr:cNvPr>
              <xdr:cNvSpPr/>
            </xdr:nvSpPr>
            <xdr:spPr bwMode="auto">
              <a:xfrm>
                <a:off x="48" y="1711"/>
                <a:ext cx="14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看護師・准看護師</a:t>
                </a:r>
              </a:p>
            </xdr:txBody>
          </xdr:sp>
          <xdr:sp macro="" textlink="">
            <xdr:nvSpPr>
              <xdr:cNvPr id="5260" name="Check Box 140" hidden="1">
                <a:extLst>
                  <a:ext uri="{63B3BB69-23CF-44E3-9099-C40C66FF867C}">
                    <a14:compatExt spid="_x0000_s5260"/>
                  </a:ext>
                </a:extLst>
              </xdr:cNvPr>
              <xdr:cNvSpPr/>
            </xdr:nvSpPr>
            <xdr:spPr bwMode="auto">
              <a:xfrm>
                <a:off x="48" y="1696"/>
                <a:ext cx="126"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保健師</a:t>
                </a:r>
              </a:p>
            </xdr:txBody>
          </xdr:sp>
          <xdr:sp macro="" textlink="">
            <xdr:nvSpPr>
              <xdr:cNvPr id="5261" name="Check Box 141" hidden="1">
                <a:extLst>
                  <a:ext uri="{63B3BB69-23CF-44E3-9099-C40C66FF867C}">
                    <a14:compatExt spid="_x0000_s5261"/>
                  </a:ext>
                </a:extLst>
              </xdr:cNvPr>
              <xdr:cNvSpPr/>
            </xdr:nvSpPr>
            <xdr:spPr bwMode="auto">
              <a:xfrm>
                <a:off x="48" y="1724"/>
                <a:ext cx="88"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232</xdr:row>
          <xdr:rowOff>171450</xdr:rowOff>
        </xdr:from>
        <xdr:to>
          <xdr:col>9</xdr:col>
          <xdr:colOff>19050</xdr:colOff>
          <xdr:row>233</xdr:row>
          <xdr:rowOff>171450</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189</xdr:row>
          <xdr:rowOff>19050</xdr:rowOff>
        </xdr:from>
        <xdr:to>
          <xdr:col>9</xdr:col>
          <xdr:colOff>28575</xdr:colOff>
          <xdr:row>192</xdr:row>
          <xdr:rowOff>0</xdr:rowOff>
        </xdr:to>
        <xdr:grpSp>
          <xdr:nvGrpSpPr>
            <xdr:cNvPr id="173" name="Group 426"/>
            <xdr:cNvGrpSpPr>
              <a:grpSpLocks/>
            </xdr:cNvGrpSpPr>
          </xdr:nvGrpSpPr>
          <xdr:grpSpPr bwMode="auto">
            <a:xfrm>
              <a:off x="428625" y="32280225"/>
              <a:ext cx="762000" cy="523875"/>
              <a:chOff x="47" y="3669"/>
              <a:chExt cx="78" cy="60"/>
            </a:xfrm>
          </xdr:grpSpPr>
          <xdr:sp macro="" textlink="">
            <xdr:nvSpPr>
              <xdr:cNvPr id="5263" name="Check Box 143" hidden="1">
                <a:extLst>
                  <a:ext uri="{63B3BB69-23CF-44E3-9099-C40C66FF867C}">
                    <a14:compatExt spid="_x0000_s526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64" name="Check Box 144" hidden="1">
                <a:extLst>
                  <a:ext uri="{63B3BB69-23CF-44E3-9099-C40C66FF867C}">
                    <a14:compatExt spid="_x0000_s526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65" name="Check Box 145" hidden="1">
                <a:extLst>
                  <a:ext uri="{63B3BB69-23CF-44E3-9099-C40C66FF867C}">
                    <a14:compatExt spid="_x0000_s526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192</xdr:row>
          <xdr:rowOff>19050</xdr:rowOff>
        </xdr:from>
        <xdr:to>
          <xdr:col>9</xdr:col>
          <xdr:colOff>28575</xdr:colOff>
          <xdr:row>195</xdr:row>
          <xdr:rowOff>0</xdr:rowOff>
        </xdr:to>
        <xdr:grpSp>
          <xdr:nvGrpSpPr>
            <xdr:cNvPr id="177" name="Group 430"/>
            <xdr:cNvGrpSpPr>
              <a:grpSpLocks/>
            </xdr:cNvGrpSpPr>
          </xdr:nvGrpSpPr>
          <xdr:grpSpPr bwMode="auto">
            <a:xfrm>
              <a:off x="428625" y="32823150"/>
              <a:ext cx="762000" cy="523875"/>
              <a:chOff x="47" y="3669"/>
              <a:chExt cx="78" cy="60"/>
            </a:xfrm>
          </xdr:grpSpPr>
          <xdr:sp macro="" textlink="">
            <xdr:nvSpPr>
              <xdr:cNvPr id="5266" name="Check Box 146" hidden="1">
                <a:extLst>
                  <a:ext uri="{63B3BB69-23CF-44E3-9099-C40C66FF867C}">
                    <a14:compatExt spid="_x0000_s5266"/>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67" name="Check Box 147" hidden="1">
                <a:extLst>
                  <a:ext uri="{63B3BB69-23CF-44E3-9099-C40C66FF867C}">
                    <a14:compatExt spid="_x0000_s5267"/>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68" name="Check Box 148" hidden="1">
                <a:extLst>
                  <a:ext uri="{63B3BB69-23CF-44E3-9099-C40C66FF867C}">
                    <a14:compatExt spid="_x0000_s5268"/>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195</xdr:row>
          <xdr:rowOff>19050</xdr:rowOff>
        </xdr:from>
        <xdr:to>
          <xdr:col>9</xdr:col>
          <xdr:colOff>28575</xdr:colOff>
          <xdr:row>197</xdr:row>
          <xdr:rowOff>133350</xdr:rowOff>
        </xdr:to>
        <xdr:grpSp>
          <xdr:nvGrpSpPr>
            <xdr:cNvPr id="181" name="Group 434"/>
            <xdr:cNvGrpSpPr>
              <a:grpSpLocks/>
            </xdr:cNvGrpSpPr>
          </xdr:nvGrpSpPr>
          <xdr:grpSpPr bwMode="auto">
            <a:xfrm>
              <a:off x="428625" y="33366075"/>
              <a:ext cx="762000" cy="495300"/>
              <a:chOff x="47" y="3669"/>
              <a:chExt cx="78" cy="60"/>
            </a:xfrm>
          </xdr:grpSpPr>
          <xdr:sp macro="" textlink="">
            <xdr:nvSpPr>
              <xdr:cNvPr id="5269" name="Check Box 149" hidden="1">
                <a:extLst>
                  <a:ext uri="{63B3BB69-23CF-44E3-9099-C40C66FF867C}">
                    <a14:compatExt spid="_x0000_s5269"/>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70" name="Check Box 150" hidden="1">
                <a:extLst>
                  <a:ext uri="{63B3BB69-23CF-44E3-9099-C40C66FF867C}">
                    <a14:compatExt spid="_x0000_s5270"/>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71" name="Check Box 151" hidden="1">
                <a:extLst>
                  <a:ext uri="{63B3BB69-23CF-44E3-9099-C40C66FF867C}">
                    <a14:compatExt spid="_x0000_s5271"/>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179</xdr:row>
          <xdr:rowOff>0</xdr:rowOff>
        </xdr:from>
        <xdr:to>
          <xdr:col>18</xdr:col>
          <xdr:colOff>85725</xdr:colOff>
          <xdr:row>180</xdr:row>
          <xdr:rowOff>57150</xdr:rowOff>
        </xdr:to>
        <xdr:sp macro="" textlink="">
          <xdr:nvSpPr>
            <xdr:cNvPr id="5272" name="Check Box 152" hidden="1">
              <a:extLst>
                <a:ext uri="{63B3BB69-23CF-44E3-9099-C40C66FF867C}">
                  <a14:compatExt spid="_x0000_s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179</xdr:row>
          <xdr:rowOff>0</xdr:rowOff>
        </xdr:from>
        <xdr:to>
          <xdr:col>35</xdr:col>
          <xdr:colOff>104775</xdr:colOff>
          <xdr:row>180</xdr:row>
          <xdr:rowOff>57150</xdr:rowOff>
        </xdr:to>
        <xdr:sp macro="" textlink="">
          <xdr:nvSpPr>
            <xdr:cNvPr id="5273" name="Check Box 153" hidden="1">
              <a:extLst>
                <a:ext uri="{63B3BB69-23CF-44E3-9099-C40C66FF867C}">
                  <a14:compatExt spid="_x0000_s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179</xdr:row>
          <xdr:rowOff>0</xdr:rowOff>
        </xdr:from>
        <xdr:to>
          <xdr:col>18</xdr:col>
          <xdr:colOff>85725</xdr:colOff>
          <xdr:row>180</xdr:row>
          <xdr:rowOff>57150</xdr:rowOff>
        </xdr:to>
        <xdr:sp macro="" textlink="">
          <xdr:nvSpPr>
            <xdr:cNvPr id="5274" name="Check Box 154" hidden="1">
              <a:extLst>
                <a:ext uri="{63B3BB69-23CF-44E3-9099-C40C66FF867C}">
                  <a14:compatExt spid="_x0000_s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179</xdr:row>
          <xdr:rowOff>0</xdr:rowOff>
        </xdr:from>
        <xdr:to>
          <xdr:col>35</xdr:col>
          <xdr:colOff>104775</xdr:colOff>
          <xdr:row>180</xdr:row>
          <xdr:rowOff>57150</xdr:rowOff>
        </xdr:to>
        <xdr:sp macro="" textlink="">
          <xdr:nvSpPr>
            <xdr:cNvPr id="5275" name="Check Box 155" hidden="1">
              <a:extLst>
                <a:ext uri="{63B3BB69-23CF-44E3-9099-C40C66FF867C}">
                  <a14:compatExt spid="_x0000_s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179</xdr:row>
          <xdr:rowOff>0</xdr:rowOff>
        </xdr:from>
        <xdr:to>
          <xdr:col>18</xdr:col>
          <xdr:colOff>85725</xdr:colOff>
          <xdr:row>180</xdr:row>
          <xdr:rowOff>57150</xdr:rowOff>
        </xdr:to>
        <xdr:sp macro="" textlink="">
          <xdr:nvSpPr>
            <xdr:cNvPr id="5276" name="Check Box 156" hidden="1">
              <a:extLst>
                <a:ext uri="{63B3BB69-23CF-44E3-9099-C40C66FF867C}">
                  <a14:compatExt spid="_x0000_s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179</xdr:row>
          <xdr:rowOff>0</xdr:rowOff>
        </xdr:from>
        <xdr:to>
          <xdr:col>35</xdr:col>
          <xdr:colOff>104775</xdr:colOff>
          <xdr:row>180</xdr:row>
          <xdr:rowOff>57150</xdr:rowOff>
        </xdr:to>
        <xdr:sp macro="" textlink="">
          <xdr:nvSpPr>
            <xdr:cNvPr id="5277" name="Check Box 157" hidden="1">
              <a:extLst>
                <a:ext uri="{63B3BB69-23CF-44E3-9099-C40C66FF867C}">
                  <a14:compatExt spid="_x0000_s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179</xdr:row>
          <xdr:rowOff>0</xdr:rowOff>
        </xdr:from>
        <xdr:to>
          <xdr:col>18</xdr:col>
          <xdr:colOff>85725</xdr:colOff>
          <xdr:row>180</xdr:row>
          <xdr:rowOff>57150</xdr:rowOff>
        </xdr:to>
        <xdr:sp macro="" textlink="">
          <xdr:nvSpPr>
            <xdr:cNvPr id="5278" name="Check Box 158" hidden="1">
              <a:extLst>
                <a:ext uri="{63B3BB69-23CF-44E3-9099-C40C66FF867C}">
                  <a14:compatExt spid="_x0000_s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179</xdr:row>
          <xdr:rowOff>0</xdr:rowOff>
        </xdr:from>
        <xdr:to>
          <xdr:col>35</xdr:col>
          <xdr:colOff>104775</xdr:colOff>
          <xdr:row>180</xdr:row>
          <xdr:rowOff>57150</xdr:rowOff>
        </xdr:to>
        <xdr:sp macro="" textlink="">
          <xdr:nvSpPr>
            <xdr:cNvPr id="5279" name="Check Box 159" hidden="1">
              <a:extLst>
                <a:ext uri="{63B3BB69-23CF-44E3-9099-C40C66FF867C}">
                  <a14:compatExt spid="_x0000_s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246</xdr:row>
          <xdr:rowOff>171450</xdr:rowOff>
        </xdr:from>
        <xdr:to>
          <xdr:col>9</xdr:col>
          <xdr:colOff>19050</xdr:colOff>
          <xdr:row>247</xdr:row>
          <xdr:rowOff>171450</xdr:rowOff>
        </xdr:to>
        <xdr:sp macro="" textlink="">
          <xdr:nvSpPr>
            <xdr:cNvPr id="5280" name="Check Box 160" hidden="1">
              <a:extLst>
                <a:ext uri="{63B3BB69-23CF-44E3-9099-C40C66FF867C}">
                  <a14:compatExt spid="_x0000_s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257</xdr:row>
          <xdr:rowOff>171450</xdr:rowOff>
        </xdr:from>
        <xdr:to>
          <xdr:col>9</xdr:col>
          <xdr:colOff>19050</xdr:colOff>
          <xdr:row>258</xdr:row>
          <xdr:rowOff>171450</xdr:rowOff>
        </xdr:to>
        <xdr:sp macro="" textlink="">
          <xdr:nvSpPr>
            <xdr:cNvPr id="5281" name="Check Box 161" hidden="1">
              <a:extLst>
                <a:ext uri="{63B3BB69-23CF-44E3-9099-C40C66FF867C}">
                  <a14:compatExt spid="_x0000_s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206</xdr:row>
          <xdr:rowOff>19050</xdr:rowOff>
        </xdr:from>
        <xdr:to>
          <xdr:col>9</xdr:col>
          <xdr:colOff>28575</xdr:colOff>
          <xdr:row>209</xdr:row>
          <xdr:rowOff>0</xdr:rowOff>
        </xdr:to>
        <xdr:grpSp>
          <xdr:nvGrpSpPr>
            <xdr:cNvPr id="195" name="Group 426"/>
            <xdr:cNvGrpSpPr>
              <a:grpSpLocks/>
            </xdr:cNvGrpSpPr>
          </xdr:nvGrpSpPr>
          <xdr:grpSpPr bwMode="auto">
            <a:xfrm>
              <a:off x="428625" y="35175825"/>
              <a:ext cx="762000" cy="523875"/>
              <a:chOff x="47" y="3669"/>
              <a:chExt cx="78" cy="60"/>
            </a:xfrm>
          </xdr:grpSpPr>
          <xdr:sp macro="" textlink="">
            <xdr:nvSpPr>
              <xdr:cNvPr id="5282" name="Check Box 162" hidden="1">
                <a:extLst>
                  <a:ext uri="{63B3BB69-23CF-44E3-9099-C40C66FF867C}">
                    <a14:compatExt spid="_x0000_s5282"/>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83" name="Check Box 163" hidden="1">
                <a:extLst>
                  <a:ext uri="{63B3BB69-23CF-44E3-9099-C40C66FF867C}">
                    <a14:compatExt spid="_x0000_s5283"/>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84" name="Check Box 164" hidden="1">
                <a:extLst>
                  <a:ext uri="{63B3BB69-23CF-44E3-9099-C40C66FF867C}">
                    <a14:compatExt spid="_x0000_s5284"/>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209</xdr:row>
          <xdr:rowOff>19050</xdr:rowOff>
        </xdr:from>
        <xdr:to>
          <xdr:col>9</xdr:col>
          <xdr:colOff>28575</xdr:colOff>
          <xdr:row>212</xdr:row>
          <xdr:rowOff>0</xdr:rowOff>
        </xdr:to>
        <xdr:grpSp>
          <xdr:nvGrpSpPr>
            <xdr:cNvPr id="199" name="Group 430"/>
            <xdr:cNvGrpSpPr>
              <a:grpSpLocks/>
            </xdr:cNvGrpSpPr>
          </xdr:nvGrpSpPr>
          <xdr:grpSpPr bwMode="auto">
            <a:xfrm>
              <a:off x="428625" y="35718750"/>
              <a:ext cx="762000" cy="523875"/>
              <a:chOff x="47" y="3669"/>
              <a:chExt cx="78" cy="60"/>
            </a:xfrm>
          </xdr:grpSpPr>
          <xdr:sp macro="" textlink="">
            <xdr:nvSpPr>
              <xdr:cNvPr id="5285" name="Check Box 165" hidden="1">
                <a:extLst>
                  <a:ext uri="{63B3BB69-23CF-44E3-9099-C40C66FF867C}">
                    <a14:compatExt spid="_x0000_s5285"/>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86" name="Check Box 166" hidden="1">
                <a:extLst>
                  <a:ext uri="{63B3BB69-23CF-44E3-9099-C40C66FF867C}">
                    <a14:compatExt spid="_x0000_s5286"/>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87" name="Check Box 167" hidden="1">
                <a:extLst>
                  <a:ext uri="{63B3BB69-23CF-44E3-9099-C40C66FF867C}">
                    <a14:compatExt spid="_x0000_s5287"/>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9525</xdr:colOff>
          <xdr:row>206</xdr:row>
          <xdr:rowOff>19050</xdr:rowOff>
        </xdr:from>
        <xdr:to>
          <xdr:col>36</xdr:col>
          <xdr:colOff>28575</xdr:colOff>
          <xdr:row>209</xdr:row>
          <xdr:rowOff>0</xdr:rowOff>
        </xdr:to>
        <xdr:grpSp>
          <xdr:nvGrpSpPr>
            <xdr:cNvPr id="203" name="Group 426"/>
            <xdr:cNvGrpSpPr>
              <a:grpSpLocks/>
            </xdr:cNvGrpSpPr>
          </xdr:nvGrpSpPr>
          <xdr:grpSpPr bwMode="auto">
            <a:xfrm>
              <a:off x="4057650" y="35175825"/>
              <a:ext cx="762000" cy="523875"/>
              <a:chOff x="47" y="3669"/>
              <a:chExt cx="78" cy="60"/>
            </a:xfrm>
          </xdr:grpSpPr>
          <xdr:sp macro="" textlink="">
            <xdr:nvSpPr>
              <xdr:cNvPr id="5288" name="Check Box 168" hidden="1">
                <a:extLst>
                  <a:ext uri="{63B3BB69-23CF-44E3-9099-C40C66FF867C}">
                    <a14:compatExt spid="_x0000_s5288"/>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89" name="Check Box 169" hidden="1">
                <a:extLst>
                  <a:ext uri="{63B3BB69-23CF-44E3-9099-C40C66FF867C}">
                    <a14:compatExt spid="_x0000_s5289"/>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90" name="Check Box 170" hidden="1">
                <a:extLst>
                  <a:ext uri="{63B3BB69-23CF-44E3-9099-C40C66FF867C}">
                    <a14:compatExt spid="_x0000_s5290"/>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9525</xdr:colOff>
          <xdr:row>209</xdr:row>
          <xdr:rowOff>19050</xdr:rowOff>
        </xdr:from>
        <xdr:to>
          <xdr:col>36</xdr:col>
          <xdr:colOff>28575</xdr:colOff>
          <xdr:row>212</xdr:row>
          <xdr:rowOff>0</xdr:rowOff>
        </xdr:to>
        <xdr:grpSp>
          <xdr:nvGrpSpPr>
            <xdr:cNvPr id="207" name="Group 430"/>
            <xdr:cNvGrpSpPr>
              <a:grpSpLocks/>
            </xdr:cNvGrpSpPr>
          </xdr:nvGrpSpPr>
          <xdr:grpSpPr bwMode="auto">
            <a:xfrm>
              <a:off x="4057650" y="35718750"/>
              <a:ext cx="762000" cy="523875"/>
              <a:chOff x="47" y="3669"/>
              <a:chExt cx="78" cy="60"/>
            </a:xfrm>
          </xdr:grpSpPr>
          <xdr:sp macro="" textlink="">
            <xdr:nvSpPr>
              <xdr:cNvPr id="5291" name="Check Box 171" hidden="1">
                <a:extLst>
                  <a:ext uri="{63B3BB69-23CF-44E3-9099-C40C66FF867C}">
                    <a14:compatExt spid="_x0000_s5291"/>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5292" name="Check Box 172" hidden="1">
                <a:extLst>
                  <a:ext uri="{63B3BB69-23CF-44E3-9099-C40C66FF867C}">
                    <a14:compatExt spid="_x0000_s5292"/>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5293" name="Check Box 173" hidden="1">
                <a:extLst>
                  <a:ext uri="{63B3BB69-23CF-44E3-9099-C40C66FF867C}">
                    <a14:compatExt spid="_x0000_s5293"/>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5</xdr:col>
          <xdr:colOff>57150</xdr:colOff>
          <xdr:row>39</xdr:row>
          <xdr:rowOff>47625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55</xdr:row>
          <xdr:rowOff>38100</xdr:rowOff>
        </xdr:from>
        <xdr:to>
          <xdr:col>36</xdr:col>
          <xdr:colOff>19050</xdr:colOff>
          <xdr:row>56</xdr:row>
          <xdr:rowOff>133350</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55</xdr:row>
          <xdr:rowOff>38100</xdr:rowOff>
        </xdr:from>
        <xdr:to>
          <xdr:col>45</xdr:col>
          <xdr:colOff>57150</xdr:colOff>
          <xdr:row>56</xdr:row>
          <xdr:rowOff>133350</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58</xdr:row>
          <xdr:rowOff>57150</xdr:rowOff>
        </xdr:from>
        <xdr:to>
          <xdr:col>34</xdr:col>
          <xdr:colOff>114300</xdr:colOff>
          <xdr:row>59</xdr:row>
          <xdr:rowOff>104775</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58</xdr:row>
          <xdr:rowOff>57150</xdr:rowOff>
        </xdr:from>
        <xdr:to>
          <xdr:col>40</xdr:col>
          <xdr:colOff>9525</xdr:colOff>
          <xdr:row>59</xdr:row>
          <xdr:rowOff>104775</xdr:rowOff>
        </xdr:to>
        <xdr:sp macro="" textlink="">
          <xdr:nvSpPr>
            <xdr:cNvPr id="6149" name="Check Box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58</xdr:row>
          <xdr:rowOff>57150</xdr:rowOff>
        </xdr:from>
        <xdr:to>
          <xdr:col>47</xdr:col>
          <xdr:colOff>38100</xdr:colOff>
          <xdr:row>59</xdr:row>
          <xdr:rowOff>104775</xdr:rowOff>
        </xdr:to>
        <xdr:sp macro="" textlink="">
          <xdr:nvSpPr>
            <xdr:cNvPr id="6150" name="Check Box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261</xdr:row>
          <xdr:rowOff>180975</xdr:rowOff>
        </xdr:from>
        <xdr:to>
          <xdr:col>3</xdr:col>
          <xdr:colOff>38100</xdr:colOff>
          <xdr:row>263</xdr:row>
          <xdr:rowOff>9525</xdr:rowOff>
        </xdr:to>
        <xdr:sp macro="" textlink="">
          <xdr:nvSpPr>
            <xdr:cNvPr id="6151" name="Check Box 7" hidden="1">
              <a:extLst>
                <a:ext uri="{63B3BB69-23CF-44E3-9099-C40C66FF867C}">
                  <a14:compatExt spid="_x0000_s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263</xdr:row>
          <xdr:rowOff>0</xdr:rowOff>
        </xdr:from>
        <xdr:to>
          <xdr:col>3</xdr:col>
          <xdr:colOff>38100</xdr:colOff>
          <xdr:row>264</xdr:row>
          <xdr:rowOff>19050</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263</xdr:row>
          <xdr:rowOff>180975</xdr:rowOff>
        </xdr:from>
        <xdr:to>
          <xdr:col>3</xdr:col>
          <xdr:colOff>38100</xdr:colOff>
          <xdr:row>265</xdr:row>
          <xdr:rowOff>9525</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117</xdr:row>
          <xdr:rowOff>28575</xdr:rowOff>
        </xdr:from>
        <xdr:to>
          <xdr:col>9</xdr:col>
          <xdr:colOff>123825</xdr:colOff>
          <xdr:row>118</xdr:row>
          <xdr:rowOff>76200</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119</xdr:row>
          <xdr:rowOff>76200</xdr:rowOff>
        </xdr:from>
        <xdr:to>
          <xdr:col>9</xdr:col>
          <xdr:colOff>123825</xdr:colOff>
          <xdr:row>120</xdr:row>
          <xdr:rowOff>123825</xdr:rowOff>
        </xdr:to>
        <xdr:sp macro="" textlink="">
          <xdr:nvSpPr>
            <xdr:cNvPr id="6155" name="Check Box 11"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121</xdr:row>
          <xdr:rowOff>28575</xdr:rowOff>
        </xdr:from>
        <xdr:to>
          <xdr:col>9</xdr:col>
          <xdr:colOff>123825</xdr:colOff>
          <xdr:row>122</xdr:row>
          <xdr:rowOff>76200</xdr:rowOff>
        </xdr:to>
        <xdr:sp macro="" textlink="">
          <xdr:nvSpPr>
            <xdr:cNvPr id="6156" name="Check Box 12"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123</xdr:row>
          <xdr:rowOff>76200</xdr:rowOff>
        </xdr:from>
        <xdr:to>
          <xdr:col>9</xdr:col>
          <xdr:colOff>123825</xdr:colOff>
          <xdr:row>124</xdr:row>
          <xdr:rowOff>123825</xdr:rowOff>
        </xdr:to>
        <xdr:sp macro="" textlink="">
          <xdr:nvSpPr>
            <xdr:cNvPr id="6157" name="Check Box 13"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125</xdr:row>
          <xdr:rowOff>28575</xdr:rowOff>
        </xdr:from>
        <xdr:to>
          <xdr:col>9</xdr:col>
          <xdr:colOff>123825</xdr:colOff>
          <xdr:row>126</xdr:row>
          <xdr:rowOff>76200</xdr:rowOff>
        </xdr:to>
        <xdr:sp macro="" textlink="">
          <xdr:nvSpPr>
            <xdr:cNvPr id="6158" name="Check Box 14" hidden="1">
              <a:extLst>
                <a:ext uri="{63B3BB69-23CF-44E3-9099-C40C66FF867C}">
                  <a14:compatExt spid="_x0000_s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127</xdr:row>
          <xdr:rowOff>76200</xdr:rowOff>
        </xdr:from>
        <xdr:to>
          <xdr:col>9</xdr:col>
          <xdr:colOff>123825</xdr:colOff>
          <xdr:row>128</xdr:row>
          <xdr:rowOff>123825</xdr:rowOff>
        </xdr:to>
        <xdr:sp macro="" textlink="">
          <xdr:nvSpPr>
            <xdr:cNvPr id="6159" name="Check Box 15" hidden="1">
              <a:extLst>
                <a:ext uri="{63B3BB69-23CF-44E3-9099-C40C66FF867C}">
                  <a14:compatExt spid="_x0000_s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129</xdr:row>
          <xdr:rowOff>28575</xdr:rowOff>
        </xdr:from>
        <xdr:to>
          <xdr:col>9</xdr:col>
          <xdr:colOff>123825</xdr:colOff>
          <xdr:row>130</xdr:row>
          <xdr:rowOff>76200</xdr:rowOff>
        </xdr:to>
        <xdr:sp macro="" textlink="">
          <xdr:nvSpPr>
            <xdr:cNvPr id="6160" name="Check Box 16" hidden="1">
              <a:extLst>
                <a:ext uri="{63B3BB69-23CF-44E3-9099-C40C66FF867C}">
                  <a14:compatExt spid="_x0000_s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131</xdr:row>
          <xdr:rowOff>76200</xdr:rowOff>
        </xdr:from>
        <xdr:to>
          <xdr:col>9</xdr:col>
          <xdr:colOff>123825</xdr:colOff>
          <xdr:row>132</xdr:row>
          <xdr:rowOff>123825</xdr:rowOff>
        </xdr:to>
        <xdr:sp macro="" textlink="">
          <xdr:nvSpPr>
            <xdr:cNvPr id="6161" name="Check Box 17" hidden="1">
              <a:extLst>
                <a:ext uri="{63B3BB69-23CF-44E3-9099-C40C66FF867C}">
                  <a14:compatExt spid="_x0000_s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133</xdr:row>
          <xdr:rowOff>28575</xdr:rowOff>
        </xdr:from>
        <xdr:to>
          <xdr:col>9</xdr:col>
          <xdr:colOff>123825</xdr:colOff>
          <xdr:row>134</xdr:row>
          <xdr:rowOff>76200</xdr:rowOff>
        </xdr:to>
        <xdr:sp macro="" textlink="">
          <xdr:nvSpPr>
            <xdr:cNvPr id="6162" name="Check Box 18" hidden="1">
              <a:extLst>
                <a:ext uri="{63B3BB69-23CF-44E3-9099-C40C66FF867C}">
                  <a14:compatExt spid="_x0000_s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135</xdr:row>
          <xdr:rowOff>47625</xdr:rowOff>
        </xdr:from>
        <xdr:to>
          <xdr:col>9</xdr:col>
          <xdr:colOff>114300</xdr:colOff>
          <xdr:row>136</xdr:row>
          <xdr:rowOff>95250</xdr:rowOff>
        </xdr:to>
        <xdr:sp macro="" textlink="">
          <xdr:nvSpPr>
            <xdr:cNvPr id="6163" name="Check Box 19" hidden="1">
              <a:extLst>
                <a:ext uri="{63B3BB69-23CF-44E3-9099-C40C66FF867C}">
                  <a14:compatExt spid="_x0000_s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137</xdr:row>
          <xdr:rowOff>0</xdr:rowOff>
        </xdr:from>
        <xdr:to>
          <xdr:col>9</xdr:col>
          <xdr:colOff>114300</xdr:colOff>
          <xdr:row>138</xdr:row>
          <xdr:rowOff>47625</xdr:rowOff>
        </xdr:to>
        <xdr:sp macro="" textlink="">
          <xdr:nvSpPr>
            <xdr:cNvPr id="6164" name="Check Box 20" hidden="1">
              <a:extLst>
                <a:ext uri="{63B3BB69-23CF-44E3-9099-C40C66FF867C}">
                  <a14:compatExt spid="_x0000_s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139</xdr:row>
          <xdr:rowOff>47625</xdr:rowOff>
        </xdr:from>
        <xdr:to>
          <xdr:col>9</xdr:col>
          <xdr:colOff>114300</xdr:colOff>
          <xdr:row>140</xdr:row>
          <xdr:rowOff>95250</xdr:rowOff>
        </xdr:to>
        <xdr:sp macro="" textlink="">
          <xdr:nvSpPr>
            <xdr:cNvPr id="6165" name="Check Box 21" hidden="1">
              <a:extLst>
                <a:ext uri="{63B3BB69-23CF-44E3-9099-C40C66FF867C}">
                  <a14:compatExt spid="_x0000_s6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170</xdr:row>
          <xdr:rowOff>0</xdr:rowOff>
        </xdr:from>
        <xdr:to>
          <xdr:col>17</xdr:col>
          <xdr:colOff>0</xdr:colOff>
          <xdr:row>174</xdr:row>
          <xdr:rowOff>0</xdr:rowOff>
        </xdr:to>
        <xdr:grpSp>
          <xdr:nvGrpSpPr>
            <xdr:cNvPr id="23" name="Group 212"/>
            <xdr:cNvGrpSpPr>
              <a:grpSpLocks/>
            </xdr:cNvGrpSpPr>
          </xdr:nvGrpSpPr>
          <xdr:grpSpPr bwMode="auto">
            <a:xfrm>
              <a:off x="1400175" y="28832175"/>
              <a:ext cx="847725" cy="647700"/>
              <a:chOff x="169" y="1689"/>
              <a:chExt cx="119" cy="71"/>
            </a:xfrm>
          </xdr:grpSpPr>
          <xdr:sp macro="" textlink="">
            <xdr:nvSpPr>
              <xdr:cNvPr id="6166" name="Check Box 22" hidden="1">
                <a:extLst>
                  <a:ext uri="{63B3BB69-23CF-44E3-9099-C40C66FF867C}">
                    <a14:compatExt spid="_x0000_s6166"/>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167" name="Check Box 23" hidden="1">
                <a:extLst>
                  <a:ext uri="{63B3BB69-23CF-44E3-9099-C40C66FF867C}">
                    <a14:compatExt spid="_x0000_s6167"/>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168" name="Check Box 24" hidden="1">
                <a:extLst>
                  <a:ext uri="{63B3BB69-23CF-44E3-9099-C40C66FF867C}">
                    <a14:compatExt spid="_x0000_s6168"/>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169" name="Check Box 25" hidden="1">
                <a:extLst>
                  <a:ext uri="{63B3BB69-23CF-44E3-9099-C40C66FF867C}">
                    <a14:compatExt spid="_x0000_s6169"/>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170</xdr:row>
          <xdr:rowOff>28575</xdr:rowOff>
        </xdr:from>
        <xdr:to>
          <xdr:col>10</xdr:col>
          <xdr:colOff>66675</xdr:colOff>
          <xdr:row>173</xdr:row>
          <xdr:rowOff>123825</xdr:rowOff>
        </xdr:to>
        <xdr:grpSp>
          <xdr:nvGrpSpPr>
            <xdr:cNvPr id="28" name="Group 219"/>
            <xdr:cNvGrpSpPr>
              <a:grpSpLocks/>
            </xdr:cNvGrpSpPr>
          </xdr:nvGrpSpPr>
          <xdr:grpSpPr bwMode="auto">
            <a:xfrm>
              <a:off x="123825" y="28860750"/>
              <a:ext cx="1323975" cy="581025"/>
              <a:chOff x="22" y="2262"/>
              <a:chExt cx="124" cy="61"/>
            </a:xfrm>
          </xdr:grpSpPr>
          <xdr:sp macro="" textlink="">
            <xdr:nvSpPr>
              <xdr:cNvPr id="6170" name="Check Box 26" hidden="1">
                <a:extLst>
                  <a:ext uri="{63B3BB69-23CF-44E3-9099-C40C66FF867C}">
                    <a14:compatExt spid="_x0000_s6170"/>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171" name="Check Box 27" hidden="1">
                <a:extLst>
                  <a:ext uri="{63B3BB69-23CF-44E3-9099-C40C66FF867C}">
                    <a14:compatExt spid="_x0000_s6171"/>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38</xdr:col>
          <xdr:colOff>19050</xdr:colOff>
          <xdr:row>170</xdr:row>
          <xdr:rowOff>0</xdr:rowOff>
        </xdr:from>
        <xdr:to>
          <xdr:col>45</xdr:col>
          <xdr:colOff>0</xdr:colOff>
          <xdr:row>174</xdr:row>
          <xdr:rowOff>0</xdr:rowOff>
        </xdr:to>
        <xdr:grpSp>
          <xdr:nvGrpSpPr>
            <xdr:cNvPr id="31" name="Group 220"/>
            <xdr:cNvGrpSpPr>
              <a:grpSpLocks/>
            </xdr:cNvGrpSpPr>
          </xdr:nvGrpSpPr>
          <xdr:grpSpPr bwMode="auto">
            <a:xfrm>
              <a:off x="5210175" y="28832175"/>
              <a:ext cx="1047750" cy="647700"/>
              <a:chOff x="169" y="1689"/>
              <a:chExt cx="119" cy="71"/>
            </a:xfrm>
          </xdr:grpSpPr>
          <xdr:sp macro="" textlink="">
            <xdr:nvSpPr>
              <xdr:cNvPr id="6172" name="Check Box 28" hidden="1">
                <a:extLst>
                  <a:ext uri="{63B3BB69-23CF-44E3-9099-C40C66FF867C}">
                    <a14:compatExt spid="_x0000_s6172"/>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173" name="Check Box 29" hidden="1">
                <a:extLst>
                  <a:ext uri="{63B3BB69-23CF-44E3-9099-C40C66FF867C}">
                    <a14:compatExt spid="_x0000_s6173"/>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174" name="Check Box 30" hidden="1">
                <a:extLst>
                  <a:ext uri="{63B3BB69-23CF-44E3-9099-C40C66FF867C}">
                    <a14:compatExt spid="_x0000_s6174"/>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175" name="Check Box 31" hidden="1">
                <a:extLst>
                  <a:ext uri="{63B3BB69-23CF-44E3-9099-C40C66FF867C}">
                    <a14:compatExt spid="_x0000_s6175"/>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170</xdr:row>
          <xdr:rowOff>28575</xdr:rowOff>
        </xdr:from>
        <xdr:to>
          <xdr:col>38</xdr:col>
          <xdr:colOff>123825</xdr:colOff>
          <xdr:row>173</xdr:row>
          <xdr:rowOff>123825</xdr:rowOff>
        </xdr:to>
        <xdr:grpSp>
          <xdr:nvGrpSpPr>
            <xdr:cNvPr id="36" name="Group 225"/>
            <xdr:cNvGrpSpPr>
              <a:grpSpLocks/>
            </xdr:cNvGrpSpPr>
          </xdr:nvGrpSpPr>
          <xdr:grpSpPr bwMode="auto">
            <a:xfrm>
              <a:off x="3971925" y="28860750"/>
              <a:ext cx="1343025" cy="581025"/>
              <a:chOff x="22" y="2262"/>
              <a:chExt cx="124" cy="61"/>
            </a:xfrm>
          </xdr:grpSpPr>
          <xdr:sp macro="" textlink="">
            <xdr:nvSpPr>
              <xdr:cNvPr id="6176" name="Check Box 32" hidden="1">
                <a:extLst>
                  <a:ext uri="{63B3BB69-23CF-44E3-9099-C40C66FF867C}">
                    <a14:compatExt spid="_x0000_s6176"/>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177" name="Check Box 33" hidden="1">
                <a:extLst>
                  <a:ext uri="{63B3BB69-23CF-44E3-9099-C40C66FF867C}">
                    <a14:compatExt spid="_x0000_s6177"/>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162</xdr:row>
          <xdr:rowOff>28575</xdr:rowOff>
        </xdr:from>
        <xdr:to>
          <xdr:col>10</xdr:col>
          <xdr:colOff>66675</xdr:colOff>
          <xdr:row>165</xdr:row>
          <xdr:rowOff>123825</xdr:rowOff>
        </xdr:to>
        <xdr:grpSp>
          <xdr:nvGrpSpPr>
            <xdr:cNvPr id="39" name="Group 233"/>
            <xdr:cNvGrpSpPr>
              <a:grpSpLocks/>
            </xdr:cNvGrpSpPr>
          </xdr:nvGrpSpPr>
          <xdr:grpSpPr bwMode="auto">
            <a:xfrm>
              <a:off x="123825" y="27565350"/>
              <a:ext cx="1323975" cy="581025"/>
              <a:chOff x="22" y="2262"/>
              <a:chExt cx="124" cy="61"/>
            </a:xfrm>
          </xdr:grpSpPr>
          <xdr:sp macro="" textlink="">
            <xdr:nvSpPr>
              <xdr:cNvPr id="6178" name="Check Box 34" hidden="1">
                <a:extLst>
                  <a:ext uri="{63B3BB69-23CF-44E3-9099-C40C66FF867C}">
                    <a14:compatExt spid="_x0000_s6178"/>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179" name="Check Box 35" hidden="1">
                <a:extLst>
                  <a:ext uri="{63B3BB69-23CF-44E3-9099-C40C66FF867C}">
                    <a14:compatExt spid="_x0000_s6179"/>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162</xdr:row>
          <xdr:rowOff>28575</xdr:rowOff>
        </xdr:from>
        <xdr:to>
          <xdr:col>38</xdr:col>
          <xdr:colOff>123825</xdr:colOff>
          <xdr:row>165</xdr:row>
          <xdr:rowOff>123825</xdr:rowOff>
        </xdr:to>
        <xdr:grpSp>
          <xdr:nvGrpSpPr>
            <xdr:cNvPr id="42" name="Group 249"/>
            <xdr:cNvGrpSpPr>
              <a:grpSpLocks/>
            </xdr:cNvGrpSpPr>
          </xdr:nvGrpSpPr>
          <xdr:grpSpPr bwMode="auto">
            <a:xfrm>
              <a:off x="3971925" y="27565350"/>
              <a:ext cx="1343025" cy="581025"/>
              <a:chOff x="22" y="2262"/>
              <a:chExt cx="124" cy="61"/>
            </a:xfrm>
          </xdr:grpSpPr>
          <xdr:sp macro="" textlink="">
            <xdr:nvSpPr>
              <xdr:cNvPr id="6180" name="Check Box 36" hidden="1">
                <a:extLst>
                  <a:ext uri="{63B3BB69-23CF-44E3-9099-C40C66FF867C}">
                    <a14:compatExt spid="_x0000_s6180"/>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181" name="Check Box 37" hidden="1">
                <a:extLst>
                  <a:ext uri="{63B3BB69-23CF-44E3-9099-C40C66FF867C}">
                    <a14:compatExt spid="_x0000_s6181"/>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166</xdr:row>
          <xdr:rowOff>0</xdr:rowOff>
        </xdr:from>
        <xdr:to>
          <xdr:col>17</xdr:col>
          <xdr:colOff>0</xdr:colOff>
          <xdr:row>170</xdr:row>
          <xdr:rowOff>0</xdr:rowOff>
        </xdr:to>
        <xdr:grpSp>
          <xdr:nvGrpSpPr>
            <xdr:cNvPr id="45" name="Group 252"/>
            <xdr:cNvGrpSpPr>
              <a:grpSpLocks/>
            </xdr:cNvGrpSpPr>
          </xdr:nvGrpSpPr>
          <xdr:grpSpPr bwMode="auto">
            <a:xfrm>
              <a:off x="1400175" y="28184475"/>
              <a:ext cx="847725" cy="647700"/>
              <a:chOff x="169" y="1689"/>
              <a:chExt cx="119" cy="71"/>
            </a:xfrm>
          </xdr:grpSpPr>
          <xdr:sp macro="" textlink="">
            <xdr:nvSpPr>
              <xdr:cNvPr id="6182" name="Check Box 38" hidden="1">
                <a:extLst>
                  <a:ext uri="{63B3BB69-23CF-44E3-9099-C40C66FF867C}">
                    <a14:compatExt spid="_x0000_s6182"/>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183" name="Check Box 39" hidden="1">
                <a:extLst>
                  <a:ext uri="{63B3BB69-23CF-44E3-9099-C40C66FF867C}">
                    <a14:compatExt spid="_x0000_s6183"/>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184" name="Check Box 40" hidden="1">
                <a:extLst>
                  <a:ext uri="{63B3BB69-23CF-44E3-9099-C40C66FF867C}">
                    <a14:compatExt spid="_x0000_s6184"/>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185" name="Check Box 41" hidden="1">
                <a:extLst>
                  <a:ext uri="{63B3BB69-23CF-44E3-9099-C40C66FF867C}">
                    <a14:compatExt spid="_x0000_s6185"/>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166</xdr:row>
          <xdr:rowOff>28575</xdr:rowOff>
        </xdr:from>
        <xdr:to>
          <xdr:col>10</xdr:col>
          <xdr:colOff>66675</xdr:colOff>
          <xdr:row>169</xdr:row>
          <xdr:rowOff>123825</xdr:rowOff>
        </xdr:to>
        <xdr:grpSp>
          <xdr:nvGrpSpPr>
            <xdr:cNvPr id="50" name="Group 257"/>
            <xdr:cNvGrpSpPr>
              <a:grpSpLocks/>
            </xdr:cNvGrpSpPr>
          </xdr:nvGrpSpPr>
          <xdr:grpSpPr bwMode="auto">
            <a:xfrm>
              <a:off x="123825" y="28213050"/>
              <a:ext cx="1323975" cy="581025"/>
              <a:chOff x="22" y="2262"/>
              <a:chExt cx="124" cy="61"/>
            </a:xfrm>
          </xdr:grpSpPr>
          <xdr:sp macro="" textlink="">
            <xdr:nvSpPr>
              <xdr:cNvPr id="6186" name="Check Box 42" hidden="1">
                <a:extLst>
                  <a:ext uri="{63B3BB69-23CF-44E3-9099-C40C66FF867C}">
                    <a14:compatExt spid="_x0000_s6186"/>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187" name="Check Box 43" hidden="1">
                <a:extLst>
                  <a:ext uri="{63B3BB69-23CF-44E3-9099-C40C66FF867C}">
                    <a14:compatExt spid="_x0000_s6187"/>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38</xdr:col>
          <xdr:colOff>19050</xdr:colOff>
          <xdr:row>166</xdr:row>
          <xdr:rowOff>0</xdr:rowOff>
        </xdr:from>
        <xdr:to>
          <xdr:col>45</xdr:col>
          <xdr:colOff>0</xdr:colOff>
          <xdr:row>170</xdr:row>
          <xdr:rowOff>0</xdr:rowOff>
        </xdr:to>
        <xdr:grpSp>
          <xdr:nvGrpSpPr>
            <xdr:cNvPr id="53" name="Group 260"/>
            <xdr:cNvGrpSpPr>
              <a:grpSpLocks/>
            </xdr:cNvGrpSpPr>
          </xdr:nvGrpSpPr>
          <xdr:grpSpPr bwMode="auto">
            <a:xfrm>
              <a:off x="5210175" y="28184475"/>
              <a:ext cx="1047750" cy="647700"/>
              <a:chOff x="169" y="1689"/>
              <a:chExt cx="119" cy="71"/>
            </a:xfrm>
          </xdr:grpSpPr>
          <xdr:sp macro="" textlink="">
            <xdr:nvSpPr>
              <xdr:cNvPr id="6188" name="Check Box 44" hidden="1">
                <a:extLst>
                  <a:ext uri="{63B3BB69-23CF-44E3-9099-C40C66FF867C}">
                    <a14:compatExt spid="_x0000_s6188"/>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189" name="Check Box 45" hidden="1">
                <a:extLst>
                  <a:ext uri="{63B3BB69-23CF-44E3-9099-C40C66FF867C}">
                    <a14:compatExt spid="_x0000_s6189"/>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190" name="Check Box 46" hidden="1">
                <a:extLst>
                  <a:ext uri="{63B3BB69-23CF-44E3-9099-C40C66FF867C}">
                    <a14:compatExt spid="_x0000_s6190"/>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191" name="Check Box 47" hidden="1">
                <a:extLst>
                  <a:ext uri="{63B3BB69-23CF-44E3-9099-C40C66FF867C}">
                    <a14:compatExt spid="_x0000_s6191"/>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166</xdr:row>
          <xdr:rowOff>28575</xdr:rowOff>
        </xdr:from>
        <xdr:to>
          <xdr:col>38</xdr:col>
          <xdr:colOff>123825</xdr:colOff>
          <xdr:row>169</xdr:row>
          <xdr:rowOff>123825</xdr:rowOff>
        </xdr:to>
        <xdr:grpSp>
          <xdr:nvGrpSpPr>
            <xdr:cNvPr id="58" name="Group 265"/>
            <xdr:cNvGrpSpPr>
              <a:grpSpLocks/>
            </xdr:cNvGrpSpPr>
          </xdr:nvGrpSpPr>
          <xdr:grpSpPr bwMode="auto">
            <a:xfrm>
              <a:off x="3971925" y="28213050"/>
              <a:ext cx="1343025" cy="581025"/>
              <a:chOff x="22" y="2262"/>
              <a:chExt cx="124" cy="61"/>
            </a:xfrm>
          </xdr:grpSpPr>
          <xdr:sp macro="" textlink="">
            <xdr:nvSpPr>
              <xdr:cNvPr id="6192" name="Check Box 48" hidden="1">
                <a:extLst>
                  <a:ext uri="{63B3BB69-23CF-44E3-9099-C40C66FF867C}">
                    <a14:compatExt spid="_x0000_s6192"/>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193" name="Check Box 49" hidden="1">
                <a:extLst>
                  <a:ext uri="{63B3BB69-23CF-44E3-9099-C40C66FF867C}">
                    <a14:compatExt spid="_x0000_s6193"/>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264</xdr:row>
          <xdr:rowOff>180975</xdr:rowOff>
        </xdr:from>
        <xdr:to>
          <xdr:col>3</xdr:col>
          <xdr:colOff>38100</xdr:colOff>
          <xdr:row>266</xdr:row>
          <xdr:rowOff>9525</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79</xdr:row>
          <xdr:rowOff>180975</xdr:rowOff>
        </xdr:from>
        <xdr:to>
          <xdr:col>11</xdr:col>
          <xdr:colOff>76200</xdr:colOff>
          <xdr:row>82</xdr:row>
          <xdr:rowOff>28575</xdr:rowOff>
        </xdr:to>
        <xdr:grpSp>
          <xdr:nvGrpSpPr>
            <xdr:cNvPr id="62" name="Group 149"/>
            <xdr:cNvGrpSpPr>
              <a:grpSpLocks/>
            </xdr:cNvGrpSpPr>
          </xdr:nvGrpSpPr>
          <xdr:grpSpPr bwMode="auto">
            <a:xfrm>
              <a:off x="600075" y="13515975"/>
              <a:ext cx="981075" cy="419100"/>
              <a:chOff x="59" y="1080"/>
              <a:chExt cx="97" cy="40"/>
            </a:xfrm>
          </xdr:grpSpPr>
          <xdr:sp macro="" textlink="">
            <xdr:nvSpPr>
              <xdr:cNvPr id="6195" name="Check Box 51" hidden="1">
                <a:extLst>
                  <a:ext uri="{63B3BB69-23CF-44E3-9099-C40C66FF867C}">
                    <a14:compatExt spid="_x0000_s6195"/>
                  </a:ext>
                </a:extLst>
              </xdr:cNvPr>
              <xdr:cNvSpPr/>
            </xdr:nvSpPr>
            <xdr:spPr bwMode="auto">
              <a:xfrm>
                <a:off x="59" y="1080"/>
                <a:ext cx="9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sp macro="" textlink="">
            <xdr:nvSpPr>
              <xdr:cNvPr id="6196" name="Check Box 52" hidden="1">
                <a:extLst>
                  <a:ext uri="{63B3BB69-23CF-44E3-9099-C40C66FF867C}">
                    <a14:compatExt spid="_x0000_s6196"/>
                  </a:ext>
                </a:extLst>
              </xdr:cNvPr>
              <xdr:cNvSpPr/>
            </xdr:nvSpPr>
            <xdr:spPr bwMode="auto">
              <a:xfrm>
                <a:off x="59" y="1096"/>
                <a:ext cx="85" cy="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83</xdr:row>
          <xdr:rowOff>171450</xdr:rowOff>
        </xdr:from>
        <xdr:to>
          <xdr:col>23</xdr:col>
          <xdr:colOff>66675</xdr:colOff>
          <xdr:row>85</xdr:row>
          <xdr:rowOff>0</xdr:rowOff>
        </xdr:to>
        <xdr:grpSp>
          <xdr:nvGrpSpPr>
            <xdr:cNvPr id="65" name="Group 423"/>
            <xdr:cNvGrpSpPr>
              <a:grpSpLocks/>
            </xdr:cNvGrpSpPr>
          </xdr:nvGrpSpPr>
          <xdr:grpSpPr bwMode="auto">
            <a:xfrm>
              <a:off x="1952625" y="14268450"/>
              <a:ext cx="1123950" cy="371475"/>
              <a:chOff x="52" y="1195"/>
              <a:chExt cx="129" cy="27"/>
            </a:xfrm>
          </xdr:grpSpPr>
          <xdr:sp macro="" textlink="">
            <xdr:nvSpPr>
              <xdr:cNvPr id="6197" name="Check Box 53" hidden="1">
                <a:extLst>
                  <a:ext uri="{63B3BB69-23CF-44E3-9099-C40C66FF867C}">
                    <a14:compatExt spid="_x0000_s6197"/>
                  </a:ext>
                </a:extLst>
              </xdr:cNvPr>
              <xdr:cNvSpPr/>
            </xdr:nvSpPr>
            <xdr:spPr bwMode="auto">
              <a:xfrm>
                <a:off x="52" y="1195"/>
                <a:ext cx="55" cy="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198" name="Check Box 54" hidden="1">
                <a:extLst>
                  <a:ext uri="{63B3BB69-23CF-44E3-9099-C40C66FF867C}">
                    <a14:compatExt spid="_x0000_s6198"/>
                  </a:ext>
                </a:extLst>
              </xdr:cNvPr>
              <xdr:cNvSpPr/>
            </xdr:nvSpPr>
            <xdr:spPr bwMode="auto">
              <a:xfrm>
                <a:off x="110" y="1198"/>
                <a:ext cx="7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120</xdr:row>
          <xdr:rowOff>142875</xdr:rowOff>
        </xdr:from>
        <xdr:to>
          <xdr:col>16</xdr:col>
          <xdr:colOff>9525</xdr:colOff>
          <xdr:row>125</xdr:row>
          <xdr:rowOff>9525</xdr:rowOff>
        </xdr:to>
        <xdr:grpSp>
          <xdr:nvGrpSpPr>
            <xdr:cNvPr id="68" name="Group 169"/>
            <xdr:cNvGrpSpPr>
              <a:grpSpLocks/>
            </xdr:cNvGrpSpPr>
          </xdr:nvGrpSpPr>
          <xdr:grpSpPr bwMode="auto">
            <a:xfrm>
              <a:off x="1381125" y="20631150"/>
              <a:ext cx="752475" cy="676275"/>
              <a:chOff x="169" y="1689"/>
              <a:chExt cx="119" cy="71"/>
            </a:xfrm>
          </xdr:grpSpPr>
          <xdr:sp macro="" textlink="">
            <xdr:nvSpPr>
              <xdr:cNvPr id="6199" name="Check Box 55" hidden="1">
                <a:extLst>
                  <a:ext uri="{63B3BB69-23CF-44E3-9099-C40C66FF867C}">
                    <a14:compatExt spid="_x0000_s6199"/>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00" name="Check Box 56" hidden="1">
                <a:extLst>
                  <a:ext uri="{63B3BB69-23CF-44E3-9099-C40C66FF867C}">
                    <a14:compatExt spid="_x0000_s6200"/>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01" name="Check Box 57" hidden="1">
                <a:extLst>
                  <a:ext uri="{63B3BB69-23CF-44E3-9099-C40C66FF867C}">
                    <a14:compatExt spid="_x0000_s6201"/>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02" name="Check Box 58" hidden="1">
                <a:extLst>
                  <a:ext uri="{63B3BB69-23CF-44E3-9099-C40C66FF867C}">
                    <a14:compatExt spid="_x0000_s6202"/>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124</xdr:row>
          <xdr:rowOff>142875</xdr:rowOff>
        </xdr:from>
        <xdr:to>
          <xdr:col>16</xdr:col>
          <xdr:colOff>9525</xdr:colOff>
          <xdr:row>129</xdr:row>
          <xdr:rowOff>9525</xdr:rowOff>
        </xdr:to>
        <xdr:grpSp>
          <xdr:nvGrpSpPr>
            <xdr:cNvPr id="73" name="Group 169"/>
            <xdr:cNvGrpSpPr>
              <a:grpSpLocks/>
            </xdr:cNvGrpSpPr>
          </xdr:nvGrpSpPr>
          <xdr:grpSpPr bwMode="auto">
            <a:xfrm>
              <a:off x="1381125" y="21278850"/>
              <a:ext cx="752475" cy="676275"/>
              <a:chOff x="169" y="1689"/>
              <a:chExt cx="119" cy="71"/>
            </a:xfrm>
          </xdr:grpSpPr>
          <xdr:sp macro="" textlink="">
            <xdr:nvSpPr>
              <xdr:cNvPr id="6203" name="Check Box 59" hidden="1">
                <a:extLst>
                  <a:ext uri="{63B3BB69-23CF-44E3-9099-C40C66FF867C}">
                    <a14:compatExt spid="_x0000_s6203"/>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04" name="Check Box 60" hidden="1">
                <a:extLst>
                  <a:ext uri="{63B3BB69-23CF-44E3-9099-C40C66FF867C}">
                    <a14:compatExt spid="_x0000_s6204"/>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05" name="Check Box 61" hidden="1">
                <a:extLst>
                  <a:ext uri="{63B3BB69-23CF-44E3-9099-C40C66FF867C}">
                    <a14:compatExt spid="_x0000_s6205"/>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06" name="Check Box 62" hidden="1">
                <a:extLst>
                  <a:ext uri="{63B3BB69-23CF-44E3-9099-C40C66FF867C}">
                    <a14:compatExt spid="_x0000_s6206"/>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128</xdr:row>
          <xdr:rowOff>142875</xdr:rowOff>
        </xdr:from>
        <xdr:to>
          <xdr:col>16</xdr:col>
          <xdr:colOff>9525</xdr:colOff>
          <xdr:row>133</xdr:row>
          <xdr:rowOff>9525</xdr:rowOff>
        </xdr:to>
        <xdr:grpSp>
          <xdr:nvGrpSpPr>
            <xdr:cNvPr id="78" name="Group 169"/>
            <xdr:cNvGrpSpPr>
              <a:grpSpLocks/>
            </xdr:cNvGrpSpPr>
          </xdr:nvGrpSpPr>
          <xdr:grpSpPr bwMode="auto">
            <a:xfrm>
              <a:off x="1381125" y="21926550"/>
              <a:ext cx="752475" cy="676275"/>
              <a:chOff x="169" y="1689"/>
              <a:chExt cx="119" cy="71"/>
            </a:xfrm>
          </xdr:grpSpPr>
          <xdr:sp macro="" textlink="">
            <xdr:nvSpPr>
              <xdr:cNvPr id="6207" name="Check Box 63" hidden="1">
                <a:extLst>
                  <a:ext uri="{63B3BB69-23CF-44E3-9099-C40C66FF867C}">
                    <a14:compatExt spid="_x0000_s6207"/>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08" name="Check Box 64" hidden="1">
                <a:extLst>
                  <a:ext uri="{63B3BB69-23CF-44E3-9099-C40C66FF867C}">
                    <a14:compatExt spid="_x0000_s6208"/>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09" name="Check Box 65" hidden="1">
                <a:extLst>
                  <a:ext uri="{63B3BB69-23CF-44E3-9099-C40C66FF867C}">
                    <a14:compatExt spid="_x0000_s6209"/>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10" name="Check Box 66" hidden="1">
                <a:extLst>
                  <a:ext uri="{63B3BB69-23CF-44E3-9099-C40C66FF867C}">
                    <a14:compatExt spid="_x0000_s6210"/>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132</xdr:row>
          <xdr:rowOff>142875</xdr:rowOff>
        </xdr:from>
        <xdr:to>
          <xdr:col>16</xdr:col>
          <xdr:colOff>9525</xdr:colOff>
          <xdr:row>137</xdr:row>
          <xdr:rowOff>9525</xdr:rowOff>
        </xdr:to>
        <xdr:grpSp>
          <xdr:nvGrpSpPr>
            <xdr:cNvPr id="83" name="Group 169"/>
            <xdr:cNvGrpSpPr>
              <a:grpSpLocks/>
            </xdr:cNvGrpSpPr>
          </xdr:nvGrpSpPr>
          <xdr:grpSpPr bwMode="auto">
            <a:xfrm>
              <a:off x="1381125" y="22574250"/>
              <a:ext cx="752475" cy="676275"/>
              <a:chOff x="169" y="1689"/>
              <a:chExt cx="119" cy="71"/>
            </a:xfrm>
          </xdr:grpSpPr>
          <xdr:sp macro="" textlink="">
            <xdr:nvSpPr>
              <xdr:cNvPr id="6211" name="Check Box 67" hidden="1">
                <a:extLst>
                  <a:ext uri="{63B3BB69-23CF-44E3-9099-C40C66FF867C}">
                    <a14:compatExt spid="_x0000_s6211"/>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12" name="Check Box 68" hidden="1">
                <a:extLst>
                  <a:ext uri="{63B3BB69-23CF-44E3-9099-C40C66FF867C}">
                    <a14:compatExt spid="_x0000_s6212"/>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13" name="Check Box 69" hidden="1">
                <a:extLst>
                  <a:ext uri="{63B3BB69-23CF-44E3-9099-C40C66FF867C}">
                    <a14:compatExt spid="_x0000_s6213"/>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14" name="Check Box 70" hidden="1">
                <a:extLst>
                  <a:ext uri="{63B3BB69-23CF-44E3-9099-C40C66FF867C}">
                    <a14:compatExt spid="_x0000_s6214"/>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136</xdr:row>
          <xdr:rowOff>142875</xdr:rowOff>
        </xdr:from>
        <xdr:to>
          <xdr:col>16</xdr:col>
          <xdr:colOff>9525</xdr:colOff>
          <xdr:row>141</xdr:row>
          <xdr:rowOff>9525</xdr:rowOff>
        </xdr:to>
        <xdr:grpSp>
          <xdr:nvGrpSpPr>
            <xdr:cNvPr id="88" name="Group 169"/>
            <xdr:cNvGrpSpPr>
              <a:grpSpLocks/>
            </xdr:cNvGrpSpPr>
          </xdr:nvGrpSpPr>
          <xdr:grpSpPr bwMode="auto">
            <a:xfrm>
              <a:off x="1381125" y="23221950"/>
              <a:ext cx="752475" cy="676275"/>
              <a:chOff x="169" y="1689"/>
              <a:chExt cx="119" cy="71"/>
            </a:xfrm>
          </xdr:grpSpPr>
          <xdr:sp macro="" textlink="">
            <xdr:nvSpPr>
              <xdr:cNvPr id="6215" name="Check Box 71" hidden="1">
                <a:extLst>
                  <a:ext uri="{63B3BB69-23CF-44E3-9099-C40C66FF867C}">
                    <a14:compatExt spid="_x0000_s6215"/>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16" name="Check Box 72" hidden="1">
                <a:extLst>
                  <a:ext uri="{63B3BB69-23CF-44E3-9099-C40C66FF867C}">
                    <a14:compatExt spid="_x0000_s6216"/>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17" name="Check Box 73" hidden="1">
                <a:extLst>
                  <a:ext uri="{63B3BB69-23CF-44E3-9099-C40C66FF867C}">
                    <a14:compatExt spid="_x0000_s6217"/>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18" name="Check Box 74" hidden="1">
                <a:extLst>
                  <a:ext uri="{63B3BB69-23CF-44E3-9099-C40C66FF867C}">
                    <a14:compatExt spid="_x0000_s6218"/>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117</xdr:row>
          <xdr:rowOff>85725</xdr:rowOff>
        </xdr:from>
        <xdr:to>
          <xdr:col>48</xdr:col>
          <xdr:colOff>76200</xdr:colOff>
          <xdr:row>119</xdr:row>
          <xdr:rowOff>0</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118</xdr:row>
          <xdr:rowOff>123825</xdr:rowOff>
        </xdr:from>
        <xdr:to>
          <xdr:col>49</xdr:col>
          <xdr:colOff>95250</xdr:colOff>
          <xdr:row>120</xdr:row>
          <xdr:rowOff>123825</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121</xdr:row>
          <xdr:rowOff>85725</xdr:rowOff>
        </xdr:from>
        <xdr:to>
          <xdr:col>48</xdr:col>
          <xdr:colOff>76200</xdr:colOff>
          <xdr:row>123</xdr:row>
          <xdr:rowOff>0</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122</xdr:row>
          <xdr:rowOff>123825</xdr:rowOff>
        </xdr:from>
        <xdr:to>
          <xdr:col>49</xdr:col>
          <xdr:colOff>95250</xdr:colOff>
          <xdr:row>124</xdr:row>
          <xdr:rowOff>123825</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125</xdr:row>
          <xdr:rowOff>85725</xdr:rowOff>
        </xdr:from>
        <xdr:to>
          <xdr:col>48</xdr:col>
          <xdr:colOff>76200</xdr:colOff>
          <xdr:row>127</xdr:row>
          <xdr:rowOff>0</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126</xdr:row>
          <xdr:rowOff>123825</xdr:rowOff>
        </xdr:from>
        <xdr:to>
          <xdr:col>49</xdr:col>
          <xdr:colOff>95250</xdr:colOff>
          <xdr:row>128</xdr:row>
          <xdr:rowOff>123825</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129</xdr:row>
          <xdr:rowOff>85725</xdr:rowOff>
        </xdr:from>
        <xdr:to>
          <xdr:col>48</xdr:col>
          <xdr:colOff>76200</xdr:colOff>
          <xdr:row>131</xdr:row>
          <xdr:rowOff>0</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130</xdr:row>
          <xdr:rowOff>123825</xdr:rowOff>
        </xdr:from>
        <xdr:to>
          <xdr:col>49</xdr:col>
          <xdr:colOff>95250</xdr:colOff>
          <xdr:row>132</xdr:row>
          <xdr:rowOff>123825</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133</xdr:row>
          <xdr:rowOff>85725</xdr:rowOff>
        </xdr:from>
        <xdr:to>
          <xdr:col>48</xdr:col>
          <xdr:colOff>76200</xdr:colOff>
          <xdr:row>135</xdr:row>
          <xdr:rowOff>0</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134</xdr:row>
          <xdr:rowOff>123825</xdr:rowOff>
        </xdr:from>
        <xdr:to>
          <xdr:col>49</xdr:col>
          <xdr:colOff>95250</xdr:colOff>
          <xdr:row>136</xdr:row>
          <xdr:rowOff>123825</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137</xdr:row>
          <xdr:rowOff>85725</xdr:rowOff>
        </xdr:from>
        <xdr:to>
          <xdr:col>48</xdr:col>
          <xdr:colOff>76200</xdr:colOff>
          <xdr:row>139</xdr:row>
          <xdr:rowOff>0</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138</xdr:row>
          <xdr:rowOff>123825</xdr:rowOff>
        </xdr:from>
        <xdr:to>
          <xdr:col>49</xdr:col>
          <xdr:colOff>95250</xdr:colOff>
          <xdr:row>140</xdr:row>
          <xdr:rowOff>123825</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93</xdr:row>
          <xdr:rowOff>28575</xdr:rowOff>
        </xdr:from>
        <xdr:to>
          <xdr:col>9</xdr:col>
          <xdr:colOff>123825</xdr:colOff>
          <xdr:row>94</xdr:row>
          <xdr:rowOff>76200</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76200</xdr:rowOff>
        </xdr:from>
        <xdr:to>
          <xdr:col>9</xdr:col>
          <xdr:colOff>123825</xdr:colOff>
          <xdr:row>96</xdr:row>
          <xdr:rowOff>123825</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97</xdr:row>
          <xdr:rowOff>28575</xdr:rowOff>
        </xdr:from>
        <xdr:to>
          <xdr:col>9</xdr:col>
          <xdr:colOff>123825</xdr:colOff>
          <xdr:row>98</xdr:row>
          <xdr:rowOff>76200</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99</xdr:row>
          <xdr:rowOff>76200</xdr:rowOff>
        </xdr:from>
        <xdr:to>
          <xdr:col>9</xdr:col>
          <xdr:colOff>123825</xdr:colOff>
          <xdr:row>100</xdr:row>
          <xdr:rowOff>123825</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101</xdr:row>
          <xdr:rowOff>28575</xdr:rowOff>
        </xdr:from>
        <xdr:to>
          <xdr:col>9</xdr:col>
          <xdr:colOff>123825</xdr:colOff>
          <xdr:row>102</xdr:row>
          <xdr:rowOff>76200</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103</xdr:row>
          <xdr:rowOff>76200</xdr:rowOff>
        </xdr:from>
        <xdr:to>
          <xdr:col>9</xdr:col>
          <xdr:colOff>123825</xdr:colOff>
          <xdr:row>104</xdr:row>
          <xdr:rowOff>123825</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105</xdr:row>
          <xdr:rowOff>28575</xdr:rowOff>
        </xdr:from>
        <xdr:to>
          <xdr:col>9</xdr:col>
          <xdr:colOff>123825</xdr:colOff>
          <xdr:row>106</xdr:row>
          <xdr:rowOff>76200</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107</xdr:row>
          <xdr:rowOff>76200</xdr:rowOff>
        </xdr:from>
        <xdr:to>
          <xdr:col>9</xdr:col>
          <xdr:colOff>123825</xdr:colOff>
          <xdr:row>108</xdr:row>
          <xdr:rowOff>123825</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109</xdr:row>
          <xdr:rowOff>28575</xdr:rowOff>
        </xdr:from>
        <xdr:to>
          <xdr:col>9</xdr:col>
          <xdr:colOff>123825</xdr:colOff>
          <xdr:row>110</xdr:row>
          <xdr:rowOff>76200</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111</xdr:row>
          <xdr:rowOff>47625</xdr:rowOff>
        </xdr:from>
        <xdr:to>
          <xdr:col>9</xdr:col>
          <xdr:colOff>114300</xdr:colOff>
          <xdr:row>112</xdr:row>
          <xdr:rowOff>95250</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113</xdr:row>
          <xdr:rowOff>0</xdr:rowOff>
        </xdr:from>
        <xdr:to>
          <xdr:col>9</xdr:col>
          <xdr:colOff>114300</xdr:colOff>
          <xdr:row>114</xdr:row>
          <xdr:rowOff>47625</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115</xdr:row>
          <xdr:rowOff>47625</xdr:rowOff>
        </xdr:from>
        <xdr:to>
          <xdr:col>9</xdr:col>
          <xdr:colOff>114300</xdr:colOff>
          <xdr:row>116</xdr:row>
          <xdr:rowOff>95250</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96</xdr:row>
          <xdr:rowOff>142875</xdr:rowOff>
        </xdr:from>
        <xdr:to>
          <xdr:col>16</xdr:col>
          <xdr:colOff>9525</xdr:colOff>
          <xdr:row>101</xdr:row>
          <xdr:rowOff>9525</xdr:rowOff>
        </xdr:to>
        <xdr:grpSp>
          <xdr:nvGrpSpPr>
            <xdr:cNvPr id="117" name="Group 169"/>
            <xdr:cNvGrpSpPr>
              <a:grpSpLocks/>
            </xdr:cNvGrpSpPr>
          </xdr:nvGrpSpPr>
          <xdr:grpSpPr bwMode="auto">
            <a:xfrm>
              <a:off x="1381125" y="16744950"/>
              <a:ext cx="752475" cy="676275"/>
              <a:chOff x="169" y="1689"/>
              <a:chExt cx="119" cy="71"/>
            </a:xfrm>
          </xdr:grpSpPr>
          <xdr:sp macro="" textlink="">
            <xdr:nvSpPr>
              <xdr:cNvPr id="6243" name="Check Box 99" hidden="1">
                <a:extLst>
                  <a:ext uri="{63B3BB69-23CF-44E3-9099-C40C66FF867C}">
                    <a14:compatExt spid="_x0000_s6243"/>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44" name="Check Box 100" hidden="1">
                <a:extLst>
                  <a:ext uri="{63B3BB69-23CF-44E3-9099-C40C66FF867C}">
                    <a14:compatExt spid="_x0000_s6244"/>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45" name="Check Box 101" hidden="1">
                <a:extLst>
                  <a:ext uri="{63B3BB69-23CF-44E3-9099-C40C66FF867C}">
                    <a14:compatExt spid="_x0000_s6245"/>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46" name="Check Box 102" hidden="1">
                <a:extLst>
                  <a:ext uri="{63B3BB69-23CF-44E3-9099-C40C66FF867C}">
                    <a14:compatExt spid="_x0000_s6246"/>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100</xdr:row>
          <xdr:rowOff>142875</xdr:rowOff>
        </xdr:from>
        <xdr:to>
          <xdr:col>16</xdr:col>
          <xdr:colOff>9525</xdr:colOff>
          <xdr:row>105</xdr:row>
          <xdr:rowOff>9525</xdr:rowOff>
        </xdr:to>
        <xdr:grpSp>
          <xdr:nvGrpSpPr>
            <xdr:cNvPr id="122" name="Group 169"/>
            <xdr:cNvGrpSpPr>
              <a:grpSpLocks/>
            </xdr:cNvGrpSpPr>
          </xdr:nvGrpSpPr>
          <xdr:grpSpPr bwMode="auto">
            <a:xfrm>
              <a:off x="1381125" y="17392650"/>
              <a:ext cx="752475" cy="676275"/>
              <a:chOff x="169" y="1689"/>
              <a:chExt cx="119" cy="71"/>
            </a:xfrm>
          </xdr:grpSpPr>
          <xdr:sp macro="" textlink="">
            <xdr:nvSpPr>
              <xdr:cNvPr id="6247" name="Check Box 103" hidden="1">
                <a:extLst>
                  <a:ext uri="{63B3BB69-23CF-44E3-9099-C40C66FF867C}">
                    <a14:compatExt spid="_x0000_s6247"/>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48" name="Check Box 104" hidden="1">
                <a:extLst>
                  <a:ext uri="{63B3BB69-23CF-44E3-9099-C40C66FF867C}">
                    <a14:compatExt spid="_x0000_s6248"/>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49" name="Check Box 105" hidden="1">
                <a:extLst>
                  <a:ext uri="{63B3BB69-23CF-44E3-9099-C40C66FF867C}">
                    <a14:compatExt spid="_x0000_s6249"/>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50" name="Check Box 106" hidden="1">
                <a:extLst>
                  <a:ext uri="{63B3BB69-23CF-44E3-9099-C40C66FF867C}">
                    <a14:compatExt spid="_x0000_s6250"/>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104</xdr:row>
          <xdr:rowOff>142875</xdr:rowOff>
        </xdr:from>
        <xdr:to>
          <xdr:col>16</xdr:col>
          <xdr:colOff>9525</xdr:colOff>
          <xdr:row>109</xdr:row>
          <xdr:rowOff>9525</xdr:rowOff>
        </xdr:to>
        <xdr:grpSp>
          <xdr:nvGrpSpPr>
            <xdr:cNvPr id="127" name="Group 169"/>
            <xdr:cNvGrpSpPr>
              <a:grpSpLocks/>
            </xdr:cNvGrpSpPr>
          </xdr:nvGrpSpPr>
          <xdr:grpSpPr bwMode="auto">
            <a:xfrm>
              <a:off x="1381125" y="18040350"/>
              <a:ext cx="752475" cy="676275"/>
              <a:chOff x="169" y="1689"/>
              <a:chExt cx="119" cy="71"/>
            </a:xfrm>
          </xdr:grpSpPr>
          <xdr:sp macro="" textlink="">
            <xdr:nvSpPr>
              <xdr:cNvPr id="6251" name="Check Box 107" hidden="1">
                <a:extLst>
                  <a:ext uri="{63B3BB69-23CF-44E3-9099-C40C66FF867C}">
                    <a14:compatExt spid="_x0000_s6251"/>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52" name="Check Box 108" hidden="1">
                <a:extLst>
                  <a:ext uri="{63B3BB69-23CF-44E3-9099-C40C66FF867C}">
                    <a14:compatExt spid="_x0000_s6252"/>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53" name="Check Box 109" hidden="1">
                <a:extLst>
                  <a:ext uri="{63B3BB69-23CF-44E3-9099-C40C66FF867C}">
                    <a14:compatExt spid="_x0000_s6253"/>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54" name="Check Box 110" hidden="1">
                <a:extLst>
                  <a:ext uri="{63B3BB69-23CF-44E3-9099-C40C66FF867C}">
                    <a14:compatExt spid="_x0000_s6254"/>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108</xdr:row>
          <xdr:rowOff>142875</xdr:rowOff>
        </xdr:from>
        <xdr:to>
          <xdr:col>16</xdr:col>
          <xdr:colOff>9525</xdr:colOff>
          <xdr:row>113</xdr:row>
          <xdr:rowOff>9525</xdr:rowOff>
        </xdr:to>
        <xdr:grpSp>
          <xdr:nvGrpSpPr>
            <xdr:cNvPr id="132" name="Group 169"/>
            <xdr:cNvGrpSpPr>
              <a:grpSpLocks/>
            </xdr:cNvGrpSpPr>
          </xdr:nvGrpSpPr>
          <xdr:grpSpPr bwMode="auto">
            <a:xfrm>
              <a:off x="1381125" y="18688050"/>
              <a:ext cx="752475" cy="676275"/>
              <a:chOff x="169" y="1689"/>
              <a:chExt cx="119" cy="71"/>
            </a:xfrm>
          </xdr:grpSpPr>
          <xdr:sp macro="" textlink="">
            <xdr:nvSpPr>
              <xdr:cNvPr id="6255" name="Check Box 111" hidden="1">
                <a:extLst>
                  <a:ext uri="{63B3BB69-23CF-44E3-9099-C40C66FF867C}">
                    <a14:compatExt spid="_x0000_s6255"/>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56" name="Check Box 112" hidden="1">
                <a:extLst>
                  <a:ext uri="{63B3BB69-23CF-44E3-9099-C40C66FF867C}">
                    <a14:compatExt spid="_x0000_s6256"/>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57" name="Check Box 113" hidden="1">
                <a:extLst>
                  <a:ext uri="{63B3BB69-23CF-44E3-9099-C40C66FF867C}">
                    <a14:compatExt spid="_x0000_s6257"/>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58" name="Check Box 114" hidden="1">
                <a:extLst>
                  <a:ext uri="{63B3BB69-23CF-44E3-9099-C40C66FF867C}">
                    <a14:compatExt spid="_x0000_s6258"/>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112</xdr:row>
          <xdr:rowOff>142875</xdr:rowOff>
        </xdr:from>
        <xdr:to>
          <xdr:col>16</xdr:col>
          <xdr:colOff>9525</xdr:colOff>
          <xdr:row>117</xdr:row>
          <xdr:rowOff>9525</xdr:rowOff>
        </xdr:to>
        <xdr:grpSp>
          <xdr:nvGrpSpPr>
            <xdr:cNvPr id="137" name="Group 169"/>
            <xdr:cNvGrpSpPr>
              <a:grpSpLocks/>
            </xdr:cNvGrpSpPr>
          </xdr:nvGrpSpPr>
          <xdr:grpSpPr bwMode="auto">
            <a:xfrm>
              <a:off x="1381125" y="19335750"/>
              <a:ext cx="752475" cy="676275"/>
              <a:chOff x="169" y="1689"/>
              <a:chExt cx="119" cy="71"/>
            </a:xfrm>
          </xdr:grpSpPr>
          <xdr:sp macro="" textlink="">
            <xdr:nvSpPr>
              <xdr:cNvPr id="6259" name="Check Box 115" hidden="1">
                <a:extLst>
                  <a:ext uri="{63B3BB69-23CF-44E3-9099-C40C66FF867C}">
                    <a14:compatExt spid="_x0000_s6259"/>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60" name="Check Box 116" hidden="1">
                <a:extLst>
                  <a:ext uri="{63B3BB69-23CF-44E3-9099-C40C66FF867C}">
                    <a14:compatExt spid="_x0000_s6260"/>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61" name="Check Box 117" hidden="1">
                <a:extLst>
                  <a:ext uri="{63B3BB69-23CF-44E3-9099-C40C66FF867C}">
                    <a14:compatExt spid="_x0000_s6261"/>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62" name="Check Box 118" hidden="1">
                <a:extLst>
                  <a:ext uri="{63B3BB69-23CF-44E3-9099-C40C66FF867C}">
                    <a14:compatExt spid="_x0000_s6262"/>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93</xdr:row>
          <xdr:rowOff>85725</xdr:rowOff>
        </xdr:from>
        <xdr:to>
          <xdr:col>48</xdr:col>
          <xdr:colOff>76200</xdr:colOff>
          <xdr:row>95</xdr:row>
          <xdr:rowOff>0</xdr:rowOff>
        </xdr:to>
        <xdr:sp macro="" textlink="">
          <xdr:nvSpPr>
            <xdr:cNvPr id="6263" name="Check Box 119" hidden="1">
              <a:extLst>
                <a:ext uri="{63B3BB69-23CF-44E3-9099-C40C66FF867C}">
                  <a14:compatExt spid="_x0000_s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94</xdr:row>
          <xdr:rowOff>123825</xdr:rowOff>
        </xdr:from>
        <xdr:to>
          <xdr:col>49</xdr:col>
          <xdr:colOff>95250</xdr:colOff>
          <xdr:row>96</xdr:row>
          <xdr:rowOff>123825</xdr:rowOff>
        </xdr:to>
        <xdr:sp macro="" textlink="">
          <xdr:nvSpPr>
            <xdr:cNvPr id="6264" name="Check Box 120" hidden="1">
              <a:extLst>
                <a:ext uri="{63B3BB69-23CF-44E3-9099-C40C66FF867C}">
                  <a14:compatExt spid="_x0000_s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97</xdr:row>
          <xdr:rowOff>85725</xdr:rowOff>
        </xdr:from>
        <xdr:to>
          <xdr:col>48</xdr:col>
          <xdr:colOff>76200</xdr:colOff>
          <xdr:row>99</xdr:row>
          <xdr:rowOff>0</xdr:rowOff>
        </xdr:to>
        <xdr:sp macro="" textlink="">
          <xdr:nvSpPr>
            <xdr:cNvPr id="6265" name="Check Box 121" hidden="1">
              <a:extLst>
                <a:ext uri="{63B3BB69-23CF-44E3-9099-C40C66FF867C}">
                  <a14:compatExt spid="_x0000_s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98</xdr:row>
          <xdr:rowOff>123825</xdr:rowOff>
        </xdr:from>
        <xdr:to>
          <xdr:col>49</xdr:col>
          <xdr:colOff>95250</xdr:colOff>
          <xdr:row>100</xdr:row>
          <xdr:rowOff>123825</xdr:rowOff>
        </xdr:to>
        <xdr:sp macro="" textlink="">
          <xdr:nvSpPr>
            <xdr:cNvPr id="6266" name="Check Box 122" hidden="1">
              <a:extLst>
                <a:ext uri="{63B3BB69-23CF-44E3-9099-C40C66FF867C}">
                  <a14:compatExt spid="_x0000_s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101</xdr:row>
          <xdr:rowOff>85725</xdr:rowOff>
        </xdr:from>
        <xdr:to>
          <xdr:col>48</xdr:col>
          <xdr:colOff>76200</xdr:colOff>
          <xdr:row>103</xdr:row>
          <xdr:rowOff>0</xdr:rowOff>
        </xdr:to>
        <xdr:sp macro="" textlink="">
          <xdr:nvSpPr>
            <xdr:cNvPr id="6267" name="Check Box 123" hidden="1">
              <a:extLst>
                <a:ext uri="{63B3BB69-23CF-44E3-9099-C40C66FF867C}">
                  <a14:compatExt spid="_x0000_s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102</xdr:row>
          <xdr:rowOff>123825</xdr:rowOff>
        </xdr:from>
        <xdr:to>
          <xdr:col>49</xdr:col>
          <xdr:colOff>95250</xdr:colOff>
          <xdr:row>104</xdr:row>
          <xdr:rowOff>123825</xdr:rowOff>
        </xdr:to>
        <xdr:sp macro="" textlink="">
          <xdr:nvSpPr>
            <xdr:cNvPr id="6268" name="Check Box 124" hidden="1">
              <a:extLst>
                <a:ext uri="{63B3BB69-23CF-44E3-9099-C40C66FF867C}">
                  <a14:compatExt spid="_x0000_s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105</xdr:row>
          <xdr:rowOff>85725</xdr:rowOff>
        </xdr:from>
        <xdr:to>
          <xdr:col>48</xdr:col>
          <xdr:colOff>76200</xdr:colOff>
          <xdr:row>107</xdr:row>
          <xdr:rowOff>0</xdr:rowOff>
        </xdr:to>
        <xdr:sp macro="" textlink="">
          <xdr:nvSpPr>
            <xdr:cNvPr id="6269" name="Check Box 125" hidden="1">
              <a:extLst>
                <a:ext uri="{63B3BB69-23CF-44E3-9099-C40C66FF867C}">
                  <a14:compatExt spid="_x0000_s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106</xdr:row>
          <xdr:rowOff>123825</xdr:rowOff>
        </xdr:from>
        <xdr:to>
          <xdr:col>49</xdr:col>
          <xdr:colOff>95250</xdr:colOff>
          <xdr:row>108</xdr:row>
          <xdr:rowOff>123825</xdr:rowOff>
        </xdr:to>
        <xdr:sp macro="" textlink="">
          <xdr:nvSpPr>
            <xdr:cNvPr id="6270" name="Check Box 126" hidden="1">
              <a:extLst>
                <a:ext uri="{63B3BB69-23CF-44E3-9099-C40C66FF867C}">
                  <a14:compatExt spid="_x0000_s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109</xdr:row>
          <xdr:rowOff>85725</xdr:rowOff>
        </xdr:from>
        <xdr:to>
          <xdr:col>48</xdr:col>
          <xdr:colOff>76200</xdr:colOff>
          <xdr:row>111</xdr:row>
          <xdr:rowOff>0</xdr:rowOff>
        </xdr:to>
        <xdr:sp macro="" textlink="">
          <xdr:nvSpPr>
            <xdr:cNvPr id="6271" name="Check Box 127" hidden="1">
              <a:extLst>
                <a:ext uri="{63B3BB69-23CF-44E3-9099-C40C66FF867C}">
                  <a14:compatExt spid="_x0000_s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110</xdr:row>
          <xdr:rowOff>123825</xdr:rowOff>
        </xdr:from>
        <xdr:to>
          <xdr:col>49</xdr:col>
          <xdr:colOff>95250</xdr:colOff>
          <xdr:row>112</xdr:row>
          <xdr:rowOff>123825</xdr:rowOff>
        </xdr:to>
        <xdr:sp macro="" textlink="">
          <xdr:nvSpPr>
            <xdr:cNvPr id="6272" name="Check Box 128" hidden="1">
              <a:extLst>
                <a:ext uri="{63B3BB69-23CF-44E3-9099-C40C66FF867C}">
                  <a14:compatExt spid="_x0000_s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113</xdr:row>
          <xdr:rowOff>85725</xdr:rowOff>
        </xdr:from>
        <xdr:to>
          <xdr:col>48</xdr:col>
          <xdr:colOff>76200</xdr:colOff>
          <xdr:row>115</xdr:row>
          <xdr:rowOff>0</xdr:rowOff>
        </xdr:to>
        <xdr:sp macro="" textlink="">
          <xdr:nvSpPr>
            <xdr:cNvPr id="6273" name="Check Box 129" hidden="1">
              <a:extLst>
                <a:ext uri="{63B3BB69-23CF-44E3-9099-C40C66FF867C}">
                  <a14:compatExt spid="_x0000_s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28575</xdr:colOff>
          <xdr:row>114</xdr:row>
          <xdr:rowOff>123825</xdr:rowOff>
        </xdr:from>
        <xdr:to>
          <xdr:col>49</xdr:col>
          <xdr:colOff>95250</xdr:colOff>
          <xdr:row>116</xdr:row>
          <xdr:rowOff>123825</xdr:rowOff>
        </xdr:to>
        <xdr:sp macro="" textlink="">
          <xdr:nvSpPr>
            <xdr:cNvPr id="6274" name="Check Box 130" hidden="1">
              <a:extLst>
                <a:ext uri="{63B3BB69-23CF-44E3-9099-C40C66FF867C}">
                  <a14:compatExt spid="_x0000_s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158</xdr:row>
          <xdr:rowOff>0</xdr:rowOff>
        </xdr:from>
        <xdr:to>
          <xdr:col>17</xdr:col>
          <xdr:colOff>0</xdr:colOff>
          <xdr:row>162</xdr:row>
          <xdr:rowOff>0</xdr:rowOff>
        </xdr:to>
        <xdr:grpSp>
          <xdr:nvGrpSpPr>
            <xdr:cNvPr id="154" name="Group 212"/>
            <xdr:cNvGrpSpPr>
              <a:grpSpLocks/>
            </xdr:cNvGrpSpPr>
          </xdr:nvGrpSpPr>
          <xdr:grpSpPr bwMode="auto">
            <a:xfrm>
              <a:off x="1400175" y="26889075"/>
              <a:ext cx="847725" cy="647700"/>
              <a:chOff x="169" y="1689"/>
              <a:chExt cx="119" cy="71"/>
            </a:xfrm>
          </xdr:grpSpPr>
          <xdr:sp macro="" textlink="">
            <xdr:nvSpPr>
              <xdr:cNvPr id="6275" name="Check Box 131" hidden="1">
                <a:extLst>
                  <a:ext uri="{63B3BB69-23CF-44E3-9099-C40C66FF867C}">
                    <a14:compatExt spid="_x0000_s6275"/>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76" name="Check Box 132" hidden="1">
                <a:extLst>
                  <a:ext uri="{63B3BB69-23CF-44E3-9099-C40C66FF867C}">
                    <a14:compatExt spid="_x0000_s6276"/>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77" name="Check Box 133" hidden="1">
                <a:extLst>
                  <a:ext uri="{63B3BB69-23CF-44E3-9099-C40C66FF867C}">
                    <a14:compatExt spid="_x0000_s6277"/>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78" name="Check Box 134" hidden="1">
                <a:extLst>
                  <a:ext uri="{63B3BB69-23CF-44E3-9099-C40C66FF867C}">
                    <a14:compatExt spid="_x0000_s6278"/>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158</xdr:row>
          <xdr:rowOff>28575</xdr:rowOff>
        </xdr:from>
        <xdr:to>
          <xdr:col>10</xdr:col>
          <xdr:colOff>66675</xdr:colOff>
          <xdr:row>161</xdr:row>
          <xdr:rowOff>123825</xdr:rowOff>
        </xdr:to>
        <xdr:grpSp>
          <xdr:nvGrpSpPr>
            <xdr:cNvPr id="159" name="Group 219"/>
            <xdr:cNvGrpSpPr>
              <a:grpSpLocks/>
            </xdr:cNvGrpSpPr>
          </xdr:nvGrpSpPr>
          <xdr:grpSpPr bwMode="auto">
            <a:xfrm>
              <a:off x="123825" y="26917650"/>
              <a:ext cx="1323975" cy="581025"/>
              <a:chOff x="22" y="2262"/>
              <a:chExt cx="124" cy="61"/>
            </a:xfrm>
          </xdr:grpSpPr>
          <xdr:sp macro="" textlink="">
            <xdr:nvSpPr>
              <xdr:cNvPr id="6279" name="Check Box 135" hidden="1">
                <a:extLst>
                  <a:ext uri="{63B3BB69-23CF-44E3-9099-C40C66FF867C}">
                    <a14:compatExt spid="_x0000_s6279"/>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280" name="Check Box 136" hidden="1">
                <a:extLst>
                  <a:ext uri="{63B3BB69-23CF-44E3-9099-C40C66FF867C}">
                    <a14:compatExt spid="_x0000_s6280"/>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38</xdr:col>
          <xdr:colOff>19050</xdr:colOff>
          <xdr:row>158</xdr:row>
          <xdr:rowOff>0</xdr:rowOff>
        </xdr:from>
        <xdr:to>
          <xdr:col>45</xdr:col>
          <xdr:colOff>0</xdr:colOff>
          <xdr:row>162</xdr:row>
          <xdr:rowOff>0</xdr:rowOff>
        </xdr:to>
        <xdr:grpSp>
          <xdr:nvGrpSpPr>
            <xdr:cNvPr id="162" name="Group 220"/>
            <xdr:cNvGrpSpPr>
              <a:grpSpLocks/>
            </xdr:cNvGrpSpPr>
          </xdr:nvGrpSpPr>
          <xdr:grpSpPr bwMode="auto">
            <a:xfrm>
              <a:off x="5210175" y="26889075"/>
              <a:ext cx="1047750" cy="647700"/>
              <a:chOff x="169" y="1689"/>
              <a:chExt cx="119" cy="71"/>
            </a:xfrm>
          </xdr:grpSpPr>
          <xdr:sp macro="" textlink="">
            <xdr:nvSpPr>
              <xdr:cNvPr id="6281" name="Check Box 137" hidden="1">
                <a:extLst>
                  <a:ext uri="{63B3BB69-23CF-44E3-9099-C40C66FF867C}">
                    <a14:compatExt spid="_x0000_s6281"/>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82" name="Check Box 138" hidden="1">
                <a:extLst>
                  <a:ext uri="{63B3BB69-23CF-44E3-9099-C40C66FF867C}">
                    <a14:compatExt spid="_x0000_s6282"/>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83" name="Check Box 139" hidden="1">
                <a:extLst>
                  <a:ext uri="{63B3BB69-23CF-44E3-9099-C40C66FF867C}">
                    <a14:compatExt spid="_x0000_s6283"/>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84" name="Check Box 140" hidden="1">
                <a:extLst>
                  <a:ext uri="{63B3BB69-23CF-44E3-9099-C40C66FF867C}">
                    <a14:compatExt spid="_x0000_s6284"/>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158</xdr:row>
          <xdr:rowOff>28575</xdr:rowOff>
        </xdr:from>
        <xdr:to>
          <xdr:col>38</xdr:col>
          <xdr:colOff>123825</xdr:colOff>
          <xdr:row>161</xdr:row>
          <xdr:rowOff>123825</xdr:rowOff>
        </xdr:to>
        <xdr:grpSp>
          <xdr:nvGrpSpPr>
            <xdr:cNvPr id="167" name="Group 225"/>
            <xdr:cNvGrpSpPr>
              <a:grpSpLocks/>
            </xdr:cNvGrpSpPr>
          </xdr:nvGrpSpPr>
          <xdr:grpSpPr bwMode="auto">
            <a:xfrm>
              <a:off x="3971925" y="26917650"/>
              <a:ext cx="1343025" cy="581025"/>
              <a:chOff x="22" y="2262"/>
              <a:chExt cx="124" cy="61"/>
            </a:xfrm>
          </xdr:grpSpPr>
          <xdr:sp macro="" textlink="">
            <xdr:nvSpPr>
              <xdr:cNvPr id="6285" name="Check Box 141" hidden="1">
                <a:extLst>
                  <a:ext uri="{63B3BB69-23CF-44E3-9099-C40C66FF867C}">
                    <a14:compatExt spid="_x0000_s6285"/>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286" name="Check Box 142" hidden="1">
                <a:extLst>
                  <a:ext uri="{63B3BB69-23CF-44E3-9099-C40C66FF867C}">
                    <a14:compatExt spid="_x0000_s6286"/>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150</xdr:row>
          <xdr:rowOff>28575</xdr:rowOff>
        </xdr:from>
        <xdr:to>
          <xdr:col>10</xdr:col>
          <xdr:colOff>66675</xdr:colOff>
          <xdr:row>153</xdr:row>
          <xdr:rowOff>123825</xdr:rowOff>
        </xdr:to>
        <xdr:grpSp>
          <xdr:nvGrpSpPr>
            <xdr:cNvPr id="170" name="Group 233"/>
            <xdr:cNvGrpSpPr>
              <a:grpSpLocks/>
            </xdr:cNvGrpSpPr>
          </xdr:nvGrpSpPr>
          <xdr:grpSpPr bwMode="auto">
            <a:xfrm>
              <a:off x="123825" y="25622250"/>
              <a:ext cx="1323975" cy="581025"/>
              <a:chOff x="22" y="2262"/>
              <a:chExt cx="124" cy="61"/>
            </a:xfrm>
          </xdr:grpSpPr>
          <xdr:sp macro="" textlink="">
            <xdr:nvSpPr>
              <xdr:cNvPr id="6287" name="Check Box 143" hidden="1">
                <a:extLst>
                  <a:ext uri="{63B3BB69-23CF-44E3-9099-C40C66FF867C}">
                    <a14:compatExt spid="_x0000_s6287"/>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288" name="Check Box 144" hidden="1">
                <a:extLst>
                  <a:ext uri="{63B3BB69-23CF-44E3-9099-C40C66FF867C}">
                    <a14:compatExt spid="_x0000_s6288"/>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150</xdr:row>
          <xdr:rowOff>28575</xdr:rowOff>
        </xdr:from>
        <xdr:to>
          <xdr:col>38</xdr:col>
          <xdr:colOff>123825</xdr:colOff>
          <xdr:row>153</xdr:row>
          <xdr:rowOff>123825</xdr:rowOff>
        </xdr:to>
        <xdr:grpSp>
          <xdr:nvGrpSpPr>
            <xdr:cNvPr id="173" name="Group 249"/>
            <xdr:cNvGrpSpPr>
              <a:grpSpLocks/>
            </xdr:cNvGrpSpPr>
          </xdr:nvGrpSpPr>
          <xdr:grpSpPr bwMode="auto">
            <a:xfrm>
              <a:off x="3971925" y="25622250"/>
              <a:ext cx="1343025" cy="581025"/>
              <a:chOff x="22" y="2262"/>
              <a:chExt cx="124" cy="61"/>
            </a:xfrm>
          </xdr:grpSpPr>
          <xdr:sp macro="" textlink="">
            <xdr:nvSpPr>
              <xdr:cNvPr id="6289" name="Check Box 145" hidden="1">
                <a:extLst>
                  <a:ext uri="{63B3BB69-23CF-44E3-9099-C40C66FF867C}">
                    <a14:compatExt spid="_x0000_s6289"/>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290" name="Check Box 146" hidden="1">
                <a:extLst>
                  <a:ext uri="{63B3BB69-23CF-44E3-9099-C40C66FF867C}">
                    <a14:compatExt spid="_x0000_s6290"/>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154</xdr:row>
          <xdr:rowOff>0</xdr:rowOff>
        </xdr:from>
        <xdr:to>
          <xdr:col>17</xdr:col>
          <xdr:colOff>0</xdr:colOff>
          <xdr:row>158</xdr:row>
          <xdr:rowOff>0</xdr:rowOff>
        </xdr:to>
        <xdr:grpSp>
          <xdr:nvGrpSpPr>
            <xdr:cNvPr id="176" name="Group 252"/>
            <xdr:cNvGrpSpPr>
              <a:grpSpLocks/>
            </xdr:cNvGrpSpPr>
          </xdr:nvGrpSpPr>
          <xdr:grpSpPr bwMode="auto">
            <a:xfrm>
              <a:off x="1400175" y="26241375"/>
              <a:ext cx="847725" cy="647700"/>
              <a:chOff x="169" y="1689"/>
              <a:chExt cx="119" cy="71"/>
            </a:xfrm>
          </xdr:grpSpPr>
          <xdr:sp macro="" textlink="">
            <xdr:nvSpPr>
              <xdr:cNvPr id="6291" name="Check Box 147" hidden="1">
                <a:extLst>
                  <a:ext uri="{63B3BB69-23CF-44E3-9099-C40C66FF867C}">
                    <a14:compatExt spid="_x0000_s6291"/>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92" name="Check Box 148" hidden="1">
                <a:extLst>
                  <a:ext uri="{63B3BB69-23CF-44E3-9099-C40C66FF867C}">
                    <a14:compatExt spid="_x0000_s6292"/>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93" name="Check Box 149" hidden="1">
                <a:extLst>
                  <a:ext uri="{63B3BB69-23CF-44E3-9099-C40C66FF867C}">
                    <a14:compatExt spid="_x0000_s6293"/>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294" name="Check Box 150" hidden="1">
                <a:extLst>
                  <a:ext uri="{63B3BB69-23CF-44E3-9099-C40C66FF867C}">
                    <a14:compatExt spid="_x0000_s6294"/>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154</xdr:row>
          <xdr:rowOff>28575</xdr:rowOff>
        </xdr:from>
        <xdr:to>
          <xdr:col>10</xdr:col>
          <xdr:colOff>66675</xdr:colOff>
          <xdr:row>157</xdr:row>
          <xdr:rowOff>123825</xdr:rowOff>
        </xdr:to>
        <xdr:grpSp>
          <xdr:nvGrpSpPr>
            <xdr:cNvPr id="181" name="Group 257"/>
            <xdr:cNvGrpSpPr>
              <a:grpSpLocks/>
            </xdr:cNvGrpSpPr>
          </xdr:nvGrpSpPr>
          <xdr:grpSpPr bwMode="auto">
            <a:xfrm>
              <a:off x="123825" y="26269950"/>
              <a:ext cx="1323975" cy="581025"/>
              <a:chOff x="22" y="2262"/>
              <a:chExt cx="124" cy="61"/>
            </a:xfrm>
          </xdr:grpSpPr>
          <xdr:sp macro="" textlink="">
            <xdr:nvSpPr>
              <xdr:cNvPr id="6295" name="Check Box 151" hidden="1">
                <a:extLst>
                  <a:ext uri="{63B3BB69-23CF-44E3-9099-C40C66FF867C}">
                    <a14:compatExt spid="_x0000_s6295"/>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296" name="Check Box 152" hidden="1">
                <a:extLst>
                  <a:ext uri="{63B3BB69-23CF-44E3-9099-C40C66FF867C}">
                    <a14:compatExt spid="_x0000_s6296"/>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38</xdr:col>
          <xdr:colOff>19050</xdr:colOff>
          <xdr:row>154</xdr:row>
          <xdr:rowOff>0</xdr:rowOff>
        </xdr:from>
        <xdr:to>
          <xdr:col>45</xdr:col>
          <xdr:colOff>0</xdr:colOff>
          <xdr:row>158</xdr:row>
          <xdr:rowOff>0</xdr:rowOff>
        </xdr:to>
        <xdr:grpSp>
          <xdr:nvGrpSpPr>
            <xdr:cNvPr id="184" name="Group 260"/>
            <xdr:cNvGrpSpPr>
              <a:grpSpLocks/>
            </xdr:cNvGrpSpPr>
          </xdr:nvGrpSpPr>
          <xdr:grpSpPr bwMode="auto">
            <a:xfrm>
              <a:off x="5210175" y="26241375"/>
              <a:ext cx="1047750" cy="647700"/>
              <a:chOff x="169" y="1689"/>
              <a:chExt cx="119" cy="71"/>
            </a:xfrm>
          </xdr:grpSpPr>
          <xdr:sp macro="" textlink="">
            <xdr:nvSpPr>
              <xdr:cNvPr id="6297" name="Check Box 153" hidden="1">
                <a:extLst>
                  <a:ext uri="{63B3BB69-23CF-44E3-9099-C40C66FF867C}">
                    <a14:compatExt spid="_x0000_s6297"/>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298" name="Check Box 154" hidden="1">
                <a:extLst>
                  <a:ext uri="{63B3BB69-23CF-44E3-9099-C40C66FF867C}">
                    <a14:compatExt spid="_x0000_s6298"/>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299" name="Check Box 155" hidden="1">
                <a:extLst>
                  <a:ext uri="{63B3BB69-23CF-44E3-9099-C40C66FF867C}">
                    <a14:compatExt spid="_x0000_s6299"/>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00" name="Check Box 156" hidden="1">
                <a:extLst>
                  <a:ext uri="{63B3BB69-23CF-44E3-9099-C40C66FF867C}">
                    <a14:compatExt spid="_x0000_s6300"/>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154</xdr:row>
          <xdr:rowOff>28575</xdr:rowOff>
        </xdr:from>
        <xdr:to>
          <xdr:col>38</xdr:col>
          <xdr:colOff>123825</xdr:colOff>
          <xdr:row>157</xdr:row>
          <xdr:rowOff>123825</xdr:rowOff>
        </xdr:to>
        <xdr:grpSp>
          <xdr:nvGrpSpPr>
            <xdr:cNvPr id="189" name="Group 265"/>
            <xdr:cNvGrpSpPr>
              <a:grpSpLocks/>
            </xdr:cNvGrpSpPr>
          </xdr:nvGrpSpPr>
          <xdr:grpSpPr bwMode="auto">
            <a:xfrm>
              <a:off x="3971925" y="26269950"/>
              <a:ext cx="1343025" cy="581025"/>
              <a:chOff x="22" y="2262"/>
              <a:chExt cx="124" cy="61"/>
            </a:xfrm>
          </xdr:grpSpPr>
          <xdr:sp macro="" textlink="">
            <xdr:nvSpPr>
              <xdr:cNvPr id="6301" name="Check Box 157" hidden="1">
                <a:extLst>
                  <a:ext uri="{63B3BB69-23CF-44E3-9099-C40C66FF867C}">
                    <a14:compatExt spid="_x0000_s6301"/>
                  </a:ext>
                </a:extLst>
              </xdr:cNvPr>
              <xdr:cNvSpPr/>
            </xdr:nvSpPr>
            <xdr:spPr bwMode="auto">
              <a:xfrm>
                <a:off x="23" y="2262"/>
                <a:ext cx="123"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家庭的保育者</a:t>
                </a:r>
              </a:p>
            </xdr:txBody>
          </xdr:sp>
          <xdr:sp macro="" textlink="">
            <xdr:nvSpPr>
              <xdr:cNvPr id="6302" name="Check Box 158" hidden="1">
                <a:extLst>
                  <a:ext uri="{63B3BB69-23CF-44E3-9099-C40C66FF867C}">
                    <a14:compatExt spid="_x0000_s6302"/>
                  </a:ext>
                </a:extLst>
              </xdr:cNvPr>
              <xdr:cNvSpPr/>
            </xdr:nvSpPr>
            <xdr:spPr bwMode="auto">
              <a:xfrm>
                <a:off x="22" y="2301"/>
                <a:ext cx="12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家庭的保育補助者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93</xdr:row>
          <xdr:rowOff>0</xdr:rowOff>
        </xdr:from>
        <xdr:to>
          <xdr:col>16</xdr:col>
          <xdr:colOff>9525</xdr:colOff>
          <xdr:row>97</xdr:row>
          <xdr:rowOff>28575</xdr:rowOff>
        </xdr:to>
        <xdr:grpSp>
          <xdr:nvGrpSpPr>
            <xdr:cNvPr id="192" name="Group 169"/>
            <xdr:cNvGrpSpPr>
              <a:grpSpLocks/>
            </xdr:cNvGrpSpPr>
          </xdr:nvGrpSpPr>
          <xdr:grpSpPr bwMode="auto">
            <a:xfrm>
              <a:off x="1381125" y="16116300"/>
              <a:ext cx="752475" cy="676275"/>
              <a:chOff x="169" y="1689"/>
              <a:chExt cx="119" cy="71"/>
            </a:xfrm>
          </xdr:grpSpPr>
          <xdr:sp macro="" textlink="">
            <xdr:nvSpPr>
              <xdr:cNvPr id="6303" name="Check Box 159" hidden="1">
                <a:extLst>
                  <a:ext uri="{63B3BB69-23CF-44E3-9099-C40C66FF867C}">
                    <a14:compatExt spid="_x0000_s6303"/>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304" name="Check Box 160" hidden="1">
                <a:extLst>
                  <a:ext uri="{63B3BB69-23CF-44E3-9099-C40C66FF867C}">
                    <a14:compatExt spid="_x0000_s6304"/>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305" name="Check Box 161" hidden="1">
                <a:extLst>
                  <a:ext uri="{63B3BB69-23CF-44E3-9099-C40C66FF867C}">
                    <a14:compatExt spid="_x0000_s6305"/>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06" name="Check Box 162" hidden="1">
                <a:extLst>
                  <a:ext uri="{63B3BB69-23CF-44E3-9099-C40C66FF867C}">
                    <a14:compatExt spid="_x0000_s6306"/>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117</xdr:row>
          <xdr:rowOff>0</xdr:rowOff>
        </xdr:from>
        <xdr:to>
          <xdr:col>16</xdr:col>
          <xdr:colOff>9525</xdr:colOff>
          <xdr:row>121</xdr:row>
          <xdr:rowOff>28575</xdr:rowOff>
        </xdr:to>
        <xdr:grpSp>
          <xdr:nvGrpSpPr>
            <xdr:cNvPr id="197" name="Group 169"/>
            <xdr:cNvGrpSpPr>
              <a:grpSpLocks/>
            </xdr:cNvGrpSpPr>
          </xdr:nvGrpSpPr>
          <xdr:grpSpPr bwMode="auto">
            <a:xfrm>
              <a:off x="1381125" y="20002500"/>
              <a:ext cx="752475" cy="676275"/>
              <a:chOff x="169" y="1689"/>
              <a:chExt cx="119" cy="71"/>
            </a:xfrm>
          </xdr:grpSpPr>
          <xdr:sp macro="" textlink="">
            <xdr:nvSpPr>
              <xdr:cNvPr id="6307" name="Check Box 163" hidden="1">
                <a:extLst>
                  <a:ext uri="{63B3BB69-23CF-44E3-9099-C40C66FF867C}">
                    <a14:compatExt spid="_x0000_s6307"/>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308" name="Check Box 164" hidden="1">
                <a:extLst>
                  <a:ext uri="{63B3BB69-23CF-44E3-9099-C40C66FF867C}">
                    <a14:compatExt spid="_x0000_s6308"/>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309" name="Check Box 165" hidden="1">
                <a:extLst>
                  <a:ext uri="{63B3BB69-23CF-44E3-9099-C40C66FF867C}">
                    <a14:compatExt spid="_x0000_s6309"/>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10" name="Check Box 166" hidden="1">
                <a:extLst>
                  <a:ext uri="{63B3BB69-23CF-44E3-9099-C40C66FF867C}">
                    <a14:compatExt spid="_x0000_s6310"/>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149</xdr:row>
          <xdr:rowOff>142875</xdr:rowOff>
        </xdr:from>
        <xdr:to>
          <xdr:col>16</xdr:col>
          <xdr:colOff>28575</xdr:colOff>
          <xdr:row>154</xdr:row>
          <xdr:rowOff>9525</xdr:rowOff>
        </xdr:to>
        <xdr:grpSp>
          <xdr:nvGrpSpPr>
            <xdr:cNvPr id="202" name="Group 169"/>
            <xdr:cNvGrpSpPr>
              <a:grpSpLocks/>
            </xdr:cNvGrpSpPr>
          </xdr:nvGrpSpPr>
          <xdr:grpSpPr bwMode="auto">
            <a:xfrm>
              <a:off x="1400175" y="25574625"/>
              <a:ext cx="752475" cy="676275"/>
              <a:chOff x="169" y="1689"/>
              <a:chExt cx="119" cy="71"/>
            </a:xfrm>
          </xdr:grpSpPr>
          <xdr:sp macro="" textlink="">
            <xdr:nvSpPr>
              <xdr:cNvPr id="6311" name="Check Box 167" hidden="1">
                <a:extLst>
                  <a:ext uri="{63B3BB69-23CF-44E3-9099-C40C66FF867C}">
                    <a14:compatExt spid="_x0000_s6311"/>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312" name="Check Box 168" hidden="1">
                <a:extLst>
                  <a:ext uri="{63B3BB69-23CF-44E3-9099-C40C66FF867C}">
                    <a14:compatExt spid="_x0000_s6312"/>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313" name="Check Box 169" hidden="1">
                <a:extLst>
                  <a:ext uri="{63B3BB69-23CF-44E3-9099-C40C66FF867C}">
                    <a14:compatExt spid="_x0000_s6313"/>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14" name="Check Box 170" hidden="1">
                <a:extLst>
                  <a:ext uri="{63B3BB69-23CF-44E3-9099-C40C66FF867C}">
                    <a14:compatExt spid="_x0000_s6314"/>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161</xdr:row>
          <xdr:rowOff>152400</xdr:rowOff>
        </xdr:from>
        <xdr:to>
          <xdr:col>16</xdr:col>
          <xdr:colOff>38100</xdr:colOff>
          <xdr:row>166</xdr:row>
          <xdr:rowOff>19050</xdr:rowOff>
        </xdr:to>
        <xdr:grpSp>
          <xdr:nvGrpSpPr>
            <xdr:cNvPr id="207" name="Group 169"/>
            <xdr:cNvGrpSpPr>
              <a:grpSpLocks/>
            </xdr:cNvGrpSpPr>
          </xdr:nvGrpSpPr>
          <xdr:grpSpPr bwMode="auto">
            <a:xfrm>
              <a:off x="1409700" y="27527250"/>
              <a:ext cx="752475" cy="676275"/>
              <a:chOff x="169" y="1689"/>
              <a:chExt cx="119" cy="71"/>
            </a:xfrm>
          </xdr:grpSpPr>
          <xdr:sp macro="" textlink="">
            <xdr:nvSpPr>
              <xdr:cNvPr id="6315" name="Check Box 171" hidden="1">
                <a:extLst>
                  <a:ext uri="{63B3BB69-23CF-44E3-9099-C40C66FF867C}">
                    <a14:compatExt spid="_x0000_s6315"/>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316" name="Check Box 172" hidden="1">
                <a:extLst>
                  <a:ext uri="{63B3BB69-23CF-44E3-9099-C40C66FF867C}">
                    <a14:compatExt spid="_x0000_s6316"/>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317" name="Check Box 173" hidden="1">
                <a:extLst>
                  <a:ext uri="{63B3BB69-23CF-44E3-9099-C40C66FF867C}">
                    <a14:compatExt spid="_x0000_s6317"/>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18" name="Check Box 174" hidden="1">
                <a:extLst>
                  <a:ext uri="{63B3BB69-23CF-44E3-9099-C40C66FF867C}">
                    <a14:compatExt spid="_x0000_s6318"/>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150</xdr:row>
          <xdr:rowOff>0</xdr:rowOff>
        </xdr:from>
        <xdr:to>
          <xdr:col>42</xdr:col>
          <xdr:colOff>104775</xdr:colOff>
          <xdr:row>154</xdr:row>
          <xdr:rowOff>28575</xdr:rowOff>
        </xdr:to>
        <xdr:grpSp>
          <xdr:nvGrpSpPr>
            <xdr:cNvPr id="212" name="Group 169"/>
            <xdr:cNvGrpSpPr>
              <a:grpSpLocks/>
            </xdr:cNvGrpSpPr>
          </xdr:nvGrpSpPr>
          <xdr:grpSpPr bwMode="auto">
            <a:xfrm>
              <a:off x="5191125" y="25593675"/>
              <a:ext cx="752475" cy="676275"/>
              <a:chOff x="169" y="1689"/>
              <a:chExt cx="119" cy="71"/>
            </a:xfrm>
          </xdr:grpSpPr>
          <xdr:sp macro="" textlink="">
            <xdr:nvSpPr>
              <xdr:cNvPr id="6319" name="Check Box 175" hidden="1">
                <a:extLst>
                  <a:ext uri="{63B3BB69-23CF-44E3-9099-C40C66FF867C}">
                    <a14:compatExt spid="_x0000_s6319"/>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320" name="Check Box 176" hidden="1">
                <a:extLst>
                  <a:ext uri="{63B3BB69-23CF-44E3-9099-C40C66FF867C}">
                    <a14:compatExt spid="_x0000_s6320"/>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321" name="Check Box 177" hidden="1">
                <a:extLst>
                  <a:ext uri="{63B3BB69-23CF-44E3-9099-C40C66FF867C}">
                    <a14:compatExt spid="_x0000_s6321"/>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22" name="Check Box 178" hidden="1">
                <a:extLst>
                  <a:ext uri="{63B3BB69-23CF-44E3-9099-C40C66FF867C}">
                    <a14:compatExt spid="_x0000_s6322"/>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162</xdr:row>
          <xdr:rowOff>0</xdr:rowOff>
        </xdr:from>
        <xdr:to>
          <xdr:col>42</xdr:col>
          <xdr:colOff>104775</xdr:colOff>
          <xdr:row>166</xdr:row>
          <xdr:rowOff>28575</xdr:rowOff>
        </xdr:to>
        <xdr:grpSp>
          <xdr:nvGrpSpPr>
            <xdr:cNvPr id="217" name="Group 169"/>
            <xdr:cNvGrpSpPr>
              <a:grpSpLocks/>
            </xdr:cNvGrpSpPr>
          </xdr:nvGrpSpPr>
          <xdr:grpSpPr bwMode="auto">
            <a:xfrm>
              <a:off x="5191125" y="27536775"/>
              <a:ext cx="752475" cy="676275"/>
              <a:chOff x="169" y="1689"/>
              <a:chExt cx="119" cy="71"/>
            </a:xfrm>
          </xdr:grpSpPr>
          <xdr:sp macro="" textlink="">
            <xdr:nvSpPr>
              <xdr:cNvPr id="6323" name="Check Box 179" hidden="1">
                <a:extLst>
                  <a:ext uri="{63B3BB69-23CF-44E3-9099-C40C66FF867C}">
                    <a14:compatExt spid="_x0000_s6323"/>
                  </a:ext>
                </a:extLst>
              </xdr:cNvPr>
              <xdr:cNvSpPr/>
            </xdr:nvSpPr>
            <xdr:spPr bwMode="auto">
              <a:xfrm>
                <a:off x="169" y="1705"/>
                <a:ext cx="119"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sp macro="" textlink="">
            <xdr:nvSpPr>
              <xdr:cNvPr id="6324" name="Check Box 180" hidden="1">
                <a:extLst>
                  <a:ext uri="{63B3BB69-23CF-44E3-9099-C40C66FF867C}">
                    <a14:compatExt spid="_x0000_s6324"/>
                  </a:ext>
                </a:extLst>
              </xdr:cNvPr>
              <xdr:cNvSpPr/>
            </xdr:nvSpPr>
            <xdr:spPr bwMode="auto">
              <a:xfrm>
                <a:off x="169" y="1722"/>
                <a:ext cx="9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准看護師</a:t>
                </a:r>
              </a:p>
            </xdr:txBody>
          </xdr:sp>
          <xdr:sp macro="" textlink="">
            <xdr:nvSpPr>
              <xdr:cNvPr id="6325" name="Check Box 181" hidden="1">
                <a:extLst>
                  <a:ext uri="{63B3BB69-23CF-44E3-9099-C40C66FF867C}">
                    <a14:compatExt spid="_x0000_s6325"/>
                  </a:ext>
                </a:extLst>
              </xdr:cNvPr>
              <xdr:cNvSpPr/>
            </xdr:nvSpPr>
            <xdr:spPr bwMode="auto">
              <a:xfrm>
                <a:off x="169" y="1738"/>
                <a:ext cx="102"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6326" name="Check Box 182" hidden="1">
                <a:extLst>
                  <a:ext uri="{63B3BB69-23CF-44E3-9099-C40C66FF867C}">
                    <a14:compatExt spid="_x0000_s6326"/>
                  </a:ext>
                </a:extLst>
              </xdr:cNvPr>
              <xdr:cNvSpPr/>
            </xdr:nvSpPr>
            <xdr:spPr bwMode="auto">
              <a:xfrm>
                <a:off x="169" y="1689"/>
                <a:ext cx="117"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231</xdr:row>
          <xdr:rowOff>171450</xdr:rowOff>
        </xdr:from>
        <xdr:to>
          <xdr:col>9</xdr:col>
          <xdr:colOff>19050</xdr:colOff>
          <xdr:row>232</xdr:row>
          <xdr:rowOff>171450</xdr:rowOff>
        </xdr:to>
        <xdr:sp macro="" textlink="">
          <xdr:nvSpPr>
            <xdr:cNvPr id="6327" name="Check Box 183" hidden="1">
              <a:extLst>
                <a:ext uri="{63B3BB69-23CF-44E3-9099-C40C66FF867C}">
                  <a14:compatExt spid="_x0000_s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245</xdr:row>
          <xdr:rowOff>171450</xdr:rowOff>
        </xdr:from>
        <xdr:to>
          <xdr:col>9</xdr:col>
          <xdr:colOff>19050</xdr:colOff>
          <xdr:row>246</xdr:row>
          <xdr:rowOff>171450</xdr:rowOff>
        </xdr:to>
        <xdr:sp macro="" textlink="">
          <xdr:nvSpPr>
            <xdr:cNvPr id="6328" name="Check Box 184" hidden="1">
              <a:extLst>
                <a:ext uri="{63B3BB69-23CF-44E3-9099-C40C66FF867C}">
                  <a14:compatExt spid="_x0000_s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256</xdr:row>
          <xdr:rowOff>171450</xdr:rowOff>
        </xdr:from>
        <xdr:to>
          <xdr:col>9</xdr:col>
          <xdr:colOff>19050</xdr:colOff>
          <xdr:row>257</xdr:row>
          <xdr:rowOff>171450</xdr:rowOff>
        </xdr:to>
        <xdr:sp macro="" textlink="">
          <xdr:nvSpPr>
            <xdr:cNvPr id="6329" name="Check Box 185" hidden="1">
              <a:extLst>
                <a:ext uri="{63B3BB69-23CF-44E3-9099-C40C66FF867C}">
                  <a14:compatExt spid="_x0000_s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188</xdr:row>
          <xdr:rowOff>19050</xdr:rowOff>
        </xdr:from>
        <xdr:to>
          <xdr:col>9</xdr:col>
          <xdr:colOff>28575</xdr:colOff>
          <xdr:row>191</xdr:row>
          <xdr:rowOff>0</xdr:rowOff>
        </xdr:to>
        <xdr:grpSp>
          <xdr:nvGrpSpPr>
            <xdr:cNvPr id="225" name="Group 426"/>
            <xdr:cNvGrpSpPr>
              <a:grpSpLocks/>
            </xdr:cNvGrpSpPr>
          </xdr:nvGrpSpPr>
          <xdr:grpSpPr bwMode="auto">
            <a:xfrm>
              <a:off x="466725" y="32289750"/>
              <a:ext cx="762000" cy="523875"/>
              <a:chOff x="47" y="3669"/>
              <a:chExt cx="78" cy="60"/>
            </a:xfrm>
          </xdr:grpSpPr>
          <xdr:sp macro="" textlink="">
            <xdr:nvSpPr>
              <xdr:cNvPr id="6330" name="Check Box 186" hidden="1">
                <a:extLst>
                  <a:ext uri="{63B3BB69-23CF-44E3-9099-C40C66FF867C}">
                    <a14:compatExt spid="_x0000_s6330"/>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31" name="Check Box 187" hidden="1">
                <a:extLst>
                  <a:ext uri="{63B3BB69-23CF-44E3-9099-C40C66FF867C}">
                    <a14:compatExt spid="_x0000_s6331"/>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32" name="Check Box 188" hidden="1">
                <a:extLst>
                  <a:ext uri="{63B3BB69-23CF-44E3-9099-C40C66FF867C}">
                    <a14:compatExt spid="_x0000_s6332"/>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191</xdr:row>
          <xdr:rowOff>19050</xdr:rowOff>
        </xdr:from>
        <xdr:to>
          <xdr:col>9</xdr:col>
          <xdr:colOff>28575</xdr:colOff>
          <xdr:row>194</xdr:row>
          <xdr:rowOff>0</xdr:rowOff>
        </xdr:to>
        <xdr:grpSp>
          <xdr:nvGrpSpPr>
            <xdr:cNvPr id="229" name="Group 430"/>
            <xdr:cNvGrpSpPr>
              <a:grpSpLocks/>
            </xdr:cNvGrpSpPr>
          </xdr:nvGrpSpPr>
          <xdr:grpSpPr bwMode="auto">
            <a:xfrm>
              <a:off x="466725" y="32832675"/>
              <a:ext cx="762000" cy="523875"/>
              <a:chOff x="47" y="3669"/>
              <a:chExt cx="78" cy="60"/>
            </a:xfrm>
          </xdr:grpSpPr>
          <xdr:sp macro="" textlink="">
            <xdr:nvSpPr>
              <xdr:cNvPr id="6333" name="Check Box 189" hidden="1">
                <a:extLst>
                  <a:ext uri="{63B3BB69-23CF-44E3-9099-C40C66FF867C}">
                    <a14:compatExt spid="_x0000_s633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34" name="Check Box 190" hidden="1">
                <a:extLst>
                  <a:ext uri="{63B3BB69-23CF-44E3-9099-C40C66FF867C}">
                    <a14:compatExt spid="_x0000_s633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35" name="Check Box 191" hidden="1">
                <a:extLst>
                  <a:ext uri="{63B3BB69-23CF-44E3-9099-C40C66FF867C}">
                    <a14:compatExt spid="_x0000_s633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194</xdr:row>
          <xdr:rowOff>19050</xdr:rowOff>
        </xdr:from>
        <xdr:to>
          <xdr:col>9</xdr:col>
          <xdr:colOff>28575</xdr:colOff>
          <xdr:row>197</xdr:row>
          <xdr:rowOff>0</xdr:rowOff>
        </xdr:to>
        <xdr:grpSp>
          <xdr:nvGrpSpPr>
            <xdr:cNvPr id="233" name="Group 434"/>
            <xdr:cNvGrpSpPr>
              <a:grpSpLocks/>
            </xdr:cNvGrpSpPr>
          </xdr:nvGrpSpPr>
          <xdr:grpSpPr bwMode="auto">
            <a:xfrm>
              <a:off x="466725" y="33375600"/>
              <a:ext cx="762000" cy="552450"/>
              <a:chOff x="47" y="3669"/>
              <a:chExt cx="78" cy="60"/>
            </a:xfrm>
          </xdr:grpSpPr>
          <xdr:sp macro="" textlink="">
            <xdr:nvSpPr>
              <xdr:cNvPr id="6336" name="Check Box 192" hidden="1">
                <a:extLst>
                  <a:ext uri="{63B3BB69-23CF-44E3-9099-C40C66FF867C}">
                    <a14:compatExt spid="_x0000_s6336"/>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37" name="Check Box 193" hidden="1">
                <a:extLst>
                  <a:ext uri="{63B3BB69-23CF-44E3-9099-C40C66FF867C}">
                    <a14:compatExt spid="_x0000_s6337"/>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38" name="Check Box 194" hidden="1">
                <a:extLst>
                  <a:ext uri="{63B3BB69-23CF-44E3-9099-C40C66FF867C}">
                    <a14:compatExt spid="_x0000_s6338"/>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178</xdr:row>
          <xdr:rowOff>0</xdr:rowOff>
        </xdr:from>
        <xdr:to>
          <xdr:col>18</xdr:col>
          <xdr:colOff>28575</xdr:colOff>
          <xdr:row>179</xdr:row>
          <xdr:rowOff>76200</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178</xdr:row>
          <xdr:rowOff>0</xdr:rowOff>
        </xdr:from>
        <xdr:to>
          <xdr:col>36</xdr:col>
          <xdr:colOff>9525</xdr:colOff>
          <xdr:row>179</xdr:row>
          <xdr:rowOff>76200</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178</xdr:row>
          <xdr:rowOff>0</xdr:rowOff>
        </xdr:from>
        <xdr:to>
          <xdr:col>18</xdr:col>
          <xdr:colOff>28575</xdr:colOff>
          <xdr:row>179</xdr:row>
          <xdr:rowOff>76200</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178</xdr:row>
          <xdr:rowOff>0</xdr:rowOff>
        </xdr:from>
        <xdr:to>
          <xdr:col>36</xdr:col>
          <xdr:colOff>9525</xdr:colOff>
          <xdr:row>179</xdr:row>
          <xdr:rowOff>76200</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178</xdr:row>
          <xdr:rowOff>0</xdr:rowOff>
        </xdr:from>
        <xdr:to>
          <xdr:col>18</xdr:col>
          <xdr:colOff>28575</xdr:colOff>
          <xdr:row>179</xdr:row>
          <xdr:rowOff>76200</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178</xdr:row>
          <xdr:rowOff>0</xdr:rowOff>
        </xdr:from>
        <xdr:to>
          <xdr:col>36</xdr:col>
          <xdr:colOff>9525</xdr:colOff>
          <xdr:row>179</xdr:row>
          <xdr:rowOff>76200</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178</xdr:row>
          <xdr:rowOff>0</xdr:rowOff>
        </xdr:from>
        <xdr:to>
          <xdr:col>18</xdr:col>
          <xdr:colOff>28575</xdr:colOff>
          <xdr:row>179</xdr:row>
          <xdr:rowOff>76200</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自施設の職員が調理している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178</xdr:row>
          <xdr:rowOff>0</xdr:rowOff>
        </xdr:from>
        <xdr:to>
          <xdr:col>36</xdr:col>
          <xdr:colOff>9525</xdr:colOff>
          <xdr:row>179</xdr:row>
          <xdr:rowOff>76200</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調理業務を全部委託している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205</xdr:row>
          <xdr:rowOff>19050</xdr:rowOff>
        </xdr:from>
        <xdr:to>
          <xdr:col>9</xdr:col>
          <xdr:colOff>28575</xdr:colOff>
          <xdr:row>208</xdr:row>
          <xdr:rowOff>0</xdr:rowOff>
        </xdr:to>
        <xdr:grpSp>
          <xdr:nvGrpSpPr>
            <xdr:cNvPr id="245" name="Group 426"/>
            <xdr:cNvGrpSpPr>
              <a:grpSpLocks/>
            </xdr:cNvGrpSpPr>
          </xdr:nvGrpSpPr>
          <xdr:grpSpPr bwMode="auto">
            <a:xfrm>
              <a:off x="466725" y="35185350"/>
              <a:ext cx="762000" cy="523875"/>
              <a:chOff x="47" y="3669"/>
              <a:chExt cx="78" cy="60"/>
            </a:xfrm>
          </xdr:grpSpPr>
          <xdr:sp macro="" textlink="">
            <xdr:nvSpPr>
              <xdr:cNvPr id="6347" name="Check Box 203" hidden="1">
                <a:extLst>
                  <a:ext uri="{63B3BB69-23CF-44E3-9099-C40C66FF867C}">
                    <a14:compatExt spid="_x0000_s6347"/>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48" name="Check Box 204" hidden="1">
                <a:extLst>
                  <a:ext uri="{63B3BB69-23CF-44E3-9099-C40C66FF867C}">
                    <a14:compatExt spid="_x0000_s6348"/>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49" name="Check Box 205" hidden="1">
                <a:extLst>
                  <a:ext uri="{63B3BB69-23CF-44E3-9099-C40C66FF867C}">
                    <a14:compatExt spid="_x0000_s6349"/>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208</xdr:row>
          <xdr:rowOff>19050</xdr:rowOff>
        </xdr:from>
        <xdr:to>
          <xdr:col>9</xdr:col>
          <xdr:colOff>28575</xdr:colOff>
          <xdr:row>211</xdr:row>
          <xdr:rowOff>0</xdr:rowOff>
        </xdr:to>
        <xdr:grpSp>
          <xdr:nvGrpSpPr>
            <xdr:cNvPr id="249" name="Group 430"/>
            <xdr:cNvGrpSpPr>
              <a:grpSpLocks/>
            </xdr:cNvGrpSpPr>
          </xdr:nvGrpSpPr>
          <xdr:grpSpPr bwMode="auto">
            <a:xfrm>
              <a:off x="466725" y="35728275"/>
              <a:ext cx="762000" cy="523875"/>
              <a:chOff x="47" y="3669"/>
              <a:chExt cx="78" cy="60"/>
            </a:xfrm>
          </xdr:grpSpPr>
          <xdr:sp macro="" textlink="">
            <xdr:nvSpPr>
              <xdr:cNvPr id="6350" name="Check Box 206" hidden="1">
                <a:extLst>
                  <a:ext uri="{63B3BB69-23CF-44E3-9099-C40C66FF867C}">
                    <a14:compatExt spid="_x0000_s6350"/>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51" name="Check Box 207" hidden="1">
                <a:extLst>
                  <a:ext uri="{63B3BB69-23CF-44E3-9099-C40C66FF867C}">
                    <a14:compatExt spid="_x0000_s6351"/>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52" name="Check Box 208" hidden="1">
                <a:extLst>
                  <a:ext uri="{63B3BB69-23CF-44E3-9099-C40C66FF867C}">
                    <a14:compatExt spid="_x0000_s6352"/>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9525</xdr:colOff>
          <xdr:row>205</xdr:row>
          <xdr:rowOff>19050</xdr:rowOff>
        </xdr:from>
        <xdr:to>
          <xdr:col>36</xdr:col>
          <xdr:colOff>28575</xdr:colOff>
          <xdr:row>208</xdr:row>
          <xdr:rowOff>0</xdr:rowOff>
        </xdr:to>
        <xdr:grpSp>
          <xdr:nvGrpSpPr>
            <xdr:cNvPr id="253" name="Group 426"/>
            <xdr:cNvGrpSpPr>
              <a:grpSpLocks/>
            </xdr:cNvGrpSpPr>
          </xdr:nvGrpSpPr>
          <xdr:grpSpPr bwMode="auto">
            <a:xfrm>
              <a:off x="4124325" y="35185350"/>
              <a:ext cx="762000" cy="523875"/>
              <a:chOff x="47" y="3669"/>
              <a:chExt cx="78" cy="60"/>
            </a:xfrm>
          </xdr:grpSpPr>
          <xdr:sp macro="" textlink="">
            <xdr:nvSpPr>
              <xdr:cNvPr id="6353" name="Check Box 209" hidden="1">
                <a:extLst>
                  <a:ext uri="{63B3BB69-23CF-44E3-9099-C40C66FF867C}">
                    <a14:compatExt spid="_x0000_s6353"/>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54" name="Check Box 210" hidden="1">
                <a:extLst>
                  <a:ext uri="{63B3BB69-23CF-44E3-9099-C40C66FF867C}">
                    <a14:compatExt spid="_x0000_s6354"/>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55" name="Check Box 211" hidden="1">
                <a:extLst>
                  <a:ext uri="{63B3BB69-23CF-44E3-9099-C40C66FF867C}">
                    <a14:compatExt spid="_x0000_s6355"/>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9525</xdr:colOff>
          <xdr:row>208</xdr:row>
          <xdr:rowOff>19050</xdr:rowOff>
        </xdr:from>
        <xdr:to>
          <xdr:col>36</xdr:col>
          <xdr:colOff>28575</xdr:colOff>
          <xdr:row>211</xdr:row>
          <xdr:rowOff>0</xdr:rowOff>
        </xdr:to>
        <xdr:grpSp>
          <xdr:nvGrpSpPr>
            <xdr:cNvPr id="257" name="Group 430"/>
            <xdr:cNvGrpSpPr>
              <a:grpSpLocks/>
            </xdr:cNvGrpSpPr>
          </xdr:nvGrpSpPr>
          <xdr:grpSpPr bwMode="auto">
            <a:xfrm>
              <a:off x="4124325" y="35728275"/>
              <a:ext cx="762000" cy="523875"/>
              <a:chOff x="47" y="3669"/>
              <a:chExt cx="78" cy="60"/>
            </a:xfrm>
          </xdr:grpSpPr>
          <xdr:sp macro="" textlink="">
            <xdr:nvSpPr>
              <xdr:cNvPr id="6356" name="Check Box 212" hidden="1">
                <a:extLst>
                  <a:ext uri="{63B3BB69-23CF-44E3-9099-C40C66FF867C}">
                    <a14:compatExt spid="_x0000_s6356"/>
                  </a:ext>
                </a:extLst>
              </xdr:cNvPr>
              <xdr:cNvSpPr/>
            </xdr:nvSpPr>
            <xdr:spPr bwMode="auto">
              <a:xfrm>
                <a:off x="47" y="3669"/>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調理師</a:t>
                </a:r>
              </a:p>
            </xdr:txBody>
          </xdr:sp>
          <xdr:sp macro="" textlink="">
            <xdr:nvSpPr>
              <xdr:cNvPr id="6357" name="Check Box 213" hidden="1">
                <a:extLst>
                  <a:ext uri="{63B3BB69-23CF-44E3-9099-C40C66FF867C}">
                    <a14:compatExt spid="_x0000_s6357"/>
                  </a:ext>
                </a:extLst>
              </xdr:cNvPr>
              <xdr:cNvSpPr/>
            </xdr:nvSpPr>
            <xdr:spPr bwMode="auto">
              <a:xfrm>
                <a:off x="47" y="3688"/>
                <a:ext cx="77"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sp macro="" textlink="">
            <xdr:nvSpPr>
              <xdr:cNvPr id="6358" name="Check Box 214" hidden="1">
                <a:extLst>
                  <a:ext uri="{63B3BB69-23CF-44E3-9099-C40C66FF867C}">
                    <a14:compatExt spid="_x0000_s6358"/>
                  </a:ext>
                </a:extLst>
              </xdr:cNvPr>
              <xdr:cNvSpPr/>
            </xdr:nvSpPr>
            <xdr:spPr bwMode="auto">
              <a:xfrm>
                <a:off x="47" y="3708"/>
                <a:ext cx="78" cy="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sodate\youjikyoiku\Users\takahashi\AppData\Local\Microsoft\Windows\Temporary%20Internet%20Files\Content.Outlook\Q60SEJ5Y\&#24188;&#31258;&#22290;&#29256;&#65288;Ver.2.0.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akahashi/AppData/Local/Microsoft/Windows/Temporary%20Internet%20Files/Content.Outlook/Q60SEJ5Y/&#24188;&#31258;&#22290;&#29256;&#65288;Ver.2.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20445;&#32946;&#36939;&#21942;&#35506;&#36939;&#21942;&#25351;&#23566;&#20418;&#38263;/AppData/Local/Microsoft/Windows/Temporary%20Internet%20Files/Content.Outlook/T0OALYR5/&#24188;&#31258;&#22290;&#29256;&#65288;Ver.2.0.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h-12-00000806\&#36939;&#21942;&#25351;&#23566;&#20418;\Users\&#20445;&#32946;&#36939;&#21942;&#35506;&#36939;&#21942;&#25351;&#23566;&#20418;&#38263;\AppData\Local\Microsoft\Windows\Temporary%20Internet%20Files\Content.Outlook\T0OALYR5\&#24188;&#31258;&#22290;&#29256;&#65288;Ver.2.0.0&#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1110341\&#36939;&#21942;&#25351;&#23566;&#20418;\Documents%20and%20Settings\Takayuki%20Inagaki\Local%20Settings\Temporary%20Internet%20Files\Content.IE5\2HHS45RT\&#20445;&#32946;&#25152;&#36939;&#21942;&#36027;&#20107;&#26989;00&#65288;&#26368;&#32066;&#21407;&#26696;&#12381;&#12398;&#65299;&#65289;&#973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1110341\&#36939;&#21942;&#25351;&#23566;&#20418;\WINDOWS\Profiles\Takayuki%20Inagaki\My%20Documents\&#20104;&#31639;&#12539;&#27770;&#31639;&#38306;&#20418;\&#24179;&#25104;17&#24180;&#24230;&#20104;&#31639;&#35201;&#27714;\&#9328;&#20107;&#26989;&#35336;&#30011;&#26360;&#65288;&#37197;&#20998;&#38989;&#31684;&#22258;&#20869;&#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1110341\&#36939;&#21942;&#25351;&#23566;&#20418;\&#20491;&#20154;&#12501;&#12457;&#12523;&#12480;\&#27700;&#37326;\&#20104;&#31639;&#12539;&#27770;&#31639;&#38306;&#20418;\&#24179;&#25104;20&#24180;&#24230;&#20104;&#31639;&#35201;&#27714;\070821&#12288;20&#24180;&#24230;&#20445;&#32946;&#25152;&#36939;&#21942;&#36027;&#20107;&#26989;&#65288;&#26032;&#35373;&#22290;&#20837;&#25152;10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幼稚園】試算シート"/>
      <sheetName val="加算率入力"/>
      <sheetName val="加算適否確認表"/>
    </sheetNames>
    <sheetDataSet>
      <sheetData sheetId="0">
        <row r="9">
          <cell r="CF9" t="str">
            <v>20/100地域</v>
          </cell>
        </row>
        <row r="10">
          <cell r="CF10" t="str">
            <v>16/100地域</v>
          </cell>
        </row>
        <row r="11">
          <cell r="CF11" t="str">
            <v>15/100地域</v>
          </cell>
        </row>
        <row r="12">
          <cell r="CF12" t="str">
            <v>12/100地域</v>
          </cell>
        </row>
        <row r="13">
          <cell r="CF13" t="str">
            <v>10/100地域</v>
          </cell>
        </row>
        <row r="14">
          <cell r="CF14" t="str">
            <v>6/100地域</v>
          </cell>
        </row>
        <row r="15">
          <cell r="CF15" t="str">
            <v>3/100地域</v>
          </cell>
        </row>
        <row r="16">
          <cell r="CF16" t="str">
            <v>その他地域</v>
          </cell>
        </row>
      </sheetData>
      <sheetData sheetId="1">
        <row r="11">
          <cell r="AM11" t="str">
            <v>11年以上</v>
          </cell>
          <cell r="AO11" t="str">
            <v>適合する</v>
          </cell>
        </row>
        <row r="12">
          <cell r="AM12" t="str">
            <v>10年以上11年未満</v>
          </cell>
          <cell r="AO12" t="str">
            <v>適合しない</v>
          </cell>
        </row>
        <row r="13">
          <cell r="AM13" t="str">
            <v>9年以上10年未満</v>
          </cell>
        </row>
        <row r="14">
          <cell r="AM14" t="str">
            <v>8年以上9年未満</v>
          </cell>
        </row>
        <row r="15">
          <cell r="AM15" t="str">
            <v>7年以上8年未満</v>
          </cell>
        </row>
        <row r="16">
          <cell r="AM16" t="str">
            <v>6年以上7年未満</v>
          </cell>
        </row>
        <row r="17">
          <cell r="AM17" t="str">
            <v>5年以上6年未満</v>
          </cell>
        </row>
        <row r="18">
          <cell r="AM18" t="str">
            <v>4年以上5年未満</v>
          </cell>
        </row>
        <row r="19">
          <cell r="AM19" t="str">
            <v>3年以上4年未満</v>
          </cell>
        </row>
        <row r="20">
          <cell r="AM20" t="str">
            <v>2年以上3年未満</v>
          </cell>
        </row>
        <row r="21">
          <cell r="AM21" t="str">
            <v>1年以上2年未満</v>
          </cell>
        </row>
        <row r="22">
          <cell r="AM22" t="str">
            <v>1年未満</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幼稚園】試算シート"/>
      <sheetName val="加算率入力"/>
      <sheetName val="加算適否確認表"/>
    </sheetNames>
    <sheetDataSet>
      <sheetData sheetId="0">
        <row r="9">
          <cell r="CF9" t="str">
            <v>20/100地域</v>
          </cell>
        </row>
        <row r="10">
          <cell r="CF10" t="str">
            <v>16/100地域</v>
          </cell>
        </row>
        <row r="11">
          <cell r="CF11" t="str">
            <v>15/100地域</v>
          </cell>
        </row>
        <row r="12">
          <cell r="CF12" t="str">
            <v>12/100地域</v>
          </cell>
        </row>
        <row r="13">
          <cell r="CF13" t="str">
            <v>10/100地域</v>
          </cell>
        </row>
        <row r="14">
          <cell r="CF14" t="str">
            <v>6/100地域</v>
          </cell>
        </row>
        <row r="15">
          <cell r="CF15" t="str">
            <v>3/100地域</v>
          </cell>
        </row>
        <row r="16">
          <cell r="CF16" t="str">
            <v>その他地域</v>
          </cell>
        </row>
      </sheetData>
      <sheetData sheetId="1">
        <row r="11">
          <cell r="AM11" t="str">
            <v>11年以上</v>
          </cell>
          <cell r="AO11" t="str">
            <v>適合する</v>
          </cell>
        </row>
        <row r="12">
          <cell r="AM12" t="str">
            <v>10年以上11年未満</v>
          </cell>
          <cell r="AO12" t="str">
            <v>適合しない</v>
          </cell>
        </row>
        <row r="13">
          <cell r="AM13" t="str">
            <v>9年以上10年未満</v>
          </cell>
        </row>
        <row r="14">
          <cell r="AM14" t="str">
            <v>8年以上9年未満</v>
          </cell>
        </row>
        <row r="15">
          <cell r="AM15" t="str">
            <v>7年以上8年未満</v>
          </cell>
        </row>
        <row r="16">
          <cell r="AM16" t="str">
            <v>6年以上7年未満</v>
          </cell>
        </row>
        <row r="17">
          <cell r="AM17" t="str">
            <v>5年以上6年未満</v>
          </cell>
        </row>
        <row r="18">
          <cell r="AM18" t="str">
            <v>4年以上5年未満</v>
          </cell>
        </row>
        <row r="19">
          <cell r="AM19" t="str">
            <v>3年以上4年未満</v>
          </cell>
        </row>
        <row r="20">
          <cell r="AM20" t="str">
            <v>2年以上3年未満</v>
          </cell>
        </row>
        <row r="21">
          <cell r="AM21" t="str">
            <v>1年以上2年未満</v>
          </cell>
        </row>
        <row r="22">
          <cell r="AM22" t="str">
            <v>1年未満</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幼稚園】試算シート"/>
      <sheetName val="加算率入力"/>
      <sheetName val="加算適否確認表"/>
    </sheetNames>
    <sheetDataSet>
      <sheetData sheetId="0">
        <row r="9">
          <cell r="CF9" t="str">
            <v>20/100地域</v>
          </cell>
        </row>
        <row r="10">
          <cell r="CF10" t="str">
            <v>16/100地域</v>
          </cell>
        </row>
        <row r="11">
          <cell r="CF11" t="str">
            <v>15/100地域</v>
          </cell>
        </row>
        <row r="12">
          <cell r="CF12" t="str">
            <v>12/100地域</v>
          </cell>
        </row>
        <row r="13">
          <cell r="CF13" t="str">
            <v>10/100地域</v>
          </cell>
        </row>
        <row r="14">
          <cell r="CF14" t="str">
            <v>6/100地域</v>
          </cell>
        </row>
        <row r="15">
          <cell r="CF15" t="str">
            <v>3/100地域</v>
          </cell>
        </row>
        <row r="16">
          <cell r="CF16" t="str">
            <v>その他地域</v>
          </cell>
        </row>
      </sheetData>
      <sheetData sheetId="1">
        <row r="11">
          <cell r="AM11" t="str">
            <v>11年以上</v>
          </cell>
          <cell r="AO11" t="str">
            <v>適合する</v>
          </cell>
        </row>
        <row r="12">
          <cell r="AM12" t="str">
            <v>10年以上11年未満</v>
          </cell>
          <cell r="AO12" t="str">
            <v>適合しない</v>
          </cell>
        </row>
        <row r="13">
          <cell r="AM13" t="str">
            <v>9年以上10年未満</v>
          </cell>
        </row>
        <row r="14">
          <cell r="AM14" t="str">
            <v>8年以上9年未満</v>
          </cell>
        </row>
        <row r="15">
          <cell r="AM15" t="str">
            <v>7年以上8年未満</v>
          </cell>
        </row>
        <row r="16">
          <cell r="AM16" t="str">
            <v>6年以上7年未満</v>
          </cell>
        </row>
        <row r="17">
          <cell r="AM17" t="str">
            <v>5年以上6年未満</v>
          </cell>
        </row>
        <row r="18">
          <cell r="AM18" t="str">
            <v>4年以上5年未満</v>
          </cell>
        </row>
        <row r="19">
          <cell r="AM19" t="str">
            <v>3年以上4年未満</v>
          </cell>
        </row>
        <row r="20">
          <cell r="AM20" t="str">
            <v>2年以上3年未満</v>
          </cell>
        </row>
        <row r="21">
          <cell r="AM21" t="str">
            <v>1年以上2年未満</v>
          </cell>
        </row>
        <row r="22">
          <cell r="AM22" t="str">
            <v>1年未満</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幼稚園】試算シート"/>
      <sheetName val="加算率入力"/>
      <sheetName val="加算適否確認表"/>
    </sheetNames>
    <sheetDataSet>
      <sheetData sheetId="0">
        <row r="9">
          <cell r="CF9" t="str">
            <v>20/100地域</v>
          </cell>
        </row>
        <row r="10">
          <cell r="CF10" t="str">
            <v>16/100地域</v>
          </cell>
        </row>
        <row r="11">
          <cell r="CF11" t="str">
            <v>15/100地域</v>
          </cell>
        </row>
        <row r="12">
          <cell r="CF12" t="str">
            <v>12/100地域</v>
          </cell>
        </row>
        <row r="13">
          <cell r="CF13" t="str">
            <v>10/100地域</v>
          </cell>
        </row>
        <row r="14">
          <cell r="CF14" t="str">
            <v>6/100地域</v>
          </cell>
        </row>
        <row r="15">
          <cell r="CF15" t="str">
            <v>3/100地域</v>
          </cell>
        </row>
        <row r="16">
          <cell r="CF16" t="str">
            <v>その他地域</v>
          </cell>
        </row>
      </sheetData>
      <sheetData sheetId="1">
        <row r="11">
          <cell r="AM11" t="str">
            <v>11年以上</v>
          </cell>
          <cell r="AO11" t="str">
            <v>適合する</v>
          </cell>
        </row>
        <row r="12">
          <cell r="AM12" t="str">
            <v>10年以上11年未満</v>
          </cell>
          <cell r="AO12" t="str">
            <v>適合しない</v>
          </cell>
        </row>
        <row r="13">
          <cell r="AM13" t="str">
            <v>9年以上10年未満</v>
          </cell>
        </row>
        <row r="14">
          <cell r="AM14" t="str">
            <v>8年以上9年未満</v>
          </cell>
        </row>
        <row r="15">
          <cell r="AM15" t="str">
            <v>7年以上8年未満</v>
          </cell>
        </row>
        <row r="16">
          <cell r="AM16" t="str">
            <v>6年以上7年未満</v>
          </cell>
        </row>
        <row r="17">
          <cell r="AM17" t="str">
            <v>5年以上6年未満</v>
          </cell>
        </row>
        <row r="18">
          <cell r="AM18" t="str">
            <v>4年以上5年未満</v>
          </cell>
        </row>
        <row r="19">
          <cell r="AM19" t="str">
            <v>3年以上4年未満</v>
          </cell>
        </row>
        <row r="20">
          <cell r="AM20" t="str">
            <v>2年以上3年未満</v>
          </cell>
        </row>
        <row r="21">
          <cell r="AM21" t="str">
            <v>1年以上2年未満</v>
          </cell>
        </row>
        <row r="22">
          <cell r="AM22" t="str">
            <v>1年未満</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②－１"/>
      <sheetName val="様式③歳出"/>
      <sheetName val="様式③ 歳入"/>
      <sheetName val="処遇加算分（⑰予算）"/>
      <sheetName val="機能強化分（⑰予算）"/>
      <sheetName val="定員の状況（⑰予算）"/>
      <sheetName val="保育所の状況(⑰予算）"/>
      <sheetName val="保育単価（⑯当初）"/>
      <sheetName val="運営費・法外積算（民設）"/>
      <sheetName val="運営費・法外積算（公設）"/>
      <sheetName val="児童数予測表⑯予算"/>
      <sheetName val="利用率の推移⑯予算"/>
      <sheetName val="入所人数と運営費の実績⑯予算"/>
      <sheetName val="未設置単価児童数 ⑰予算"/>
    </sheetNames>
    <sheetDataSet>
      <sheetData sheetId="0" refreshError="1">
        <row r="4">
          <cell r="F4">
            <v>1</v>
          </cell>
        </row>
        <row r="5">
          <cell r="B5" t="str">
            <v>保育所運営費</v>
          </cell>
        </row>
        <row r="11">
          <cell r="M11" t="str">
            <v>14款1項1目1節</v>
          </cell>
          <cell r="Y11" t="str">
            <v>12款1項1目2節</v>
          </cell>
        </row>
        <row r="12">
          <cell r="G12">
            <v>25817669</v>
          </cell>
          <cell r="M12">
            <v>5117487</v>
          </cell>
          <cell r="Y12">
            <v>8482004</v>
          </cell>
        </row>
        <row r="13">
          <cell r="G13">
            <v>21835624</v>
          </cell>
          <cell r="M13">
            <v>3721163</v>
          </cell>
          <cell r="Y13">
            <v>7466288</v>
          </cell>
        </row>
        <row r="16">
          <cell r="F16" t="str">
            <v>　児童福祉法に基づく要保育児童の保育所への保育の実施後の保護につき、児童福祉施設の最低基準を維持するための費用を支弁します。</v>
          </cell>
          <cell r="AC16">
            <v>18226480</v>
          </cell>
          <cell r="AH16">
            <v>18539179</v>
          </cell>
        </row>
        <row r="17">
          <cell r="AC17">
            <v>19559337</v>
          </cell>
          <cell r="AH17">
            <v>19592563</v>
          </cell>
        </row>
        <row r="18">
          <cell r="AC18">
            <v>20691960</v>
          </cell>
          <cell r="AH18">
            <v>20384239</v>
          </cell>
        </row>
        <row r="21">
          <cell r="B21" t="str">
            <v>【事業目的】</v>
          </cell>
        </row>
        <row r="22">
          <cell r="B22" t="str">
            <v>　児童福祉法に基づく要保育児童の保育所への保育の実施後の保護につき、児童福祉施設の最低基準を維持するための費用を支弁します。</v>
          </cell>
        </row>
        <row r="24">
          <cell r="B24" t="str">
            <v>【事業の推移】</v>
          </cell>
        </row>
        <row r="25">
          <cell r="B25" t="str">
            <v>　「児童福祉法による保育所運営費国庫負担金について（昭和51年４月16日厚生事務次官通知）」で定められているとおり適正な執行を図っています。今後の見直しの必要性等については、国の動向を踏まえながら考慮していきます。</v>
          </cell>
        </row>
        <row r="27">
          <cell r="B27" t="str">
            <v>【事業費の内訳】</v>
          </cell>
        </row>
        <row r="28">
          <cell r="C28" t="str">
            <v>（ １７ 年度）</v>
          </cell>
          <cell r="U28" t="str">
            <v>（ １６ 年度）</v>
          </cell>
        </row>
        <row r="29">
          <cell r="C29" t="str">
            <v>１　一般分</v>
          </cell>
          <cell r="J29">
            <v>25792086</v>
          </cell>
          <cell r="O29" t="str">
            <v>千円</v>
          </cell>
          <cell r="U29" t="str">
            <v>１　一般分</v>
          </cell>
          <cell r="AB29">
            <v>21799083</v>
          </cell>
          <cell r="AG29" t="str">
            <v>千円</v>
          </cell>
        </row>
        <row r="30">
          <cell r="F30" t="str">
            <v>か所数</v>
          </cell>
          <cell r="J30" t="str">
            <v>定員</v>
          </cell>
          <cell r="O30" t="str">
            <v>入所見込</v>
          </cell>
          <cell r="X30" t="str">
            <v>か所数</v>
          </cell>
          <cell r="AB30" t="str">
            <v>定員</v>
          </cell>
          <cell r="AG30" t="str">
            <v>入所見込</v>
          </cell>
        </row>
        <row r="31">
          <cell r="C31" t="str">
            <v>公立</v>
          </cell>
          <cell r="F31">
            <v>118</v>
          </cell>
          <cell r="H31" t="str">
            <v>か所</v>
          </cell>
          <cell r="J31">
            <v>10001</v>
          </cell>
          <cell r="M31" t="str">
            <v>人</v>
          </cell>
          <cell r="O31">
            <v>10250</v>
          </cell>
          <cell r="R31" t="str">
            <v>人</v>
          </cell>
          <cell r="U31" t="str">
            <v>公立</v>
          </cell>
          <cell r="X31">
            <v>123</v>
          </cell>
          <cell r="Z31" t="str">
            <v>か所</v>
          </cell>
          <cell r="AB31">
            <v>10339</v>
          </cell>
          <cell r="AE31" t="str">
            <v>人</v>
          </cell>
          <cell r="AG31">
            <v>10342</v>
          </cell>
          <cell r="AJ31" t="str">
            <v>人</v>
          </cell>
        </row>
        <row r="32">
          <cell r="C32" t="str">
            <v>私立</v>
          </cell>
          <cell r="F32">
            <v>212</v>
          </cell>
          <cell r="H32" t="str">
            <v>か所</v>
          </cell>
          <cell r="J32">
            <v>19947</v>
          </cell>
          <cell r="M32" t="str">
            <v>人</v>
          </cell>
          <cell r="O32">
            <v>20804</v>
          </cell>
          <cell r="R32" t="str">
            <v>人</v>
          </cell>
          <cell r="U32" t="str">
            <v>私立</v>
          </cell>
          <cell r="X32">
            <v>166</v>
          </cell>
          <cell r="Z32" t="str">
            <v>か所</v>
          </cell>
          <cell r="AB32">
            <v>16348</v>
          </cell>
          <cell r="AE32" t="str">
            <v>人</v>
          </cell>
          <cell r="AG32">
            <v>17049</v>
          </cell>
          <cell r="AJ32" t="str">
            <v>人</v>
          </cell>
        </row>
        <row r="33">
          <cell r="C33" t="str">
            <v>計</v>
          </cell>
          <cell r="F33">
            <v>330</v>
          </cell>
          <cell r="H33" t="str">
            <v>か所</v>
          </cell>
          <cell r="J33">
            <v>29948</v>
          </cell>
          <cell r="M33" t="str">
            <v>人</v>
          </cell>
          <cell r="O33">
            <v>31054</v>
          </cell>
          <cell r="R33" t="str">
            <v>人</v>
          </cell>
          <cell r="U33" t="str">
            <v>計</v>
          </cell>
          <cell r="X33">
            <v>289</v>
          </cell>
          <cell r="Z33" t="str">
            <v>か所</v>
          </cell>
          <cell r="AB33">
            <v>26687</v>
          </cell>
          <cell r="AE33" t="str">
            <v>人</v>
          </cell>
          <cell r="AG33">
            <v>27391</v>
          </cell>
          <cell r="AJ33" t="str">
            <v>人</v>
          </cell>
        </row>
        <row r="34">
          <cell r="C34" t="str">
            <v>※公設民営の２園は公立に含めています。
※施設数、定員は7月・10月開所見込みの私立4か所・300人を除きます。</v>
          </cell>
        </row>
        <row r="36">
          <cell r="C36" t="str">
            <v>２　処遇加算分</v>
          </cell>
          <cell r="J36">
            <v>15383</v>
          </cell>
          <cell r="O36" t="str">
            <v>千円</v>
          </cell>
          <cell r="U36" t="str">
            <v>２　処遇加算分</v>
          </cell>
          <cell r="AB36">
            <v>11641</v>
          </cell>
          <cell r="AG36" t="str">
            <v>千円</v>
          </cell>
        </row>
        <row r="37">
          <cell r="C37" t="str">
            <v>私立</v>
          </cell>
          <cell r="F37">
            <v>20</v>
          </cell>
          <cell r="H37" t="str">
            <v>か所</v>
          </cell>
          <cell r="U37" t="str">
            <v>私立</v>
          </cell>
          <cell r="X37">
            <v>15</v>
          </cell>
          <cell r="Z37" t="str">
            <v>か所</v>
          </cell>
        </row>
        <row r="38">
          <cell r="C38" t="str">
            <v>３　機能強化分</v>
          </cell>
          <cell r="J38">
            <v>10200</v>
          </cell>
          <cell r="O38" t="str">
            <v>千円</v>
          </cell>
          <cell r="U38" t="str">
            <v>３　機能強化分</v>
          </cell>
          <cell r="AB38">
            <v>22050</v>
          </cell>
          <cell r="AG38" t="str">
            <v>千円</v>
          </cell>
        </row>
        <row r="39">
          <cell r="C39" t="str">
            <v>私立</v>
          </cell>
          <cell r="F39">
            <v>68</v>
          </cell>
          <cell r="H39" t="str">
            <v>か所</v>
          </cell>
          <cell r="U39" t="str">
            <v>私立</v>
          </cell>
          <cell r="X39">
            <v>166</v>
          </cell>
          <cell r="Z39" t="str">
            <v>か所</v>
          </cell>
        </row>
        <row r="40">
          <cell r="B40" t="str">
            <v>【根拠法例】</v>
          </cell>
        </row>
        <row r="41">
          <cell r="B41" t="str">
            <v>　児童福祉法第24条（保育所への保育の実施)</v>
          </cell>
        </row>
        <row r="42">
          <cell r="B42" t="str">
            <v>　児童福祉法第51条（市町村の支弁）</v>
          </cell>
        </row>
        <row r="44">
          <cell r="AI44" t="str">
            <v>年度</v>
          </cell>
        </row>
        <row r="46">
          <cell r="AB46" t="str">
            <v>有（　年　月）　・　無</v>
          </cell>
        </row>
        <row r="68">
          <cell r="F68" t="str">
            <v>□廃止の検討　□最適供給主体の検討　□業務ﾌﾟﾛｾｽの検討　□当面現状維持　□その他・一次ﾁｪｯｸ中</v>
          </cell>
          <cell r="AH68" t="str">
            <v>□15年度　</v>
          </cell>
        </row>
        <row r="69">
          <cell r="AH69" t="str">
            <v>□16年度</v>
          </cell>
        </row>
        <row r="70">
          <cell r="AH70" t="str">
            <v>□17年度</v>
          </cell>
        </row>
      </sheetData>
      <sheetData sheetId="1" refreshError="1">
        <row r="3">
          <cell r="AG3" t="str">
            <v>稲垣</v>
          </cell>
          <cell r="AK3">
            <v>3564</v>
          </cell>
        </row>
        <row r="6">
          <cell r="B6" t="str">
            <v>4款2項1目20節</v>
          </cell>
          <cell r="G6" t="str">
            <v>一般分</v>
          </cell>
          <cell r="L6">
            <v>25792086</v>
          </cell>
          <cell r="Q6" t="str">
            <v>一般分</v>
          </cell>
          <cell r="V6">
            <v>21799083</v>
          </cell>
          <cell r="AA6">
            <v>3993003</v>
          </cell>
          <cell r="AF6" t="str">
            <v>（</v>
          </cell>
          <cell r="AG6">
            <v>15</v>
          </cell>
          <cell r="AH6" t="str">
            <v>年度決算）</v>
          </cell>
          <cell r="AI6">
            <v>0</v>
          </cell>
          <cell r="AJ6">
            <v>0</v>
          </cell>
          <cell r="AK6">
            <v>0</v>
          </cell>
          <cell r="AL6">
            <v>0</v>
          </cell>
        </row>
        <row r="7">
          <cell r="B7" t="str">
            <v>扶助費</v>
          </cell>
          <cell r="AF7">
            <v>20384239</v>
          </cell>
          <cell r="AG7">
            <v>0</v>
          </cell>
          <cell r="AH7">
            <v>0</v>
          </cell>
          <cell r="AK7" t="str">
            <v>千円</v>
          </cell>
        </row>
        <row r="8">
          <cell r="B8" t="str">
            <v>(2)保育所運営費</v>
          </cell>
          <cell r="G8" t="str">
            <v>私立計</v>
          </cell>
          <cell r="L8">
            <v>18531166</v>
          </cell>
          <cell r="Q8" t="str">
            <v>私立計</v>
          </cell>
          <cell r="V8">
            <v>14476691</v>
          </cell>
          <cell r="AA8">
            <v>4054475</v>
          </cell>
          <cell r="AF8" t="str">
            <v>◎入所予定人数見込みの減</v>
          </cell>
          <cell r="AG8">
            <v>0</v>
          </cell>
          <cell r="AH8">
            <v>0</v>
          </cell>
          <cell r="AI8">
            <v>0</v>
          </cell>
          <cell r="AJ8">
            <v>0</v>
          </cell>
          <cell r="AK8">
            <v>0</v>
          </cell>
          <cell r="AL8">
            <v>0</v>
          </cell>
        </row>
        <row r="9">
          <cell r="G9" t="str">
            <v>運営費・法外積算（民設）参照</v>
          </cell>
          <cell r="Q9" t="str">
            <v>（設置）</v>
          </cell>
        </row>
        <row r="10">
          <cell r="G10" t="str">
            <v>乳児</v>
          </cell>
          <cell r="Q10" t="str">
            <v>乳児</v>
          </cell>
          <cell r="AF10" t="str">
            <v>（内容）</v>
          </cell>
          <cell r="AG10">
            <v>0</v>
          </cell>
          <cell r="AH10">
            <v>0</v>
          </cell>
          <cell r="AI10">
            <v>0</v>
          </cell>
          <cell r="AJ10">
            <v>0</v>
          </cell>
          <cell r="AK10">
            <v>0</v>
          </cell>
          <cell r="AL10">
            <v>0</v>
          </cell>
        </row>
        <row r="11">
          <cell r="K11">
            <v>26653</v>
          </cell>
          <cell r="O11" t="str">
            <v>人</v>
          </cell>
          <cell r="R11">
            <v>171762</v>
          </cell>
          <cell r="U11" t="str">
            <v>×</v>
          </cell>
          <cell r="V11">
            <v>16089</v>
          </cell>
          <cell r="Y11" t="str">
            <v>人</v>
          </cell>
          <cell r="AF11">
            <v>330</v>
          </cell>
          <cell r="AG11">
            <v>0</v>
          </cell>
          <cell r="AH11">
            <v>0</v>
          </cell>
          <cell r="AI11" t="str">
            <v>か所</v>
          </cell>
          <cell r="AJ11">
            <v>0</v>
          </cell>
          <cell r="AK11">
            <v>0</v>
          </cell>
          <cell r="AL11">
            <v>0</v>
          </cell>
        </row>
        <row r="12">
          <cell r="J12">
            <v>4593537278</v>
          </cell>
          <cell r="O12" t="str">
            <v>円</v>
          </cell>
          <cell r="U12" t="str">
            <v>＝</v>
          </cell>
          <cell r="V12">
            <v>2763479</v>
          </cell>
          <cell r="AF12">
            <v>31054</v>
          </cell>
          <cell r="AG12">
            <v>0</v>
          </cell>
          <cell r="AH12">
            <v>0</v>
          </cell>
          <cell r="AI12" t="str">
            <v>人／月</v>
          </cell>
          <cell r="AJ12">
            <v>0</v>
          </cell>
          <cell r="AK12">
            <v>0</v>
          </cell>
          <cell r="AL12">
            <v>0</v>
          </cell>
        </row>
        <row r="13">
          <cell r="G13" t="str">
            <v>１・２歳児</v>
          </cell>
          <cell r="Q13" t="str">
            <v>１・２歳児</v>
          </cell>
          <cell r="AF13" t="str">
            <v>◎施設数には年度途中
　開所施設(４か所)を
　除きます。
◎定員に対する入所率
　公立：102.49%
　私立：103.21%</v>
          </cell>
          <cell r="AG13">
            <v>0</v>
          </cell>
          <cell r="AH13">
            <v>0</v>
          </cell>
          <cell r="AI13">
            <v>0</v>
          </cell>
          <cell r="AJ13">
            <v>0</v>
          </cell>
          <cell r="AK13">
            <v>0</v>
          </cell>
          <cell r="AL13">
            <v>0</v>
          </cell>
        </row>
        <row r="14">
          <cell r="K14">
            <v>77318</v>
          </cell>
          <cell r="O14" t="str">
            <v>人</v>
          </cell>
          <cell r="R14">
            <v>101056</v>
          </cell>
          <cell r="U14" t="str">
            <v>×</v>
          </cell>
          <cell r="V14">
            <v>64430</v>
          </cell>
          <cell r="Y14" t="str">
            <v>人</v>
          </cell>
        </row>
        <row r="15">
          <cell r="J15">
            <v>7794554018</v>
          </cell>
          <cell r="O15" t="str">
            <v>円</v>
          </cell>
          <cell r="U15" t="str">
            <v>＝</v>
          </cell>
          <cell r="V15">
            <v>6511038</v>
          </cell>
        </row>
        <row r="16">
          <cell r="G16" t="str">
            <v>３歳児</v>
          </cell>
          <cell r="Q16" t="str">
            <v>３歳児</v>
          </cell>
        </row>
        <row r="17">
          <cell r="K17">
            <v>47451</v>
          </cell>
          <cell r="O17" t="str">
            <v>人</v>
          </cell>
          <cell r="R17">
            <v>47137</v>
          </cell>
          <cell r="U17" t="str">
            <v>×</v>
          </cell>
          <cell r="V17">
            <v>40323</v>
          </cell>
          <cell r="Y17" t="str">
            <v>人</v>
          </cell>
        </row>
        <row r="18">
          <cell r="J18">
            <v>2231520582</v>
          </cell>
          <cell r="O18" t="str">
            <v>円</v>
          </cell>
          <cell r="U18" t="str">
            <v>＝</v>
          </cell>
          <cell r="V18">
            <v>1900705</v>
          </cell>
        </row>
        <row r="19">
          <cell r="G19" t="str">
            <v>４歳以上児</v>
          </cell>
          <cell r="Q19" t="str">
            <v>４歳以上児</v>
          </cell>
        </row>
        <row r="20">
          <cell r="K20">
            <v>98223</v>
          </cell>
          <cell r="O20" t="str">
            <v>人</v>
          </cell>
          <cell r="R20">
            <v>39421</v>
          </cell>
          <cell r="U20" t="str">
            <v>×</v>
          </cell>
          <cell r="V20">
            <v>83749</v>
          </cell>
          <cell r="Y20" t="str">
            <v>人</v>
          </cell>
        </row>
        <row r="21">
          <cell r="J21">
            <v>3911553526</v>
          </cell>
          <cell r="O21" t="str">
            <v>円</v>
          </cell>
          <cell r="U21" t="str">
            <v>＝</v>
          </cell>
          <cell r="V21">
            <v>3301469</v>
          </cell>
        </row>
        <row r="23">
          <cell r="G23" t="str">
            <v>市立計</v>
          </cell>
          <cell r="L23">
            <v>7260920</v>
          </cell>
          <cell r="Q23" t="str">
            <v>市立計</v>
          </cell>
          <cell r="V23">
            <v>7322392</v>
          </cell>
          <cell r="AA23">
            <v>-61472</v>
          </cell>
        </row>
        <row r="24">
          <cell r="B24" t="str">
            <v>市立保育所運営費
(従来の積算方法による)</v>
          </cell>
          <cell r="G24" t="str">
            <v>運営費・法外積算（公設）参照</v>
          </cell>
          <cell r="Q24" t="str">
            <v>（設置）</v>
          </cell>
        </row>
        <row r="25">
          <cell r="G25" t="str">
            <v>乳児</v>
          </cell>
          <cell r="Q25" t="str">
            <v>乳児</v>
          </cell>
        </row>
        <row r="26">
          <cell r="K26">
            <v>6553</v>
          </cell>
          <cell r="O26" t="str">
            <v>人</v>
          </cell>
          <cell r="R26">
            <v>157398</v>
          </cell>
          <cell r="U26" t="str">
            <v>×</v>
          </cell>
          <cell r="V26">
            <v>5918</v>
          </cell>
          <cell r="Y26" t="str">
            <v>人</v>
          </cell>
        </row>
        <row r="27">
          <cell r="J27">
            <v>1036352198</v>
          </cell>
          <cell r="O27" t="str">
            <v>円</v>
          </cell>
          <cell r="U27" t="str">
            <v>＝</v>
          </cell>
          <cell r="V27">
            <v>931481</v>
          </cell>
        </row>
        <row r="28">
          <cell r="G28" t="str">
            <v>１・２歳児</v>
          </cell>
          <cell r="Q28" t="str">
            <v>１・２歳児</v>
          </cell>
        </row>
        <row r="29">
          <cell r="K29">
            <v>29379</v>
          </cell>
          <cell r="O29" t="str">
            <v>人</v>
          </cell>
          <cell r="R29">
            <v>93898</v>
          </cell>
          <cell r="U29" t="str">
            <v>×</v>
          </cell>
          <cell r="V29">
            <v>30255</v>
          </cell>
          <cell r="Y29" t="str">
            <v>人</v>
          </cell>
        </row>
        <row r="30">
          <cell r="J30">
            <v>2740730054</v>
          </cell>
          <cell r="O30" t="str">
            <v>円</v>
          </cell>
          <cell r="U30" t="str">
            <v>＝</v>
          </cell>
          <cell r="V30">
            <v>2840884</v>
          </cell>
        </row>
        <row r="31">
          <cell r="G31" t="str">
            <v>３歳児</v>
          </cell>
          <cell r="Q31" t="str">
            <v>３歳児</v>
          </cell>
        </row>
        <row r="32">
          <cell r="K32">
            <v>25430</v>
          </cell>
          <cell r="O32" t="str">
            <v>人</v>
          </cell>
          <cell r="R32">
            <v>45065</v>
          </cell>
          <cell r="U32" t="str">
            <v>×</v>
          </cell>
          <cell r="V32">
            <v>25927</v>
          </cell>
          <cell r="Y32" t="str">
            <v>人</v>
          </cell>
        </row>
        <row r="33">
          <cell r="J33">
            <v>1140942480</v>
          </cell>
          <cell r="O33" t="str">
            <v>円</v>
          </cell>
          <cell r="U33" t="str">
            <v>＝</v>
          </cell>
          <cell r="V33">
            <v>1168400</v>
          </cell>
        </row>
        <row r="34">
          <cell r="G34" t="str">
            <v>４歳以上児</v>
          </cell>
          <cell r="Q34" t="str">
            <v>４歳以上児</v>
          </cell>
        </row>
        <row r="35">
          <cell r="K35">
            <v>61636</v>
          </cell>
          <cell r="O35" t="str">
            <v>人</v>
          </cell>
          <cell r="R35">
            <v>38409</v>
          </cell>
          <cell r="U35" t="str">
            <v>×</v>
          </cell>
          <cell r="V35">
            <v>62007</v>
          </cell>
          <cell r="Y35" t="str">
            <v>人</v>
          </cell>
        </row>
        <row r="36">
          <cell r="J36">
            <v>2342894472</v>
          </cell>
          <cell r="O36" t="str">
            <v>円</v>
          </cell>
          <cell r="U36" t="str">
            <v>＝</v>
          </cell>
          <cell r="V36">
            <v>2381627</v>
          </cell>
        </row>
        <row r="40">
          <cell r="G40" t="str">
            <v>処遇加算分</v>
          </cell>
          <cell r="L40">
            <v>15383</v>
          </cell>
          <cell r="Q40" t="str">
            <v>処遇加算分</v>
          </cell>
          <cell r="V40">
            <v>11641</v>
          </cell>
          <cell r="AB40">
            <v>3742</v>
          </cell>
          <cell r="AF40" t="str">
            <v>◎対象施設数の増</v>
          </cell>
          <cell r="AG40">
            <v>0</v>
          </cell>
          <cell r="AH40">
            <v>0</v>
          </cell>
          <cell r="AI40">
            <v>0</v>
          </cell>
          <cell r="AJ40">
            <v>0</v>
          </cell>
          <cell r="AK40">
            <v>0</v>
          </cell>
          <cell r="AL40">
            <v>0</v>
          </cell>
        </row>
        <row r="42">
          <cell r="G42">
            <v>435000</v>
          </cell>
          <cell r="K42" t="str">
            <v>円</v>
          </cell>
          <cell r="L42" t="str">
            <v>×</v>
          </cell>
          <cell r="M42">
            <v>7</v>
          </cell>
          <cell r="O42" t="str">
            <v>か所</v>
          </cell>
          <cell r="Q42">
            <v>431000</v>
          </cell>
          <cell r="U42" t="str">
            <v>円</v>
          </cell>
          <cell r="V42" t="str">
            <v>×</v>
          </cell>
          <cell r="W42">
            <v>5</v>
          </cell>
          <cell r="Y42" t="str">
            <v>か所</v>
          </cell>
        </row>
        <row r="43">
          <cell r="L43" t="str">
            <v>＝</v>
          </cell>
          <cell r="M43">
            <v>3045</v>
          </cell>
          <cell r="V43" t="str">
            <v>＝</v>
          </cell>
          <cell r="W43">
            <v>2155</v>
          </cell>
        </row>
        <row r="44">
          <cell r="G44">
            <v>726000</v>
          </cell>
          <cell r="K44" t="str">
            <v>円</v>
          </cell>
          <cell r="L44" t="str">
            <v>×</v>
          </cell>
          <cell r="M44">
            <v>3</v>
          </cell>
          <cell r="O44" t="str">
            <v>か所</v>
          </cell>
          <cell r="Q44">
            <v>719000</v>
          </cell>
          <cell r="U44" t="str">
            <v>円</v>
          </cell>
          <cell r="V44" t="str">
            <v>×</v>
          </cell>
          <cell r="W44">
            <v>2</v>
          </cell>
          <cell r="Y44" t="str">
            <v>か所</v>
          </cell>
        </row>
        <row r="45">
          <cell r="L45" t="str">
            <v>＝</v>
          </cell>
          <cell r="M45">
            <v>2178</v>
          </cell>
          <cell r="V45" t="str">
            <v>＝</v>
          </cell>
          <cell r="W45">
            <v>1438</v>
          </cell>
        </row>
        <row r="46">
          <cell r="G46">
            <v>1016000</v>
          </cell>
          <cell r="K46" t="str">
            <v>円</v>
          </cell>
          <cell r="L46" t="str">
            <v>×</v>
          </cell>
          <cell r="M46">
            <v>10</v>
          </cell>
          <cell r="O46" t="str">
            <v>か所</v>
          </cell>
          <cell r="Q46">
            <v>1006000</v>
          </cell>
          <cell r="U46" t="str">
            <v>円</v>
          </cell>
          <cell r="V46" t="str">
            <v>×</v>
          </cell>
          <cell r="W46">
            <v>8</v>
          </cell>
          <cell r="Y46" t="str">
            <v>か所</v>
          </cell>
        </row>
        <row r="47">
          <cell r="L47" t="str">
            <v>＝</v>
          </cell>
          <cell r="M47">
            <v>10160</v>
          </cell>
          <cell r="V47" t="str">
            <v>＝</v>
          </cell>
          <cell r="W47">
            <v>8048</v>
          </cell>
        </row>
        <row r="51">
          <cell r="G51" t="str">
            <v>機能強化分</v>
          </cell>
          <cell r="L51">
            <v>10200</v>
          </cell>
          <cell r="Q51" t="str">
            <v>機能強化分</v>
          </cell>
          <cell r="V51">
            <v>24900</v>
          </cell>
          <cell r="AB51">
            <v>-14700</v>
          </cell>
          <cell r="AF51" t="str">
            <v>◎対象施設数見込みの減</v>
          </cell>
          <cell r="AG51">
            <v>0</v>
          </cell>
          <cell r="AH51">
            <v>0</v>
          </cell>
          <cell r="AI51">
            <v>0</v>
          </cell>
          <cell r="AJ51">
            <v>0</v>
          </cell>
          <cell r="AK51">
            <v>0</v>
          </cell>
          <cell r="AL51">
            <v>0</v>
          </cell>
        </row>
        <row r="52">
          <cell r="AF52" t="str">
            <v>　今年度から、加算実績を反映するよう積算方法を変更したため</v>
          </cell>
        </row>
        <row r="53">
          <cell r="G53" t="str">
            <v>私立</v>
          </cell>
          <cell r="Q53" t="str">
            <v>私立</v>
          </cell>
        </row>
        <row r="54">
          <cell r="H54">
            <v>150000</v>
          </cell>
          <cell r="K54" t="str">
            <v>円</v>
          </cell>
          <cell r="L54" t="str">
            <v>×</v>
          </cell>
          <cell r="M54">
            <v>68</v>
          </cell>
          <cell r="O54" t="str">
            <v>か所</v>
          </cell>
          <cell r="R54">
            <v>150000</v>
          </cell>
          <cell r="U54" t="str">
            <v>円</v>
          </cell>
          <cell r="V54" t="str">
            <v>×</v>
          </cell>
          <cell r="W54">
            <v>166</v>
          </cell>
          <cell r="Y54" t="str">
            <v>か所</v>
          </cell>
        </row>
        <row r="55">
          <cell r="L55" t="str">
            <v>＝</v>
          </cell>
          <cell r="M55">
            <v>10200</v>
          </cell>
          <cell r="V55" t="str">
            <v>＝</v>
          </cell>
          <cell r="W55">
            <v>24900</v>
          </cell>
        </row>
        <row r="65">
          <cell r="G65">
            <v>25817669</v>
          </cell>
          <cell r="Q65">
            <v>21835624</v>
          </cell>
        </row>
      </sheetData>
      <sheetData sheetId="2" refreshError="1">
        <row r="3">
          <cell r="AG3" t="str">
            <v>稲垣</v>
          </cell>
          <cell r="AK3">
            <v>3564</v>
          </cell>
        </row>
        <row r="6">
          <cell r="B6" t="str">
            <v>12款1項1目2節</v>
          </cell>
          <cell r="G6" t="str">
            <v>保育所費
負担金</v>
          </cell>
          <cell r="L6">
            <v>8482004</v>
          </cell>
          <cell r="Q6" t="str">
            <v>保育所費
負担金</v>
          </cell>
          <cell r="V6">
            <v>7466288</v>
          </cell>
          <cell r="AA6">
            <v>1015716</v>
          </cell>
          <cell r="AF6" t="str">
            <v>（</v>
          </cell>
          <cell r="AG6">
            <v>15</v>
          </cell>
          <cell r="AH6" t="str">
            <v>年度決算）</v>
          </cell>
          <cell r="AI6">
            <v>0</v>
          </cell>
          <cell r="AJ6">
            <v>0</v>
          </cell>
          <cell r="AK6">
            <v>0</v>
          </cell>
          <cell r="AL6">
            <v>0</v>
          </cell>
        </row>
        <row r="7">
          <cell r="B7" t="str">
            <v>保育所費負担金</v>
          </cell>
        </row>
        <row r="8">
          <cell r="AF8">
            <v>5280414385</v>
          </cell>
          <cell r="AK8" t="str">
            <v>千円</v>
          </cell>
        </row>
        <row r="9">
          <cell r="G9" t="str">
            <v>私立保育所分</v>
          </cell>
          <cell r="L9">
            <v>5817813</v>
          </cell>
          <cell r="V9">
            <v>7466288</v>
          </cell>
        </row>
        <row r="11">
          <cell r="G11">
            <v>17</v>
          </cell>
          <cell r="H11" t="str">
            <v>年度国徴収金</v>
          </cell>
          <cell r="L11" t="str">
            <v>×</v>
          </cell>
          <cell r="M11">
            <v>0.65</v>
          </cell>
          <cell r="Q11">
            <v>16</v>
          </cell>
          <cell r="R11" t="str">
            <v>年度国徴収金</v>
          </cell>
          <cell r="V11" t="str">
            <v>×</v>
          </cell>
          <cell r="W11">
            <v>0.65</v>
          </cell>
        </row>
        <row r="12">
          <cell r="G12">
            <v>8296190650</v>
          </cell>
          <cell r="L12" t="str">
            <v>×</v>
          </cell>
          <cell r="M12">
            <v>0.65</v>
          </cell>
          <cell r="Q12">
            <v>10638404720</v>
          </cell>
          <cell r="V12" t="str">
            <v>×</v>
          </cell>
          <cell r="W12">
            <v>0.65</v>
          </cell>
        </row>
        <row r="13">
          <cell r="G13" t="str">
            <v>過年度保育料徴収</v>
          </cell>
          <cell r="Q13" t="str">
            <v>過年度保育料徴収</v>
          </cell>
        </row>
        <row r="14">
          <cell r="G14">
            <v>425288781</v>
          </cell>
          <cell r="L14" t="str">
            <v>円</v>
          </cell>
          <cell r="Q14">
            <v>551325190</v>
          </cell>
        </row>
        <row r="17">
          <cell r="G17" t="str">
            <v>公立保育所分</v>
          </cell>
          <cell r="L17">
            <v>2664191</v>
          </cell>
        </row>
        <row r="18">
          <cell r="G18">
            <v>17</v>
          </cell>
          <cell r="H18" t="str">
            <v>年度国徴収金</v>
          </cell>
          <cell r="L18" t="str">
            <v>×</v>
          </cell>
          <cell r="M18">
            <v>0.65</v>
          </cell>
          <cell r="Q18">
            <v>16</v>
          </cell>
          <cell r="R18" t="str">
            <v>年度国徴収金</v>
          </cell>
          <cell r="V18" t="str">
            <v>×</v>
          </cell>
          <cell r="W18">
            <v>0.65</v>
          </cell>
        </row>
        <row r="19">
          <cell r="G19">
            <v>3776391530</v>
          </cell>
          <cell r="L19" t="str">
            <v>×</v>
          </cell>
          <cell r="M19">
            <v>0.65</v>
          </cell>
        </row>
        <row r="20">
          <cell r="G20" t="str">
            <v>過年度保育料徴収</v>
          </cell>
        </row>
        <row r="21">
          <cell r="G21">
            <v>209536219</v>
          </cell>
          <cell r="L21" t="str">
            <v>円</v>
          </cell>
        </row>
        <row r="24">
          <cell r="B24" t="str">
            <v>14款1項1目1節</v>
          </cell>
          <cell r="L24">
            <v>5117487</v>
          </cell>
          <cell r="V24">
            <v>3721163</v>
          </cell>
          <cell r="AA24">
            <v>1396324</v>
          </cell>
          <cell r="AF24" t="str">
            <v>（</v>
          </cell>
          <cell r="AG24">
            <v>15</v>
          </cell>
          <cell r="AH24" t="str">
            <v>年度決算）</v>
          </cell>
          <cell r="AI24">
            <v>0</v>
          </cell>
          <cell r="AJ24">
            <v>0</v>
          </cell>
          <cell r="AK24">
            <v>0</v>
          </cell>
          <cell r="AL24">
            <v>0</v>
          </cell>
        </row>
        <row r="25">
          <cell r="B25" t="str">
            <v>児童福祉費</v>
          </cell>
        </row>
        <row r="26">
          <cell r="G26" t="str">
            <v>（</v>
          </cell>
          <cell r="H26">
            <v>17</v>
          </cell>
          <cell r="I26" t="str">
            <v>年度運営費総額</v>
          </cell>
          <cell r="N26" t="str">
            <v>－</v>
          </cell>
          <cell r="Q26" t="str">
            <v>（</v>
          </cell>
          <cell r="R26">
            <v>16</v>
          </cell>
          <cell r="S26" t="str">
            <v>年度運営費総額</v>
          </cell>
          <cell r="X26" t="str">
            <v>－</v>
          </cell>
          <cell r="AF26">
            <v>6964982960</v>
          </cell>
          <cell r="AG26">
            <v>0</v>
          </cell>
          <cell r="AH26">
            <v>0</v>
          </cell>
          <cell r="AI26">
            <v>0</v>
          </cell>
          <cell r="AJ26">
            <v>0</v>
          </cell>
          <cell r="AK26" t="str">
            <v>千円</v>
          </cell>
          <cell r="AL26">
            <v>0</v>
          </cell>
        </row>
        <row r="27">
          <cell r="G27">
            <v>17</v>
          </cell>
          <cell r="H27" t="str">
            <v>年度国徴収金総額）</v>
          </cell>
          <cell r="N27" t="str">
            <v>×</v>
          </cell>
          <cell r="O27" t="str">
            <v>1/2</v>
          </cell>
          <cell r="Q27">
            <v>16</v>
          </cell>
          <cell r="R27" t="str">
            <v>年度国徴収金総額）</v>
          </cell>
          <cell r="X27" t="str">
            <v>×</v>
          </cell>
          <cell r="Y27" t="str">
            <v>1/2</v>
          </cell>
        </row>
        <row r="29">
          <cell r="G29" t="str">
            <v>（</v>
          </cell>
          <cell r="H29">
            <v>18531165404</v>
          </cell>
          <cell r="N29" t="str">
            <v>－</v>
          </cell>
          <cell r="Q29" t="str">
            <v>（</v>
          </cell>
          <cell r="R29">
            <v>21835624950</v>
          </cell>
          <cell r="X29" t="str">
            <v>－</v>
          </cell>
        </row>
        <row r="30">
          <cell r="G30">
            <v>8296190650</v>
          </cell>
          <cell r="M30" t="str">
            <v>）</v>
          </cell>
          <cell r="N30" t="str">
            <v>×</v>
          </cell>
          <cell r="O30" t="str">
            <v>1/2</v>
          </cell>
          <cell r="Q30">
            <v>10638404720</v>
          </cell>
          <cell r="W30" t="str">
            <v>）</v>
          </cell>
          <cell r="X30" t="str">
            <v>×</v>
          </cell>
          <cell r="Y30" t="str">
            <v>1/2</v>
          </cell>
        </row>
        <row r="32">
          <cell r="Q32" t="str">
            <v>公立保育所運営費の一般財源化影響額</v>
          </cell>
          <cell r="V32">
            <v>-1877447</v>
          </cell>
        </row>
        <row r="65">
          <cell r="G65">
            <v>13599491</v>
          </cell>
          <cell r="Q65">
            <v>9310004</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②－１"/>
      <sheetName val="様式③歳出"/>
      <sheetName val="様式③ 歳入"/>
      <sheetName val="処遇加算分⑯予算"/>
      <sheetName val="機能強化分⑯予算"/>
      <sheetName val="児童数予測表⑯予算"/>
      <sheetName val="利用率の推移⑯予算"/>
      <sheetName val="単価見込み⑯予算"/>
      <sheetName val="入所人数と運営費の実績⑯予算"/>
      <sheetName val="未設置単価児童数 ⑰予算"/>
      <sheetName val="民改費の平均値⑰予算"/>
      <sheetName val="定員の状況⑯予算"/>
      <sheetName val="保育所の状況(⑯予算）"/>
      <sheetName val="総括表(福祉員)"/>
      <sheetName val="土11h"/>
    </sheetNames>
    <sheetDataSet>
      <sheetData sheetId="0" refreshError="1">
        <row r="4">
          <cell r="F4">
            <v>1</v>
          </cell>
        </row>
        <row r="5">
          <cell r="B5" t="str">
            <v>保育所運営費</v>
          </cell>
        </row>
        <row r="11">
          <cell r="M11" t="str">
            <v>14款1項1目1節</v>
          </cell>
          <cell r="Y11" t="str">
            <v>12款1項1目2節</v>
          </cell>
        </row>
        <row r="12">
          <cell r="G12">
            <v>18900369</v>
          </cell>
          <cell r="M12">
            <v>3794887</v>
          </cell>
          <cell r="Y12">
            <v>4370771</v>
          </cell>
        </row>
        <row r="13">
          <cell r="G13">
            <v>21835624</v>
          </cell>
          <cell r="M13">
            <v>3721163</v>
          </cell>
          <cell r="Y13">
            <v>7466288</v>
          </cell>
        </row>
        <row r="16">
          <cell r="F16" t="str">
            <v>　児童福祉法に基づく要保育児童の保育所への保育の実施後の保護につき、児童福祉施設の最低基準を維持するための費用を支弁します。</v>
          </cell>
          <cell r="AC16">
            <v>18226480</v>
          </cell>
          <cell r="AH16">
            <v>18539179</v>
          </cell>
        </row>
        <row r="17">
          <cell r="AC17">
            <v>19559337</v>
          </cell>
          <cell r="AH17">
            <v>19592563</v>
          </cell>
        </row>
        <row r="18">
          <cell r="AC18">
            <v>20691960</v>
          </cell>
          <cell r="AH18">
            <v>20384239</v>
          </cell>
        </row>
        <row r="21">
          <cell r="B21" t="str">
            <v>【事業目的】</v>
          </cell>
        </row>
        <row r="22">
          <cell r="B22" t="str">
            <v>　児童福祉法に基づく要保育児童の保育所への保育の実施後の保護につき、児童福祉施設の最低基準を維持するための費用を支弁します。</v>
          </cell>
        </row>
        <row r="24">
          <cell r="B24" t="str">
            <v>【事業の推移】</v>
          </cell>
        </row>
        <row r="25">
          <cell r="B25" t="str">
            <v>　「児童福祉法による保育所運営費国庫負担金について（昭和51年４月16日厚生事務次官通知）」で定められているとおり適正な執行を図っています。今後の見直しの必要性等については、国の動向を踏まえながら考慮していきます。</v>
          </cell>
        </row>
        <row r="27">
          <cell r="B27" t="str">
            <v>【事業費の内訳】</v>
          </cell>
        </row>
        <row r="28">
          <cell r="C28" t="str">
            <v>（ １７ 年度）</v>
          </cell>
          <cell r="U28" t="str">
            <v>（ １６ 年度）</v>
          </cell>
        </row>
        <row r="29">
          <cell r="C29" t="str">
            <v>１　一般分</v>
          </cell>
          <cell r="J29">
            <v>18875221</v>
          </cell>
          <cell r="O29" t="str">
            <v>千円</v>
          </cell>
          <cell r="U29" t="str">
            <v>１　一般分</v>
          </cell>
          <cell r="AB29">
            <v>21799083</v>
          </cell>
          <cell r="AG29" t="str">
            <v>千円</v>
          </cell>
        </row>
        <row r="30">
          <cell r="F30" t="str">
            <v>か所数</v>
          </cell>
          <cell r="J30" t="str">
            <v>定員</v>
          </cell>
          <cell r="O30" t="str">
            <v>入所見込</v>
          </cell>
          <cell r="X30" t="str">
            <v>か所数</v>
          </cell>
          <cell r="AB30" t="str">
            <v>定員</v>
          </cell>
          <cell r="AG30" t="str">
            <v>入所見込</v>
          </cell>
        </row>
        <row r="31">
          <cell r="C31" t="str">
            <v>公立</v>
          </cell>
          <cell r="F31">
            <v>118</v>
          </cell>
          <cell r="H31" t="str">
            <v>か所</v>
          </cell>
          <cell r="J31">
            <v>10001</v>
          </cell>
          <cell r="M31" t="str">
            <v>人</v>
          </cell>
          <cell r="O31">
            <v>7415.75</v>
          </cell>
          <cell r="R31" t="str">
            <v>人</v>
          </cell>
          <cell r="U31" t="str">
            <v>公立</v>
          </cell>
          <cell r="X31">
            <v>123</v>
          </cell>
          <cell r="Z31" t="str">
            <v>か所</v>
          </cell>
          <cell r="AB31">
            <v>10339</v>
          </cell>
          <cell r="AE31" t="str">
            <v>人</v>
          </cell>
          <cell r="AG31">
            <v>10342</v>
          </cell>
          <cell r="AJ31" t="str">
            <v>人</v>
          </cell>
        </row>
        <row r="32">
          <cell r="C32" t="str">
            <v>私立</v>
          </cell>
          <cell r="F32">
            <v>210</v>
          </cell>
          <cell r="H32" t="str">
            <v>か所</v>
          </cell>
          <cell r="J32">
            <v>19815</v>
          </cell>
          <cell r="M32" t="str">
            <v>人</v>
          </cell>
          <cell r="O32">
            <v>15379.5</v>
          </cell>
          <cell r="R32" t="str">
            <v>人</v>
          </cell>
          <cell r="U32" t="str">
            <v>私立</v>
          </cell>
          <cell r="X32">
            <v>166</v>
          </cell>
          <cell r="Z32" t="str">
            <v>か所</v>
          </cell>
          <cell r="AB32">
            <v>16348</v>
          </cell>
          <cell r="AE32" t="str">
            <v>人</v>
          </cell>
          <cell r="AG32">
            <v>17049</v>
          </cell>
          <cell r="AJ32" t="str">
            <v>人</v>
          </cell>
        </row>
        <row r="33">
          <cell r="C33" t="str">
            <v>計</v>
          </cell>
          <cell r="F33">
            <v>328</v>
          </cell>
          <cell r="H33" t="str">
            <v>か所</v>
          </cell>
          <cell r="J33">
            <v>29816</v>
          </cell>
          <cell r="M33" t="str">
            <v>人</v>
          </cell>
          <cell r="O33">
            <v>22795.25</v>
          </cell>
          <cell r="R33" t="str">
            <v>人</v>
          </cell>
          <cell r="U33" t="str">
            <v>計</v>
          </cell>
          <cell r="X33">
            <v>289</v>
          </cell>
          <cell r="Z33" t="str">
            <v>か所</v>
          </cell>
          <cell r="AB33">
            <v>26687</v>
          </cell>
          <cell r="AE33" t="str">
            <v>人</v>
          </cell>
          <cell r="AG33">
            <v>27391</v>
          </cell>
          <cell r="AJ33" t="str">
            <v>人</v>
          </cell>
        </row>
        <row r="34">
          <cell r="C34" t="str">
            <v>※公設民営の２園は公立に含めています。</v>
          </cell>
        </row>
        <row r="35">
          <cell r="C35" t="str">
            <v>２　処遇加算分</v>
          </cell>
          <cell r="J35">
            <v>14948</v>
          </cell>
          <cell r="O35" t="str">
            <v>千円</v>
          </cell>
          <cell r="U35" t="str">
            <v>２　処遇加算分</v>
          </cell>
          <cell r="AB35">
            <v>11641</v>
          </cell>
          <cell r="AG35" t="str">
            <v>千円</v>
          </cell>
        </row>
        <row r="36">
          <cell r="C36" t="str">
            <v>私立</v>
          </cell>
          <cell r="F36">
            <v>19</v>
          </cell>
          <cell r="H36" t="str">
            <v>か所</v>
          </cell>
          <cell r="U36" t="str">
            <v>私立</v>
          </cell>
          <cell r="X36">
            <v>15</v>
          </cell>
          <cell r="Z36" t="str">
            <v>か所</v>
          </cell>
        </row>
        <row r="37">
          <cell r="C37" t="str">
            <v>３　機能強化分</v>
          </cell>
          <cell r="J37">
            <v>10200</v>
          </cell>
          <cell r="O37" t="str">
            <v>千円</v>
          </cell>
          <cell r="U37" t="str">
            <v>３　機能強化分</v>
          </cell>
          <cell r="AB37">
            <v>22050</v>
          </cell>
          <cell r="AG37" t="str">
            <v>千円</v>
          </cell>
        </row>
        <row r="38">
          <cell r="C38" t="str">
            <v>私立</v>
          </cell>
          <cell r="F38">
            <v>68</v>
          </cell>
          <cell r="H38" t="str">
            <v>か所</v>
          </cell>
          <cell r="U38" t="str">
            <v>私立</v>
          </cell>
          <cell r="X38">
            <v>166</v>
          </cell>
          <cell r="Z38" t="str">
            <v>か所</v>
          </cell>
        </row>
        <row r="39">
          <cell r="B39" t="str">
            <v>【根拠法例】</v>
          </cell>
        </row>
        <row r="40">
          <cell r="B40" t="str">
            <v>　児童福祉法第24条（保育所への保育の実施)</v>
          </cell>
        </row>
        <row r="41">
          <cell r="B41" t="str">
            <v>　児童福祉法第51条（市町村の支弁）</v>
          </cell>
        </row>
        <row r="44">
          <cell r="AI44" t="str">
            <v>年度</v>
          </cell>
        </row>
        <row r="46">
          <cell r="AB46" t="str">
            <v>有（　年　月）　・　無</v>
          </cell>
        </row>
        <row r="68">
          <cell r="F68" t="str">
            <v>□廃止の検討　□最適供給主体の検討　□業務ﾌﾟﾛｾｽの検討　□当面現状維持　□その他・一次ﾁｪｯｸ中</v>
          </cell>
          <cell r="AH68" t="str">
            <v>□15年度　</v>
          </cell>
        </row>
        <row r="69">
          <cell r="AH69" t="str">
            <v>□16年度</v>
          </cell>
        </row>
        <row r="70">
          <cell r="AH70" t="str">
            <v>□17年度</v>
          </cell>
        </row>
      </sheetData>
      <sheetData sheetId="1" refreshError="1">
        <row r="3">
          <cell r="AG3" t="str">
            <v>稲垣</v>
          </cell>
          <cell r="AK3">
            <v>3564</v>
          </cell>
        </row>
        <row r="6">
          <cell r="B6" t="str">
            <v>4款2項1目20節</v>
          </cell>
          <cell r="G6" t="str">
            <v>一般分</v>
          </cell>
          <cell r="L6">
            <v>18875221</v>
          </cell>
          <cell r="Q6" t="str">
            <v>一般分</v>
          </cell>
          <cell r="V6">
            <v>21799083</v>
          </cell>
          <cell r="AA6">
            <v>-2923862</v>
          </cell>
          <cell r="AF6" t="str">
            <v>（</v>
          </cell>
          <cell r="AG6">
            <v>15</v>
          </cell>
          <cell r="AH6" t="str">
            <v>年度決算）</v>
          </cell>
          <cell r="AI6">
            <v>0</v>
          </cell>
          <cell r="AJ6">
            <v>0</v>
          </cell>
          <cell r="AK6">
            <v>0</v>
          </cell>
          <cell r="AL6">
            <v>0</v>
          </cell>
        </row>
        <row r="7">
          <cell r="B7" t="str">
            <v>扶助費</v>
          </cell>
          <cell r="AF7">
            <v>20384239</v>
          </cell>
          <cell r="AG7">
            <v>0</v>
          </cell>
          <cell r="AH7">
            <v>0</v>
          </cell>
          <cell r="AK7" t="str">
            <v>千円</v>
          </cell>
        </row>
        <row r="8">
          <cell r="B8" t="str">
            <v>(2)保育所運営費</v>
          </cell>
          <cell r="G8" t="str">
            <v>私立計</v>
          </cell>
          <cell r="L8">
            <v>13629958</v>
          </cell>
          <cell r="Q8" t="str">
            <v>私立計</v>
          </cell>
          <cell r="V8">
            <v>14476691</v>
          </cell>
          <cell r="AA8">
            <v>-846733</v>
          </cell>
          <cell r="AF8" t="str">
            <v>◎入所予定人数見込みの減</v>
          </cell>
          <cell r="AG8">
            <v>0</v>
          </cell>
          <cell r="AH8">
            <v>0</v>
          </cell>
          <cell r="AI8">
            <v>0</v>
          </cell>
          <cell r="AJ8">
            <v>0</v>
          </cell>
          <cell r="AK8">
            <v>0</v>
          </cell>
          <cell r="AL8">
            <v>0</v>
          </cell>
        </row>
        <row r="9">
          <cell r="G9" t="str">
            <v>（設置）</v>
          </cell>
          <cell r="Q9" t="str">
            <v>（設置）</v>
          </cell>
        </row>
        <row r="10">
          <cell r="G10" t="str">
            <v>乳児</v>
          </cell>
          <cell r="Q10" t="str">
            <v>乳児</v>
          </cell>
          <cell r="AF10" t="str">
            <v>（内容）</v>
          </cell>
          <cell r="AG10">
            <v>0</v>
          </cell>
          <cell r="AH10">
            <v>0</v>
          </cell>
          <cell r="AI10">
            <v>0</v>
          </cell>
          <cell r="AJ10">
            <v>0</v>
          </cell>
          <cell r="AK10">
            <v>0</v>
          </cell>
          <cell r="AL10">
            <v>0</v>
          </cell>
        </row>
        <row r="11">
          <cell r="H11">
            <v>182463</v>
          </cell>
          <cell r="K11" t="str">
            <v>×</v>
          </cell>
          <cell r="L11">
            <v>14635</v>
          </cell>
          <cell r="O11" t="str">
            <v>人</v>
          </cell>
          <cell r="R11">
            <v>171762</v>
          </cell>
          <cell r="U11" t="str">
            <v>×</v>
          </cell>
          <cell r="V11">
            <v>16089</v>
          </cell>
          <cell r="Y11" t="str">
            <v>人</v>
          </cell>
          <cell r="AF11">
            <v>330</v>
          </cell>
          <cell r="AG11">
            <v>0</v>
          </cell>
          <cell r="AH11">
            <v>0</v>
          </cell>
          <cell r="AI11" t="str">
            <v>か所</v>
          </cell>
          <cell r="AJ11">
            <v>0</v>
          </cell>
          <cell r="AK11">
            <v>0</v>
          </cell>
          <cell r="AL11">
            <v>0</v>
          </cell>
        </row>
        <row r="12">
          <cell r="K12" t="str">
            <v>＝</v>
          </cell>
          <cell r="L12">
            <v>2670346</v>
          </cell>
          <cell r="U12" t="str">
            <v>＝</v>
          </cell>
          <cell r="V12">
            <v>2763479</v>
          </cell>
          <cell r="AF12">
            <v>24531</v>
          </cell>
          <cell r="AG12">
            <v>0</v>
          </cell>
          <cell r="AH12">
            <v>0</v>
          </cell>
          <cell r="AI12" t="str">
            <v>人／月</v>
          </cell>
          <cell r="AJ12">
            <v>0</v>
          </cell>
          <cell r="AK12">
            <v>0</v>
          </cell>
          <cell r="AL12">
            <v>0</v>
          </cell>
        </row>
        <row r="13">
          <cell r="G13" t="str">
            <v>１・２歳児</v>
          </cell>
          <cell r="Q13" t="str">
            <v>１・２歳児</v>
          </cell>
          <cell r="AF13" t="str">
            <v>◎施設数には年度途中
　開所施設(１か所)を
　含みます。
◎定員に対する入所率
　公立：74.15％
　私立：77.26％</v>
          </cell>
          <cell r="AG13">
            <v>0</v>
          </cell>
          <cell r="AH13">
            <v>0</v>
          </cell>
          <cell r="AI13">
            <v>0</v>
          </cell>
          <cell r="AJ13">
            <v>0</v>
          </cell>
          <cell r="AK13">
            <v>0</v>
          </cell>
          <cell r="AL13">
            <v>0</v>
          </cell>
        </row>
        <row r="14">
          <cell r="H14">
            <v>104905</v>
          </cell>
          <cell r="K14" t="str">
            <v>×</v>
          </cell>
          <cell r="L14">
            <v>58799</v>
          </cell>
          <cell r="O14" t="str">
            <v>人</v>
          </cell>
          <cell r="R14">
            <v>101056</v>
          </cell>
          <cell r="U14" t="str">
            <v>×</v>
          </cell>
          <cell r="V14">
            <v>64430</v>
          </cell>
          <cell r="Y14" t="str">
            <v>人</v>
          </cell>
        </row>
        <row r="15">
          <cell r="K15" t="str">
            <v>＝</v>
          </cell>
          <cell r="L15">
            <v>6168309</v>
          </cell>
          <cell r="U15" t="str">
            <v>＝</v>
          </cell>
          <cell r="V15">
            <v>6511038</v>
          </cell>
        </row>
        <row r="16">
          <cell r="G16" t="str">
            <v>３歳児</v>
          </cell>
          <cell r="Q16" t="str">
            <v>３歳児</v>
          </cell>
        </row>
        <row r="17">
          <cell r="H17">
            <v>48470</v>
          </cell>
          <cell r="K17" t="str">
            <v>×</v>
          </cell>
          <cell r="L17">
            <v>37228</v>
          </cell>
          <cell r="O17" t="str">
            <v>人</v>
          </cell>
          <cell r="R17">
            <v>47137</v>
          </cell>
          <cell r="U17" t="str">
            <v>×</v>
          </cell>
          <cell r="V17">
            <v>40323</v>
          </cell>
          <cell r="Y17" t="str">
            <v>人</v>
          </cell>
        </row>
        <row r="18">
          <cell r="K18" t="str">
            <v>＝</v>
          </cell>
          <cell r="L18">
            <v>1804441</v>
          </cell>
          <cell r="U18" t="str">
            <v>＝</v>
          </cell>
          <cell r="V18">
            <v>1900705</v>
          </cell>
        </row>
        <row r="19">
          <cell r="G19" t="str">
            <v>４歳以上児</v>
          </cell>
          <cell r="Q19" t="str">
            <v>４歳以上児</v>
          </cell>
        </row>
        <row r="20">
          <cell r="H20">
            <v>40422</v>
          </cell>
          <cell r="K20" t="str">
            <v>×</v>
          </cell>
          <cell r="L20">
            <v>73892</v>
          </cell>
          <cell r="O20" t="str">
            <v>人</v>
          </cell>
          <cell r="R20">
            <v>39421</v>
          </cell>
          <cell r="U20" t="str">
            <v>×</v>
          </cell>
          <cell r="V20">
            <v>83749</v>
          </cell>
          <cell r="Y20" t="str">
            <v>人</v>
          </cell>
        </row>
        <row r="21">
          <cell r="K21" t="str">
            <v>＝</v>
          </cell>
          <cell r="L21">
            <v>2986862</v>
          </cell>
          <cell r="U21" t="str">
            <v>＝</v>
          </cell>
          <cell r="V21">
            <v>3301469</v>
          </cell>
        </row>
        <row r="23">
          <cell r="B23" t="str">
            <v>＜参考＞</v>
          </cell>
          <cell r="G23" t="str">
            <v>市立計</v>
          </cell>
          <cell r="L23">
            <v>5245263</v>
          </cell>
          <cell r="Q23" t="str">
            <v>市立計</v>
          </cell>
          <cell r="V23">
            <v>7322392</v>
          </cell>
          <cell r="AA23">
            <v>-2077129</v>
          </cell>
        </row>
        <row r="24">
          <cell r="B24" t="str">
            <v>市立保育所運営費
(従来の積算方法による)</v>
          </cell>
          <cell r="G24" t="str">
            <v>（設置）</v>
          </cell>
          <cell r="Q24" t="str">
            <v>（設置）</v>
          </cell>
        </row>
        <row r="25">
          <cell r="G25" t="str">
            <v>乳児</v>
          </cell>
          <cell r="Q25" t="str">
            <v>乳児</v>
          </cell>
        </row>
        <row r="26">
          <cell r="H26">
            <v>158349</v>
          </cell>
          <cell r="K26" t="str">
            <v>×</v>
          </cell>
          <cell r="L26">
            <v>4191</v>
          </cell>
          <cell r="O26" t="str">
            <v>人</v>
          </cell>
          <cell r="R26">
            <v>157398</v>
          </cell>
          <cell r="U26" t="str">
            <v>×</v>
          </cell>
          <cell r="V26">
            <v>5918</v>
          </cell>
          <cell r="Y26" t="str">
            <v>人</v>
          </cell>
        </row>
        <row r="27">
          <cell r="K27" t="str">
            <v>＝</v>
          </cell>
          <cell r="L27">
            <v>663641</v>
          </cell>
          <cell r="U27" t="str">
            <v>＝</v>
          </cell>
          <cell r="V27">
            <v>931481</v>
          </cell>
        </row>
        <row r="28">
          <cell r="G28" t="str">
            <v>１・２歳児</v>
          </cell>
          <cell r="Q28" t="str">
            <v>１・２歳児</v>
          </cell>
        </row>
        <row r="29">
          <cell r="H29">
            <v>93634</v>
          </cell>
          <cell r="K29" t="str">
            <v>×</v>
          </cell>
          <cell r="L29">
            <v>21814</v>
          </cell>
          <cell r="O29" t="str">
            <v>人</v>
          </cell>
          <cell r="R29">
            <v>93898</v>
          </cell>
          <cell r="U29" t="str">
            <v>×</v>
          </cell>
          <cell r="V29">
            <v>30255</v>
          </cell>
          <cell r="Y29" t="str">
            <v>人</v>
          </cell>
        </row>
        <row r="30">
          <cell r="K30" t="str">
            <v>＝</v>
          </cell>
          <cell r="L30">
            <v>2042532</v>
          </cell>
          <cell r="U30" t="str">
            <v>＝</v>
          </cell>
          <cell r="V30">
            <v>2840884</v>
          </cell>
        </row>
        <row r="31">
          <cell r="G31" t="str">
            <v>３歳児</v>
          </cell>
          <cell r="Q31" t="str">
            <v>３歳児</v>
          </cell>
        </row>
        <row r="32">
          <cell r="H32">
            <v>44971</v>
          </cell>
          <cell r="K32" t="str">
            <v>×</v>
          </cell>
          <cell r="L32">
            <v>18942</v>
          </cell>
          <cell r="O32" t="str">
            <v>人</v>
          </cell>
          <cell r="R32">
            <v>45065</v>
          </cell>
          <cell r="U32" t="str">
            <v>×</v>
          </cell>
          <cell r="V32">
            <v>25927</v>
          </cell>
          <cell r="Y32" t="str">
            <v>人</v>
          </cell>
        </row>
        <row r="33">
          <cell r="K33" t="str">
            <v>＝</v>
          </cell>
          <cell r="L33">
            <v>851841</v>
          </cell>
          <cell r="U33" t="str">
            <v>＝</v>
          </cell>
          <cell r="V33">
            <v>1168400</v>
          </cell>
        </row>
        <row r="34">
          <cell r="G34" t="str">
            <v>４歳以上児</v>
          </cell>
          <cell r="Q34" t="str">
            <v>４歳以上児</v>
          </cell>
        </row>
        <row r="35">
          <cell r="H35">
            <v>38310</v>
          </cell>
          <cell r="K35" t="str">
            <v>×</v>
          </cell>
          <cell r="L35">
            <v>44042</v>
          </cell>
          <cell r="O35" t="str">
            <v>人</v>
          </cell>
          <cell r="R35">
            <v>38409</v>
          </cell>
          <cell r="U35" t="str">
            <v>×</v>
          </cell>
          <cell r="V35">
            <v>62007</v>
          </cell>
          <cell r="Y35" t="str">
            <v>人</v>
          </cell>
        </row>
        <row r="36">
          <cell r="K36" t="str">
            <v>＝</v>
          </cell>
          <cell r="L36">
            <v>1687249</v>
          </cell>
          <cell r="U36" t="str">
            <v>＝</v>
          </cell>
          <cell r="V36">
            <v>2381627</v>
          </cell>
        </row>
        <row r="40">
          <cell r="G40" t="str">
            <v>処遇加算分</v>
          </cell>
          <cell r="L40">
            <v>14948</v>
          </cell>
          <cell r="Q40" t="str">
            <v>処遇加算分</v>
          </cell>
          <cell r="V40">
            <v>11641</v>
          </cell>
          <cell r="AB40">
            <v>3307</v>
          </cell>
        </row>
        <row r="42">
          <cell r="G42">
            <v>435000</v>
          </cell>
          <cell r="K42" t="str">
            <v>円</v>
          </cell>
          <cell r="L42" t="str">
            <v>×</v>
          </cell>
          <cell r="M42">
            <v>6</v>
          </cell>
          <cell r="O42" t="str">
            <v>か所</v>
          </cell>
          <cell r="Q42">
            <v>431000</v>
          </cell>
          <cell r="U42" t="str">
            <v>円</v>
          </cell>
          <cell r="V42" t="str">
            <v>×</v>
          </cell>
          <cell r="W42">
            <v>5</v>
          </cell>
          <cell r="Y42" t="str">
            <v>か所</v>
          </cell>
        </row>
        <row r="43">
          <cell r="L43" t="str">
            <v>＝</v>
          </cell>
          <cell r="M43">
            <v>2610</v>
          </cell>
          <cell r="V43" t="str">
            <v>＝</v>
          </cell>
          <cell r="W43">
            <v>2155</v>
          </cell>
        </row>
        <row r="44">
          <cell r="G44">
            <v>726000</v>
          </cell>
          <cell r="K44" t="str">
            <v>円</v>
          </cell>
          <cell r="L44" t="str">
            <v>×</v>
          </cell>
          <cell r="M44">
            <v>3</v>
          </cell>
          <cell r="O44" t="str">
            <v>か所</v>
          </cell>
          <cell r="Q44">
            <v>719000</v>
          </cell>
          <cell r="U44" t="str">
            <v>円</v>
          </cell>
          <cell r="V44" t="str">
            <v>×</v>
          </cell>
          <cell r="W44">
            <v>2</v>
          </cell>
          <cell r="Y44" t="str">
            <v>か所</v>
          </cell>
        </row>
        <row r="45">
          <cell r="L45" t="str">
            <v>＝</v>
          </cell>
          <cell r="M45">
            <v>2178</v>
          </cell>
          <cell r="V45" t="str">
            <v>＝</v>
          </cell>
          <cell r="W45">
            <v>1438</v>
          </cell>
        </row>
        <row r="46">
          <cell r="G46">
            <v>1016000</v>
          </cell>
          <cell r="K46" t="str">
            <v>円</v>
          </cell>
          <cell r="L46" t="str">
            <v>×</v>
          </cell>
          <cell r="M46">
            <v>10</v>
          </cell>
          <cell r="O46" t="str">
            <v>か所</v>
          </cell>
          <cell r="Q46">
            <v>1006000</v>
          </cell>
          <cell r="U46" t="str">
            <v>円</v>
          </cell>
          <cell r="V46" t="str">
            <v>×</v>
          </cell>
          <cell r="W46">
            <v>8</v>
          </cell>
          <cell r="Y46" t="str">
            <v>か所</v>
          </cell>
        </row>
        <row r="47">
          <cell r="L47" t="str">
            <v>＝</v>
          </cell>
          <cell r="M47">
            <v>10160</v>
          </cell>
          <cell r="V47" t="str">
            <v>＝</v>
          </cell>
          <cell r="W47">
            <v>8048</v>
          </cell>
        </row>
        <row r="51">
          <cell r="G51" t="str">
            <v>機能強化分</v>
          </cell>
          <cell r="L51">
            <v>10200</v>
          </cell>
          <cell r="Q51" t="str">
            <v>機能強化分</v>
          </cell>
          <cell r="V51">
            <v>24900</v>
          </cell>
          <cell r="AB51">
            <v>-14700</v>
          </cell>
          <cell r="AF51" t="str">
            <v>◎新設による増</v>
          </cell>
          <cell r="AG51">
            <v>0</v>
          </cell>
          <cell r="AH51">
            <v>0</v>
          </cell>
          <cell r="AI51">
            <v>0</v>
          </cell>
          <cell r="AJ51">
            <v>0</v>
          </cell>
          <cell r="AK51">
            <v>0</v>
          </cell>
          <cell r="AL51">
            <v>0</v>
          </cell>
        </row>
        <row r="53">
          <cell r="G53" t="str">
            <v>私立</v>
          </cell>
          <cell r="Q53" t="str">
            <v>私立</v>
          </cell>
        </row>
        <row r="54">
          <cell r="H54">
            <v>150000</v>
          </cell>
          <cell r="K54" t="str">
            <v>円</v>
          </cell>
          <cell r="L54" t="str">
            <v>×</v>
          </cell>
          <cell r="M54">
            <v>68</v>
          </cell>
          <cell r="O54" t="str">
            <v>か所</v>
          </cell>
          <cell r="R54">
            <v>150000</v>
          </cell>
          <cell r="U54" t="str">
            <v>円</v>
          </cell>
          <cell r="V54" t="str">
            <v>×</v>
          </cell>
          <cell r="W54">
            <v>166</v>
          </cell>
          <cell r="Y54" t="str">
            <v>か所</v>
          </cell>
        </row>
        <row r="55">
          <cell r="L55" t="str">
            <v>＝</v>
          </cell>
          <cell r="M55">
            <v>10200</v>
          </cell>
          <cell r="V55" t="str">
            <v>＝</v>
          </cell>
          <cell r="W55">
            <v>24900</v>
          </cell>
        </row>
        <row r="65">
          <cell r="G65">
            <v>18900369</v>
          </cell>
          <cell r="Q65">
            <v>21835624</v>
          </cell>
        </row>
      </sheetData>
      <sheetData sheetId="2" refreshError="1">
        <row r="3">
          <cell r="AG3" t="str">
            <v>稲垣</v>
          </cell>
          <cell r="AK3">
            <v>3564</v>
          </cell>
        </row>
        <row r="6">
          <cell r="B6" t="str">
            <v>12款1項1目2節</v>
          </cell>
          <cell r="L6">
            <v>4370771</v>
          </cell>
          <cell r="V6">
            <v>7466288</v>
          </cell>
          <cell r="AA6">
            <v>-3095517</v>
          </cell>
          <cell r="AF6" t="str">
            <v>（</v>
          </cell>
          <cell r="AG6">
            <v>15</v>
          </cell>
          <cell r="AH6" t="str">
            <v>年度決算）</v>
          </cell>
          <cell r="AI6">
            <v>0</v>
          </cell>
          <cell r="AJ6">
            <v>0</v>
          </cell>
          <cell r="AK6">
            <v>0</v>
          </cell>
          <cell r="AL6">
            <v>0</v>
          </cell>
        </row>
        <row r="7">
          <cell r="B7" t="str">
            <v>保育所費負担金</v>
          </cell>
        </row>
        <row r="8">
          <cell r="G8">
            <v>17</v>
          </cell>
          <cell r="H8" t="str">
            <v>年度国徴収金</v>
          </cell>
          <cell r="L8" t="str">
            <v>×</v>
          </cell>
          <cell r="M8">
            <v>0.65</v>
          </cell>
          <cell r="Q8">
            <v>16</v>
          </cell>
          <cell r="R8" t="str">
            <v>年度国徴収金</v>
          </cell>
          <cell r="V8" t="str">
            <v>×</v>
          </cell>
          <cell r="W8">
            <v>0.65</v>
          </cell>
          <cell r="AF8">
            <v>5280414385</v>
          </cell>
          <cell r="AG8">
            <v>0</v>
          </cell>
          <cell r="AH8">
            <v>0</v>
          </cell>
          <cell r="AI8">
            <v>0</v>
          </cell>
          <cell r="AJ8">
            <v>0</v>
          </cell>
          <cell r="AK8" t="str">
            <v>千円</v>
          </cell>
          <cell r="AL8">
            <v>0</v>
          </cell>
        </row>
        <row r="10">
          <cell r="G10">
            <v>6065333660</v>
          </cell>
          <cell r="L10" t="str">
            <v>×</v>
          </cell>
          <cell r="M10">
            <v>0.65</v>
          </cell>
          <cell r="Q10">
            <v>10638404720</v>
          </cell>
          <cell r="V10" t="str">
            <v>×</v>
          </cell>
          <cell r="W10">
            <v>0.65</v>
          </cell>
        </row>
        <row r="12">
          <cell r="G12" t="str">
            <v>過年度保育料徴収</v>
          </cell>
          <cell r="Q12" t="str">
            <v>過年度保育料徴収</v>
          </cell>
        </row>
        <row r="14">
          <cell r="G14">
            <v>428303751</v>
          </cell>
          <cell r="Q14">
            <v>551325190</v>
          </cell>
        </row>
        <row r="16">
          <cell r="B16" t="str">
            <v>14款1項1目1節</v>
          </cell>
          <cell r="L16">
            <v>3794887</v>
          </cell>
          <cell r="V16">
            <v>3721163</v>
          </cell>
          <cell r="AA16">
            <v>73724</v>
          </cell>
          <cell r="AF16" t="str">
            <v>（</v>
          </cell>
          <cell r="AG16">
            <v>15</v>
          </cell>
          <cell r="AH16" t="str">
            <v>年度決算）</v>
          </cell>
          <cell r="AI16">
            <v>0</v>
          </cell>
          <cell r="AJ16">
            <v>0</v>
          </cell>
          <cell r="AK16">
            <v>0</v>
          </cell>
          <cell r="AL16">
            <v>0</v>
          </cell>
        </row>
        <row r="17">
          <cell r="B17" t="str">
            <v>児童福祉費</v>
          </cell>
        </row>
        <row r="18">
          <cell r="G18" t="str">
            <v>（</v>
          </cell>
          <cell r="H18">
            <v>17</v>
          </cell>
          <cell r="I18" t="str">
            <v>年度運営費総額</v>
          </cell>
          <cell r="N18" t="str">
            <v>－</v>
          </cell>
          <cell r="Q18" t="str">
            <v>（</v>
          </cell>
          <cell r="R18">
            <v>16</v>
          </cell>
          <cell r="S18" t="str">
            <v>年度運営費総額</v>
          </cell>
          <cell r="X18" t="str">
            <v>－</v>
          </cell>
          <cell r="AF18">
            <v>6964982960</v>
          </cell>
          <cell r="AG18">
            <v>0</v>
          </cell>
          <cell r="AH18">
            <v>0</v>
          </cell>
          <cell r="AI18">
            <v>0</v>
          </cell>
          <cell r="AJ18">
            <v>0</v>
          </cell>
          <cell r="AK18" t="str">
            <v>千円</v>
          </cell>
          <cell r="AL18">
            <v>0</v>
          </cell>
        </row>
        <row r="19">
          <cell r="G19">
            <v>17</v>
          </cell>
          <cell r="H19" t="str">
            <v>年度国徴収金総額）</v>
          </cell>
          <cell r="N19" t="str">
            <v>×</v>
          </cell>
          <cell r="O19" t="str">
            <v>1/2</v>
          </cell>
          <cell r="Q19">
            <v>16</v>
          </cell>
          <cell r="R19" t="str">
            <v>年度国徴収金総額）</v>
          </cell>
          <cell r="X19" t="str">
            <v>×</v>
          </cell>
          <cell r="Y19" t="str">
            <v>1/2</v>
          </cell>
        </row>
        <row r="21">
          <cell r="G21" t="str">
            <v>（</v>
          </cell>
          <cell r="H21">
            <v>13655106684</v>
          </cell>
          <cell r="N21" t="str">
            <v>－</v>
          </cell>
          <cell r="Q21" t="str">
            <v>（</v>
          </cell>
          <cell r="R21">
            <v>21835624950</v>
          </cell>
          <cell r="X21" t="str">
            <v>－</v>
          </cell>
        </row>
        <row r="22">
          <cell r="G22">
            <v>6065333660</v>
          </cell>
          <cell r="M22" t="str">
            <v>）</v>
          </cell>
          <cell r="N22" t="str">
            <v>×</v>
          </cell>
          <cell r="O22" t="str">
            <v>1/2</v>
          </cell>
          <cell r="Q22">
            <v>10638404720</v>
          </cell>
          <cell r="W22" t="str">
            <v>）</v>
          </cell>
          <cell r="X22" t="str">
            <v>×</v>
          </cell>
          <cell r="Y22" t="str">
            <v>1/2</v>
          </cell>
        </row>
        <row r="24">
          <cell r="Q24" t="str">
            <v>公立保育所運営費の一般財源化影響額</v>
          </cell>
          <cell r="V24">
            <v>-1877447</v>
          </cell>
        </row>
        <row r="27">
          <cell r="B27" t="str">
            <v>14款1項1目1節</v>
          </cell>
          <cell r="L27">
            <v>1984078</v>
          </cell>
        </row>
        <row r="28">
          <cell r="B28" t="str">
            <v>児童福祉費</v>
          </cell>
        </row>
        <row r="29">
          <cell r="B29" t="str">
            <v>公立保育所分</v>
          </cell>
          <cell r="G29">
            <v>2734702790</v>
          </cell>
          <cell r="L29" t="str">
            <v>×</v>
          </cell>
          <cell r="M29">
            <v>0.65</v>
          </cell>
        </row>
        <row r="30">
          <cell r="B30" t="str">
            <v>保育所費負担金</v>
          </cell>
        </row>
        <row r="31">
          <cell r="G31">
            <v>206521249</v>
          </cell>
        </row>
        <row r="65">
          <cell r="G65">
            <v>10149736</v>
          </cell>
          <cell r="Q65">
            <v>9310004</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年度様式②-1(公民)"/>
      <sheetName val="様式③歳出（公民）"/>
      <sheetName val="様式③ 歳入（公民）"/>
      <sheetName val="19年度様式②-1(民のみ)"/>
      <sheetName val="様式③歳出（民のみ）"/>
      <sheetName val="様式③ 歳入（民のみ)"/>
      <sheetName val="定員の状況（20予算）"/>
      <sheetName val="保育所の状況(20予算）"/>
      <sheetName val="保育単価（⑱見込み）"/>
      <sheetName val="保育単価（概計表－予算案） (2)"/>
      <sheetName val="保育単価（⑰当初）"/>
      <sheetName val="保育単価（⑯実行）"/>
      <sheetName val="保育単価（⑯当初）"/>
      <sheetName val="運営費・法外積算（民設）"/>
      <sheetName val="運営費・法外積算（公設）"/>
      <sheetName val="機能強化分（20予算）"/>
      <sheetName val="処遇加算分（20予算）"/>
      <sheetName val="18年度実績"/>
      <sheetName val="保育単価（19当初）予算用"/>
      <sheetName val="総額"/>
      <sheetName val="シミュレーション"/>
      <sheetName val="見込み人数"/>
      <sheetName val="見込み－17実績"/>
      <sheetName val="様式②-1 (2)"/>
    </sheetNames>
    <sheetDataSet>
      <sheetData sheetId="0"/>
      <sheetData sheetId="1" refreshError="1">
        <row r="6">
          <cell r="B6" t="str">
            <v>4款2項2目20節</v>
          </cell>
          <cell r="G6" t="str">
            <v>一般分</v>
          </cell>
          <cell r="L6">
            <v>32324732</v>
          </cell>
          <cell r="Q6" t="str">
            <v>一般分</v>
          </cell>
          <cell r="V6">
            <v>29594384</v>
          </cell>
          <cell r="AA6">
            <v>2730348</v>
          </cell>
          <cell r="AF6" t="str">
            <v>（</v>
          </cell>
          <cell r="AG6">
            <v>18</v>
          </cell>
          <cell r="AH6" t="str">
            <v>年度決算）</v>
          </cell>
          <cell r="AI6">
            <v>0</v>
          </cell>
          <cell r="AJ6">
            <v>0</v>
          </cell>
          <cell r="AK6">
            <v>0</v>
          </cell>
          <cell r="AL6">
            <v>0</v>
          </cell>
        </row>
        <row r="7">
          <cell r="B7" t="str">
            <v>扶助費</v>
          </cell>
          <cell r="AF7">
            <v>25484397</v>
          </cell>
          <cell r="AG7">
            <v>0</v>
          </cell>
          <cell r="AH7">
            <v>0</v>
          </cell>
          <cell r="AK7" t="str">
            <v>千円</v>
          </cell>
        </row>
        <row r="8">
          <cell r="B8" t="str">
            <v>保育所運営費</v>
          </cell>
          <cell r="G8" t="str">
            <v>私立計</v>
          </cell>
          <cell r="L8">
            <v>25442021</v>
          </cell>
          <cell r="Q8" t="str">
            <v>私立計</v>
          </cell>
          <cell r="V8">
            <v>22569551</v>
          </cell>
          <cell r="AA8">
            <v>2872470</v>
          </cell>
          <cell r="AF8" t="str">
            <v>◎定員の増</v>
          </cell>
          <cell r="AG8">
            <v>0</v>
          </cell>
          <cell r="AH8">
            <v>0</v>
          </cell>
          <cell r="AI8">
            <v>0</v>
          </cell>
          <cell r="AJ8">
            <v>0</v>
          </cell>
          <cell r="AK8">
            <v>0</v>
          </cell>
          <cell r="AL8">
            <v>0</v>
          </cell>
        </row>
        <row r="9">
          <cell r="G9" t="str">
            <v>運営費・法外積算（民設）参照</v>
          </cell>
          <cell r="Q9" t="str">
            <v>運営費・法外積算（民設）参照</v>
          </cell>
        </row>
        <row r="10">
          <cell r="AF10" t="str">
            <v>（内容）</v>
          </cell>
        </row>
        <row r="11">
          <cell r="G11" t="str">
            <v>乳児</v>
          </cell>
          <cell r="K11">
            <v>30447</v>
          </cell>
          <cell r="O11" t="str">
            <v>人</v>
          </cell>
          <cell r="Q11" t="str">
            <v>乳児</v>
          </cell>
          <cell r="U11">
            <v>24029</v>
          </cell>
          <cell r="Y11" t="str">
            <v>人</v>
          </cell>
          <cell r="AF11">
            <v>402</v>
          </cell>
          <cell r="AG11">
            <v>0</v>
          </cell>
          <cell r="AH11">
            <v>0</v>
          </cell>
          <cell r="AI11" t="str">
            <v>か所</v>
          </cell>
          <cell r="AJ11">
            <v>0</v>
          </cell>
          <cell r="AK11">
            <v>0</v>
          </cell>
          <cell r="AL11">
            <v>0</v>
          </cell>
        </row>
        <row r="12">
          <cell r="J12">
            <v>5412484475</v>
          </cell>
          <cell r="O12" t="str">
            <v>円</v>
          </cell>
          <cell r="T12">
            <v>4241290075</v>
          </cell>
          <cell r="Y12" t="str">
            <v>円</v>
          </cell>
          <cell r="AF12">
            <v>36707</v>
          </cell>
          <cell r="AG12">
            <v>0</v>
          </cell>
          <cell r="AH12">
            <v>0</v>
          </cell>
          <cell r="AI12" t="str">
            <v>人／月</v>
          </cell>
          <cell r="AJ12">
            <v>0</v>
          </cell>
          <cell r="AK12">
            <v>0</v>
          </cell>
          <cell r="AL12">
            <v>0</v>
          </cell>
        </row>
        <row r="13">
          <cell r="AF13" t="str">
            <v>◎定員に対する入所率
　公立：102.33%
　私立：103.61%</v>
          </cell>
        </row>
        <row r="14">
          <cell r="G14" t="str">
            <v>１・２歳児</v>
          </cell>
          <cell r="K14">
            <v>109171</v>
          </cell>
          <cell r="O14" t="str">
            <v>人</v>
          </cell>
          <cell r="Q14" t="str">
            <v>１・２歳児</v>
          </cell>
          <cell r="U14">
            <v>99088</v>
          </cell>
          <cell r="Y14" t="str">
            <v>人</v>
          </cell>
        </row>
        <row r="15">
          <cell r="J15">
            <v>11456972685</v>
          </cell>
          <cell r="O15" t="str">
            <v>円</v>
          </cell>
          <cell r="T15">
            <v>10296297220</v>
          </cell>
          <cell r="Y15" t="str">
            <v>円</v>
          </cell>
        </row>
        <row r="17">
          <cell r="G17" t="str">
            <v>３歳児</v>
          </cell>
          <cell r="K17">
            <v>66026</v>
          </cell>
          <cell r="O17" t="str">
            <v>人</v>
          </cell>
          <cell r="Q17" t="str">
            <v>３歳児</v>
          </cell>
          <cell r="U17">
            <v>63084</v>
          </cell>
          <cell r="Y17" t="str">
            <v>人</v>
          </cell>
        </row>
        <row r="18">
          <cell r="J18">
            <v>3320362530</v>
          </cell>
          <cell r="O18" t="str">
            <v>円</v>
          </cell>
          <cell r="T18">
            <v>3132171560</v>
          </cell>
          <cell r="Y18" t="str">
            <v>円</v>
          </cell>
        </row>
        <row r="20">
          <cell r="G20" t="str">
            <v>４歳以上児</v>
          </cell>
          <cell r="K20">
            <v>124120</v>
          </cell>
          <cell r="O20" t="str">
            <v>人</v>
          </cell>
          <cell r="Q20" t="str">
            <v>４歳以上児</v>
          </cell>
          <cell r="U20">
            <v>116642</v>
          </cell>
          <cell r="Y20" t="str">
            <v>人</v>
          </cell>
        </row>
        <row r="21">
          <cell r="J21">
            <v>5252200690</v>
          </cell>
          <cell r="O21" t="str">
            <v>円</v>
          </cell>
          <cell r="T21">
            <v>4899791420</v>
          </cell>
          <cell r="Y21" t="str">
            <v>円</v>
          </cell>
        </row>
        <row r="23">
          <cell r="G23" t="str">
            <v>市立計</v>
          </cell>
          <cell r="L23">
            <v>6882711</v>
          </cell>
          <cell r="Q23" t="str">
            <v>市立計</v>
          </cell>
          <cell r="V23">
            <v>7024833</v>
          </cell>
          <cell r="AA23">
            <v>-142122</v>
          </cell>
          <cell r="AF23" t="str">
            <v>◎入所予定人数見込みの増</v>
          </cell>
          <cell r="AG23">
            <v>0</v>
          </cell>
          <cell r="AH23">
            <v>0</v>
          </cell>
          <cell r="AI23">
            <v>0</v>
          </cell>
          <cell r="AJ23">
            <v>0</v>
          </cell>
          <cell r="AK23">
            <v>0</v>
          </cell>
          <cell r="AL23">
            <v>0</v>
          </cell>
        </row>
        <row r="24">
          <cell r="B24" t="str">
            <v>市立保育所運営費
(従来の積算方法による)</v>
          </cell>
          <cell r="G24" t="str">
            <v>運営費・法外積算（公設）参照</v>
          </cell>
          <cell r="Q24" t="str">
            <v>運営費・法外積算（公設）参照</v>
          </cell>
          <cell r="AF24" t="str">
            <v>　各区の入所円滑化による</v>
          </cell>
          <cell r="AG24">
            <v>0</v>
          </cell>
          <cell r="AH24">
            <v>0</v>
          </cell>
          <cell r="AI24">
            <v>0</v>
          </cell>
          <cell r="AJ24">
            <v>0</v>
          </cell>
          <cell r="AK24">
            <v>0</v>
          </cell>
          <cell r="AL24">
            <v>0</v>
          </cell>
        </row>
        <row r="26">
          <cell r="G26" t="str">
            <v>乳児</v>
          </cell>
          <cell r="K26">
            <v>5976</v>
          </cell>
          <cell r="O26" t="str">
            <v>人</v>
          </cell>
          <cell r="Q26" t="str">
            <v>乳児</v>
          </cell>
          <cell r="U26">
            <v>5976</v>
          </cell>
          <cell r="Y26" t="str">
            <v>人</v>
          </cell>
        </row>
        <row r="27">
          <cell r="J27">
            <v>962231570</v>
          </cell>
          <cell r="O27" t="str">
            <v>円</v>
          </cell>
          <cell r="T27">
            <v>956557300</v>
          </cell>
          <cell r="Y27" t="str">
            <v>円</v>
          </cell>
        </row>
        <row r="29">
          <cell r="G29" t="str">
            <v>１・２歳児</v>
          </cell>
          <cell r="K29">
            <v>27936</v>
          </cell>
          <cell r="O29" t="str">
            <v>人</v>
          </cell>
          <cell r="Q29" t="str">
            <v>１・２歳児</v>
          </cell>
          <cell r="U29">
            <v>28561</v>
          </cell>
          <cell r="Y29" t="str">
            <v>人</v>
          </cell>
        </row>
        <row r="30">
          <cell r="J30">
            <v>2686191800</v>
          </cell>
          <cell r="O30" t="str">
            <v>円</v>
          </cell>
          <cell r="T30">
            <v>2734837485</v>
          </cell>
          <cell r="Y30" t="str">
            <v>円</v>
          </cell>
        </row>
        <row r="32">
          <cell r="G32" t="str">
            <v>３歳児</v>
          </cell>
          <cell r="K32">
            <v>22628</v>
          </cell>
          <cell r="O32" t="str">
            <v>人</v>
          </cell>
          <cell r="Q32" t="str">
            <v>３歳児</v>
          </cell>
          <cell r="U32">
            <v>23322</v>
          </cell>
          <cell r="Y32" t="str">
            <v>人</v>
          </cell>
        </row>
        <row r="33">
          <cell r="J33">
            <v>1063561570</v>
          </cell>
          <cell r="O33" t="str">
            <v>円</v>
          </cell>
          <cell r="T33">
            <v>1094248150</v>
          </cell>
          <cell r="Y33" t="str">
            <v>円</v>
          </cell>
        </row>
        <row r="35">
          <cell r="G35" t="str">
            <v>４歳以上児</v>
          </cell>
          <cell r="K35">
            <v>54182</v>
          </cell>
          <cell r="O35" t="str">
            <v>人</v>
          </cell>
          <cell r="Q35" t="str">
            <v>４歳以上児</v>
          </cell>
          <cell r="U35">
            <v>55934</v>
          </cell>
          <cell r="Y35" t="str">
            <v>人</v>
          </cell>
        </row>
        <row r="36">
          <cell r="J36">
            <v>2170725370</v>
          </cell>
          <cell r="O36" t="str">
            <v>円</v>
          </cell>
          <cell r="T36">
            <v>2239189890</v>
          </cell>
          <cell r="Y36" t="str">
            <v>円</v>
          </cell>
        </row>
        <row r="40">
          <cell r="G40" t="str">
            <v>処遇加算分</v>
          </cell>
          <cell r="L40">
            <v>49930</v>
          </cell>
          <cell r="Q40" t="str">
            <v>処遇加算分</v>
          </cell>
          <cell r="V40">
            <v>30626</v>
          </cell>
          <cell r="AB40">
            <v>19304</v>
          </cell>
          <cell r="AF40" t="str">
            <v>◎対象施設数の増</v>
          </cell>
          <cell r="AG40">
            <v>0</v>
          </cell>
          <cell r="AH40">
            <v>0</v>
          </cell>
          <cell r="AI40">
            <v>0</v>
          </cell>
          <cell r="AJ40">
            <v>0</v>
          </cell>
          <cell r="AK40">
            <v>0</v>
          </cell>
          <cell r="AL40">
            <v>0</v>
          </cell>
        </row>
        <row r="42">
          <cell r="G42">
            <v>435000</v>
          </cell>
          <cell r="K42" t="str">
            <v>円</v>
          </cell>
          <cell r="L42" t="str">
            <v>×</v>
          </cell>
          <cell r="M42">
            <v>8</v>
          </cell>
          <cell r="O42" t="str">
            <v>か所</v>
          </cell>
          <cell r="Q42">
            <v>435000</v>
          </cell>
          <cell r="U42" t="str">
            <v>円</v>
          </cell>
          <cell r="V42" t="str">
            <v>×</v>
          </cell>
          <cell r="W42">
            <v>8</v>
          </cell>
          <cell r="Y42" t="str">
            <v>か所</v>
          </cell>
        </row>
        <row r="43">
          <cell r="L43" t="str">
            <v>＝</v>
          </cell>
          <cell r="M43">
            <v>3480</v>
          </cell>
          <cell r="V43" t="str">
            <v>＝</v>
          </cell>
          <cell r="W43">
            <v>3480</v>
          </cell>
        </row>
        <row r="44">
          <cell r="G44">
            <v>726000</v>
          </cell>
          <cell r="K44" t="str">
            <v>円</v>
          </cell>
          <cell r="L44" t="str">
            <v>×</v>
          </cell>
          <cell r="M44">
            <v>15</v>
          </cell>
          <cell r="O44" t="str">
            <v>か所</v>
          </cell>
          <cell r="Q44">
            <v>726000</v>
          </cell>
          <cell r="U44" t="str">
            <v>円</v>
          </cell>
          <cell r="V44" t="str">
            <v>×</v>
          </cell>
          <cell r="W44">
            <v>15</v>
          </cell>
          <cell r="Y44" t="str">
            <v>か所</v>
          </cell>
        </row>
        <row r="45">
          <cell r="L45" t="str">
            <v>＝</v>
          </cell>
          <cell r="M45">
            <v>10890</v>
          </cell>
          <cell r="V45" t="str">
            <v>＝</v>
          </cell>
          <cell r="W45">
            <v>10890</v>
          </cell>
        </row>
        <row r="46">
          <cell r="G46">
            <v>1016000</v>
          </cell>
          <cell r="K46" t="str">
            <v>円</v>
          </cell>
          <cell r="L46" t="str">
            <v>×</v>
          </cell>
          <cell r="M46">
            <v>35</v>
          </cell>
          <cell r="O46" t="str">
            <v>か所</v>
          </cell>
          <cell r="Q46">
            <v>1016000</v>
          </cell>
          <cell r="U46" t="str">
            <v>円</v>
          </cell>
          <cell r="V46" t="str">
            <v>×</v>
          </cell>
          <cell r="W46">
            <v>16</v>
          </cell>
          <cell r="Y46" t="str">
            <v>か所</v>
          </cell>
        </row>
        <row r="47">
          <cell r="L47" t="str">
            <v>＝</v>
          </cell>
          <cell r="M47">
            <v>35560</v>
          </cell>
          <cell r="V47" t="str">
            <v>＝</v>
          </cell>
          <cell r="W47">
            <v>16256</v>
          </cell>
        </row>
        <row r="51">
          <cell r="G51" t="str">
            <v>機能強化分</v>
          </cell>
          <cell r="L51">
            <v>13500</v>
          </cell>
          <cell r="Q51" t="str">
            <v>機能強化分</v>
          </cell>
          <cell r="V51">
            <v>10650</v>
          </cell>
          <cell r="AB51">
            <v>2850</v>
          </cell>
          <cell r="AF51" t="str">
            <v>◎対象施設数の増</v>
          </cell>
          <cell r="AG51">
            <v>0</v>
          </cell>
          <cell r="AH51">
            <v>0</v>
          </cell>
          <cell r="AI51">
            <v>0</v>
          </cell>
          <cell r="AJ51">
            <v>0</v>
          </cell>
          <cell r="AK51">
            <v>0</v>
          </cell>
          <cell r="AL51">
            <v>0</v>
          </cell>
        </row>
        <row r="53">
          <cell r="G53" t="str">
            <v>私立</v>
          </cell>
          <cell r="Q53" t="str">
            <v>私立</v>
          </cell>
        </row>
        <row r="54">
          <cell r="H54">
            <v>150000</v>
          </cell>
          <cell r="K54" t="str">
            <v>円</v>
          </cell>
          <cell r="L54" t="str">
            <v>×</v>
          </cell>
          <cell r="M54">
            <v>90</v>
          </cell>
          <cell r="O54" t="str">
            <v>か所</v>
          </cell>
          <cell r="R54">
            <v>150000</v>
          </cell>
          <cell r="U54" t="str">
            <v>円</v>
          </cell>
          <cell r="V54" t="str">
            <v>×</v>
          </cell>
          <cell r="W54">
            <v>71</v>
          </cell>
          <cell r="Y54" t="str">
            <v>か所</v>
          </cell>
        </row>
        <row r="55">
          <cell r="L55" t="str">
            <v>＝</v>
          </cell>
          <cell r="M55">
            <v>13500</v>
          </cell>
          <cell r="V55" t="str">
            <v>＝</v>
          </cell>
          <cell r="W55">
            <v>10650</v>
          </cell>
        </row>
        <row r="65">
          <cell r="G65">
            <v>32388162</v>
          </cell>
          <cell r="Q65">
            <v>29635660</v>
          </cell>
        </row>
      </sheetData>
      <sheetData sheetId="2" refreshError="1">
        <row r="6">
          <cell r="B6" t="str">
            <v>14款1項1目2節</v>
          </cell>
          <cell r="G6" t="str">
            <v>保育所費
負担金</v>
          </cell>
          <cell r="L6">
            <v>11062876</v>
          </cell>
          <cell r="Q6" t="str">
            <v>保育所費
負担金</v>
          </cell>
          <cell r="V6">
            <v>10495469</v>
          </cell>
          <cell r="AA6">
            <v>567407</v>
          </cell>
          <cell r="AF6" t="str">
            <v>（</v>
          </cell>
          <cell r="AG6">
            <v>18</v>
          </cell>
          <cell r="AH6" t="str">
            <v>年度決算）</v>
          </cell>
          <cell r="AI6">
            <v>0</v>
          </cell>
          <cell r="AJ6">
            <v>0</v>
          </cell>
          <cell r="AK6">
            <v>0</v>
          </cell>
          <cell r="AL6">
            <v>0</v>
          </cell>
        </row>
        <row r="7">
          <cell r="B7" t="str">
            <v>保育所費負担金</v>
          </cell>
        </row>
        <row r="8">
          <cell r="AF8">
            <v>10263634476</v>
          </cell>
          <cell r="AK8" t="str">
            <v>千円</v>
          </cell>
        </row>
        <row r="9">
          <cell r="G9" t="str">
            <v>私立保育所分</v>
          </cell>
          <cell r="L9">
            <v>8282075</v>
          </cell>
          <cell r="V9">
            <v>7628981</v>
          </cell>
        </row>
        <row r="11">
          <cell r="G11">
            <v>20</v>
          </cell>
          <cell r="H11" t="str">
            <v>年度国徴収金</v>
          </cell>
          <cell r="L11" t="str">
            <v>×</v>
          </cell>
          <cell r="M11">
            <v>0.70110319575801805</v>
          </cell>
          <cell r="Q11">
            <v>19</v>
          </cell>
          <cell r="R11" t="str">
            <v>年度国徴収金</v>
          </cell>
          <cell r="V11" t="str">
            <v>×</v>
          </cell>
          <cell r="W11">
            <v>0.70809266524493741</v>
          </cell>
        </row>
        <row r="12">
          <cell r="G12">
            <v>11189768750</v>
          </cell>
          <cell r="L12" t="str">
            <v>×</v>
          </cell>
          <cell r="M12">
            <v>0.70110319575801805</v>
          </cell>
          <cell r="Q12">
            <v>10276494440</v>
          </cell>
          <cell r="V12" t="str">
            <v>×</v>
          </cell>
          <cell r="W12">
            <v>0.70809266524493741</v>
          </cell>
        </row>
        <row r="13">
          <cell r="G13" t="str">
            <v>過年度保育料徴収</v>
          </cell>
          <cell r="Q13" t="str">
            <v>過年度保育料徴収</v>
          </cell>
        </row>
        <row r="14">
          <cell r="G14">
            <v>436892420</v>
          </cell>
          <cell r="L14" t="str">
            <v>円</v>
          </cell>
          <cell r="Q14">
            <v>421197440</v>
          </cell>
          <cell r="V14" t="str">
            <v>円</v>
          </cell>
        </row>
        <row r="17">
          <cell r="G17" t="str">
            <v>公立保育所分</v>
          </cell>
          <cell r="L17">
            <v>2780801</v>
          </cell>
          <cell r="Q17" t="str">
            <v>公立保育所分</v>
          </cell>
          <cell r="V17">
            <v>2866488</v>
          </cell>
        </row>
        <row r="18">
          <cell r="G18">
            <v>20</v>
          </cell>
          <cell r="H18" t="str">
            <v>年度国徴収金</v>
          </cell>
          <cell r="L18" t="str">
            <v>×</v>
          </cell>
          <cell r="M18">
            <v>0.70110319575801805</v>
          </cell>
          <cell r="Q18">
            <v>19</v>
          </cell>
          <cell r="R18" t="str">
            <v>年度国徴収金</v>
          </cell>
          <cell r="V18" t="str">
            <v>×</v>
          </cell>
          <cell r="W18">
            <v>0.70809266524493741</v>
          </cell>
        </row>
        <row r="19">
          <cell r="G19">
            <v>3757091660</v>
          </cell>
          <cell r="L19" t="str">
            <v>×</v>
          </cell>
          <cell r="M19">
            <v>0.70110319575801805</v>
          </cell>
          <cell r="Q19">
            <v>3861256560</v>
          </cell>
          <cell r="V19" t="str">
            <v>×</v>
          </cell>
          <cell r="W19">
            <v>0.70809266524493741</v>
          </cell>
        </row>
        <row r="20">
          <cell r="G20" t="str">
            <v>過年度保育料徴収</v>
          </cell>
          <cell r="Q20" t="str">
            <v>過年度保育料徴収</v>
          </cell>
        </row>
        <row r="21">
          <cell r="G21">
            <v>146691580</v>
          </cell>
          <cell r="L21" t="str">
            <v>円</v>
          </cell>
          <cell r="Q21">
            <v>159386560</v>
          </cell>
          <cell r="V21" t="str">
            <v>円</v>
          </cell>
        </row>
        <row r="24">
          <cell r="B24" t="str">
            <v>16款1項1目1節</v>
          </cell>
          <cell r="L24">
            <v>7157841</v>
          </cell>
          <cell r="V24">
            <v>6167166</v>
          </cell>
          <cell r="AA24">
            <v>990675</v>
          </cell>
          <cell r="AF24" t="str">
            <v>（</v>
          </cell>
          <cell r="AG24">
            <v>18</v>
          </cell>
          <cell r="AH24" t="str">
            <v>年度決算）</v>
          </cell>
          <cell r="AI24">
            <v>0</v>
          </cell>
          <cell r="AJ24">
            <v>0</v>
          </cell>
          <cell r="AK24">
            <v>0</v>
          </cell>
          <cell r="AL24">
            <v>0</v>
          </cell>
        </row>
        <row r="25">
          <cell r="B25" t="str">
            <v>児童福祉費</v>
          </cell>
        </row>
        <row r="26">
          <cell r="G26" t="str">
            <v>（</v>
          </cell>
          <cell r="H26">
            <v>20</v>
          </cell>
          <cell r="I26" t="str">
            <v>年度運営費総額</v>
          </cell>
          <cell r="N26" t="str">
            <v>－</v>
          </cell>
          <cell r="Q26" t="str">
            <v>（</v>
          </cell>
          <cell r="R26">
            <v>19</v>
          </cell>
          <cell r="S26" t="str">
            <v>年度運営費総額</v>
          </cell>
          <cell r="X26" t="str">
            <v>－</v>
          </cell>
          <cell r="AF26">
            <v>5817320087</v>
          </cell>
          <cell r="AG26">
            <v>0</v>
          </cell>
          <cell r="AH26">
            <v>0</v>
          </cell>
          <cell r="AI26">
            <v>0</v>
          </cell>
          <cell r="AJ26">
            <v>0</v>
          </cell>
          <cell r="AK26" t="str">
            <v>千円</v>
          </cell>
          <cell r="AL26">
            <v>0</v>
          </cell>
        </row>
        <row r="27">
          <cell r="G27">
            <v>20</v>
          </cell>
          <cell r="H27" t="str">
            <v>年度国徴収金総額）</v>
          </cell>
          <cell r="N27" t="str">
            <v>×</v>
          </cell>
          <cell r="O27" t="str">
            <v>1/2</v>
          </cell>
          <cell r="Q27">
            <v>19</v>
          </cell>
          <cell r="R27" t="str">
            <v>年度国徴収金総額）</v>
          </cell>
          <cell r="X27" t="str">
            <v>×</v>
          </cell>
          <cell r="Y27" t="str">
            <v>1/2</v>
          </cell>
        </row>
        <row r="29">
          <cell r="G29" t="str">
            <v>（</v>
          </cell>
          <cell r="H29">
            <v>25505451000</v>
          </cell>
          <cell r="N29" t="str">
            <v>－</v>
          </cell>
          <cell r="Q29" t="str">
            <v>（</v>
          </cell>
          <cell r="R29">
            <v>22610827000</v>
          </cell>
          <cell r="X29" t="str">
            <v>－</v>
          </cell>
        </row>
        <row r="30">
          <cell r="G30">
            <v>11189768750</v>
          </cell>
          <cell r="M30" t="str">
            <v>）</v>
          </cell>
          <cell r="N30" t="str">
            <v>×</v>
          </cell>
          <cell r="O30" t="str">
            <v>1/2</v>
          </cell>
          <cell r="Q30">
            <v>10276494440</v>
          </cell>
          <cell r="W30" t="str">
            <v>）</v>
          </cell>
          <cell r="X30" t="str">
            <v>×</v>
          </cell>
          <cell r="Y30" t="str">
            <v>1/2</v>
          </cell>
        </row>
        <row r="65">
          <cell r="G65">
            <v>18220717</v>
          </cell>
          <cell r="Q65">
            <v>16662635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221.xml"/><Relationship Id="rId21" Type="http://schemas.openxmlformats.org/officeDocument/2006/relationships/ctrlProp" Target="../ctrlProps/ctrlProp125.xml"/><Relationship Id="rId42" Type="http://schemas.openxmlformats.org/officeDocument/2006/relationships/ctrlProp" Target="../ctrlProps/ctrlProp146.xml"/><Relationship Id="rId63" Type="http://schemas.openxmlformats.org/officeDocument/2006/relationships/ctrlProp" Target="../ctrlProps/ctrlProp167.xml"/><Relationship Id="rId84" Type="http://schemas.openxmlformats.org/officeDocument/2006/relationships/ctrlProp" Target="../ctrlProps/ctrlProp188.xml"/><Relationship Id="rId138" Type="http://schemas.openxmlformats.org/officeDocument/2006/relationships/ctrlProp" Target="../ctrlProps/ctrlProp242.xml"/><Relationship Id="rId159" Type="http://schemas.openxmlformats.org/officeDocument/2006/relationships/ctrlProp" Target="../ctrlProps/ctrlProp263.xml"/><Relationship Id="rId170" Type="http://schemas.openxmlformats.org/officeDocument/2006/relationships/ctrlProp" Target="../ctrlProps/ctrlProp274.xml"/><Relationship Id="rId191" Type="http://schemas.openxmlformats.org/officeDocument/2006/relationships/ctrlProp" Target="../ctrlProps/ctrlProp295.xml"/><Relationship Id="rId196" Type="http://schemas.openxmlformats.org/officeDocument/2006/relationships/ctrlProp" Target="../ctrlProps/ctrlProp300.xml"/><Relationship Id="rId200" Type="http://schemas.openxmlformats.org/officeDocument/2006/relationships/ctrlProp" Target="../ctrlProps/ctrlProp304.xml"/><Relationship Id="rId16" Type="http://schemas.openxmlformats.org/officeDocument/2006/relationships/ctrlProp" Target="../ctrlProps/ctrlProp120.xml"/><Relationship Id="rId107" Type="http://schemas.openxmlformats.org/officeDocument/2006/relationships/ctrlProp" Target="../ctrlProps/ctrlProp211.xml"/><Relationship Id="rId11" Type="http://schemas.openxmlformats.org/officeDocument/2006/relationships/ctrlProp" Target="../ctrlProps/ctrlProp115.xml"/><Relationship Id="rId32" Type="http://schemas.openxmlformats.org/officeDocument/2006/relationships/ctrlProp" Target="../ctrlProps/ctrlProp136.xml"/><Relationship Id="rId37" Type="http://schemas.openxmlformats.org/officeDocument/2006/relationships/ctrlProp" Target="../ctrlProps/ctrlProp141.xml"/><Relationship Id="rId53" Type="http://schemas.openxmlformats.org/officeDocument/2006/relationships/ctrlProp" Target="../ctrlProps/ctrlProp157.xml"/><Relationship Id="rId58" Type="http://schemas.openxmlformats.org/officeDocument/2006/relationships/ctrlProp" Target="../ctrlProps/ctrlProp162.xml"/><Relationship Id="rId74" Type="http://schemas.openxmlformats.org/officeDocument/2006/relationships/ctrlProp" Target="../ctrlProps/ctrlProp178.xml"/><Relationship Id="rId79" Type="http://schemas.openxmlformats.org/officeDocument/2006/relationships/ctrlProp" Target="../ctrlProps/ctrlProp183.xml"/><Relationship Id="rId102" Type="http://schemas.openxmlformats.org/officeDocument/2006/relationships/ctrlProp" Target="../ctrlProps/ctrlProp206.xml"/><Relationship Id="rId123" Type="http://schemas.openxmlformats.org/officeDocument/2006/relationships/ctrlProp" Target="../ctrlProps/ctrlProp227.xml"/><Relationship Id="rId128" Type="http://schemas.openxmlformats.org/officeDocument/2006/relationships/ctrlProp" Target="../ctrlProps/ctrlProp232.xml"/><Relationship Id="rId144" Type="http://schemas.openxmlformats.org/officeDocument/2006/relationships/ctrlProp" Target="../ctrlProps/ctrlProp248.xml"/><Relationship Id="rId149" Type="http://schemas.openxmlformats.org/officeDocument/2006/relationships/ctrlProp" Target="../ctrlProps/ctrlProp253.xml"/><Relationship Id="rId5" Type="http://schemas.openxmlformats.org/officeDocument/2006/relationships/ctrlProp" Target="../ctrlProps/ctrlProp109.xml"/><Relationship Id="rId90" Type="http://schemas.openxmlformats.org/officeDocument/2006/relationships/ctrlProp" Target="../ctrlProps/ctrlProp194.xml"/><Relationship Id="rId95" Type="http://schemas.openxmlformats.org/officeDocument/2006/relationships/ctrlProp" Target="../ctrlProps/ctrlProp199.xml"/><Relationship Id="rId160" Type="http://schemas.openxmlformats.org/officeDocument/2006/relationships/ctrlProp" Target="../ctrlProps/ctrlProp264.xml"/><Relationship Id="rId165" Type="http://schemas.openxmlformats.org/officeDocument/2006/relationships/ctrlProp" Target="../ctrlProps/ctrlProp269.xml"/><Relationship Id="rId181" Type="http://schemas.openxmlformats.org/officeDocument/2006/relationships/ctrlProp" Target="../ctrlProps/ctrlProp285.xml"/><Relationship Id="rId186" Type="http://schemas.openxmlformats.org/officeDocument/2006/relationships/ctrlProp" Target="../ctrlProps/ctrlProp290.xml"/><Relationship Id="rId22" Type="http://schemas.openxmlformats.org/officeDocument/2006/relationships/ctrlProp" Target="../ctrlProps/ctrlProp126.xml"/><Relationship Id="rId27" Type="http://schemas.openxmlformats.org/officeDocument/2006/relationships/ctrlProp" Target="../ctrlProps/ctrlProp131.xml"/><Relationship Id="rId43" Type="http://schemas.openxmlformats.org/officeDocument/2006/relationships/ctrlProp" Target="../ctrlProps/ctrlProp147.xml"/><Relationship Id="rId48" Type="http://schemas.openxmlformats.org/officeDocument/2006/relationships/ctrlProp" Target="../ctrlProps/ctrlProp152.xml"/><Relationship Id="rId64" Type="http://schemas.openxmlformats.org/officeDocument/2006/relationships/ctrlProp" Target="../ctrlProps/ctrlProp168.xml"/><Relationship Id="rId69" Type="http://schemas.openxmlformats.org/officeDocument/2006/relationships/ctrlProp" Target="../ctrlProps/ctrlProp173.xml"/><Relationship Id="rId113" Type="http://schemas.openxmlformats.org/officeDocument/2006/relationships/ctrlProp" Target="../ctrlProps/ctrlProp217.xml"/><Relationship Id="rId118" Type="http://schemas.openxmlformats.org/officeDocument/2006/relationships/ctrlProp" Target="../ctrlProps/ctrlProp222.xml"/><Relationship Id="rId134" Type="http://schemas.openxmlformats.org/officeDocument/2006/relationships/ctrlProp" Target="../ctrlProps/ctrlProp238.xml"/><Relationship Id="rId139" Type="http://schemas.openxmlformats.org/officeDocument/2006/relationships/ctrlProp" Target="../ctrlProps/ctrlProp243.xml"/><Relationship Id="rId80" Type="http://schemas.openxmlformats.org/officeDocument/2006/relationships/ctrlProp" Target="../ctrlProps/ctrlProp184.xml"/><Relationship Id="rId85" Type="http://schemas.openxmlformats.org/officeDocument/2006/relationships/ctrlProp" Target="../ctrlProps/ctrlProp189.xml"/><Relationship Id="rId150" Type="http://schemas.openxmlformats.org/officeDocument/2006/relationships/ctrlProp" Target="../ctrlProps/ctrlProp254.xml"/><Relationship Id="rId155" Type="http://schemas.openxmlformats.org/officeDocument/2006/relationships/ctrlProp" Target="../ctrlProps/ctrlProp259.xml"/><Relationship Id="rId171" Type="http://schemas.openxmlformats.org/officeDocument/2006/relationships/ctrlProp" Target="../ctrlProps/ctrlProp275.xml"/><Relationship Id="rId176" Type="http://schemas.openxmlformats.org/officeDocument/2006/relationships/ctrlProp" Target="../ctrlProps/ctrlProp280.xml"/><Relationship Id="rId192" Type="http://schemas.openxmlformats.org/officeDocument/2006/relationships/ctrlProp" Target="../ctrlProps/ctrlProp296.xml"/><Relationship Id="rId197" Type="http://schemas.openxmlformats.org/officeDocument/2006/relationships/ctrlProp" Target="../ctrlProps/ctrlProp301.xml"/><Relationship Id="rId201" Type="http://schemas.openxmlformats.org/officeDocument/2006/relationships/ctrlProp" Target="../ctrlProps/ctrlProp305.xml"/><Relationship Id="rId12" Type="http://schemas.openxmlformats.org/officeDocument/2006/relationships/ctrlProp" Target="../ctrlProps/ctrlProp116.xml"/><Relationship Id="rId17" Type="http://schemas.openxmlformats.org/officeDocument/2006/relationships/ctrlProp" Target="../ctrlProps/ctrlProp121.xml"/><Relationship Id="rId33" Type="http://schemas.openxmlformats.org/officeDocument/2006/relationships/ctrlProp" Target="../ctrlProps/ctrlProp137.xml"/><Relationship Id="rId38" Type="http://schemas.openxmlformats.org/officeDocument/2006/relationships/ctrlProp" Target="../ctrlProps/ctrlProp142.xml"/><Relationship Id="rId59" Type="http://schemas.openxmlformats.org/officeDocument/2006/relationships/ctrlProp" Target="../ctrlProps/ctrlProp163.xml"/><Relationship Id="rId103" Type="http://schemas.openxmlformats.org/officeDocument/2006/relationships/ctrlProp" Target="../ctrlProps/ctrlProp207.xml"/><Relationship Id="rId108" Type="http://schemas.openxmlformats.org/officeDocument/2006/relationships/ctrlProp" Target="../ctrlProps/ctrlProp212.xml"/><Relationship Id="rId124" Type="http://schemas.openxmlformats.org/officeDocument/2006/relationships/ctrlProp" Target="../ctrlProps/ctrlProp228.xml"/><Relationship Id="rId129" Type="http://schemas.openxmlformats.org/officeDocument/2006/relationships/ctrlProp" Target="../ctrlProps/ctrlProp233.xml"/><Relationship Id="rId54" Type="http://schemas.openxmlformats.org/officeDocument/2006/relationships/ctrlProp" Target="../ctrlProps/ctrlProp158.xml"/><Relationship Id="rId70" Type="http://schemas.openxmlformats.org/officeDocument/2006/relationships/ctrlProp" Target="../ctrlProps/ctrlProp174.xml"/><Relationship Id="rId75" Type="http://schemas.openxmlformats.org/officeDocument/2006/relationships/ctrlProp" Target="../ctrlProps/ctrlProp179.xml"/><Relationship Id="rId91" Type="http://schemas.openxmlformats.org/officeDocument/2006/relationships/ctrlProp" Target="../ctrlProps/ctrlProp195.xml"/><Relationship Id="rId96" Type="http://schemas.openxmlformats.org/officeDocument/2006/relationships/ctrlProp" Target="../ctrlProps/ctrlProp200.xml"/><Relationship Id="rId140" Type="http://schemas.openxmlformats.org/officeDocument/2006/relationships/ctrlProp" Target="../ctrlProps/ctrlProp244.xml"/><Relationship Id="rId145" Type="http://schemas.openxmlformats.org/officeDocument/2006/relationships/ctrlProp" Target="../ctrlProps/ctrlProp249.xml"/><Relationship Id="rId161" Type="http://schemas.openxmlformats.org/officeDocument/2006/relationships/ctrlProp" Target="../ctrlProps/ctrlProp265.xml"/><Relationship Id="rId166" Type="http://schemas.openxmlformats.org/officeDocument/2006/relationships/ctrlProp" Target="../ctrlProps/ctrlProp270.xml"/><Relationship Id="rId182" Type="http://schemas.openxmlformats.org/officeDocument/2006/relationships/ctrlProp" Target="../ctrlProps/ctrlProp286.xml"/><Relationship Id="rId187" Type="http://schemas.openxmlformats.org/officeDocument/2006/relationships/ctrlProp" Target="../ctrlProps/ctrlProp291.xml"/><Relationship Id="rId1" Type="http://schemas.openxmlformats.org/officeDocument/2006/relationships/printerSettings" Target="../printerSettings/printerSettings2.bin"/><Relationship Id="rId6" Type="http://schemas.openxmlformats.org/officeDocument/2006/relationships/ctrlProp" Target="../ctrlProps/ctrlProp110.xml"/><Relationship Id="rId23" Type="http://schemas.openxmlformats.org/officeDocument/2006/relationships/ctrlProp" Target="../ctrlProps/ctrlProp127.xml"/><Relationship Id="rId28" Type="http://schemas.openxmlformats.org/officeDocument/2006/relationships/ctrlProp" Target="../ctrlProps/ctrlProp132.xml"/><Relationship Id="rId49" Type="http://schemas.openxmlformats.org/officeDocument/2006/relationships/ctrlProp" Target="../ctrlProps/ctrlProp153.xml"/><Relationship Id="rId114" Type="http://schemas.openxmlformats.org/officeDocument/2006/relationships/ctrlProp" Target="../ctrlProps/ctrlProp218.xml"/><Relationship Id="rId119" Type="http://schemas.openxmlformats.org/officeDocument/2006/relationships/ctrlProp" Target="../ctrlProps/ctrlProp223.xml"/><Relationship Id="rId44" Type="http://schemas.openxmlformats.org/officeDocument/2006/relationships/ctrlProp" Target="../ctrlProps/ctrlProp148.xml"/><Relationship Id="rId60" Type="http://schemas.openxmlformats.org/officeDocument/2006/relationships/ctrlProp" Target="../ctrlProps/ctrlProp164.xml"/><Relationship Id="rId65" Type="http://schemas.openxmlformats.org/officeDocument/2006/relationships/ctrlProp" Target="../ctrlProps/ctrlProp169.xml"/><Relationship Id="rId81" Type="http://schemas.openxmlformats.org/officeDocument/2006/relationships/ctrlProp" Target="../ctrlProps/ctrlProp185.xml"/><Relationship Id="rId86" Type="http://schemas.openxmlformats.org/officeDocument/2006/relationships/ctrlProp" Target="../ctrlProps/ctrlProp190.xml"/><Relationship Id="rId130" Type="http://schemas.openxmlformats.org/officeDocument/2006/relationships/ctrlProp" Target="../ctrlProps/ctrlProp234.xml"/><Relationship Id="rId135" Type="http://schemas.openxmlformats.org/officeDocument/2006/relationships/ctrlProp" Target="../ctrlProps/ctrlProp239.xml"/><Relationship Id="rId151" Type="http://schemas.openxmlformats.org/officeDocument/2006/relationships/ctrlProp" Target="../ctrlProps/ctrlProp255.xml"/><Relationship Id="rId156" Type="http://schemas.openxmlformats.org/officeDocument/2006/relationships/ctrlProp" Target="../ctrlProps/ctrlProp260.xml"/><Relationship Id="rId177" Type="http://schemas.openxmlformats.org/officeDocument/2006/relationships/ctrlProp" Target="../ctrlProps/ctrlProp281.xml"/><Relationship Id="rId198" Type="http://schemas.openxmlformats.org/officeDocument/2006/relationships/ctrlProp" Target="../ctrlProps/ctrlProp302.xml"/><Relationship Id="rId172" Type="http://schemas.openxmlformats.org/officeDocument/2006/relationships/ctrlProp" Target="../ctrlProps/ctrlProp276.xml"/><Relationship Id="rId193" Type="http://schemas.openxmlformats.org/officeDocument/2006/relationships/ctrlProp" Target="../ctrlProps/ctrlProp297.xml"/><Relationship Id="rId202" Type="http://schemas.openxmlformats.org/officeDocument/2006/relationships/comments" Target="../comments2.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trlProp" Target="../ctrlProps/ctrlProp21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120" Type="http://schemas.openxmlformats.org/officeDocument/2006/relationships/ctrlProp" Target="../ctrlProps/ctrlProp224.xml"/><Relationship Id="rId125" Type="http://schemas.openxmlformats.org/officeDocument/2006/relationships/ctrlProp" Target="../ctrlProps/ctrlProp229.xml"/><Relationship Id="rId141" Type="http://schemas.openxmlformats.org/officeDocument/2006/relationships/ctrlProp" Target="../ctrlProps/ctrlProp245.xml"/><Relationship Id="rId146" Type="http://schemas.openxmlformats.org/officeDocument/2006/relationships/ctrlProp" Target="../ctrlProps/ctrlProp250.xml"/><Relationship Id="rId167" Type="http://schemas.openxmlformats.org/officeDocument/2006/relationships/ctrlProp" Target="../ctrlProps/ctrlProp271.xml"/><Relationship Id="rId188" Type="http://schemas.openxmlformats.org/officeDocument/2006/relationships/ctrlProp" Target="../ctrlProps/ctrlProp292.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 Id="rId162" Type="http://schemas.openxmlformats.org/officeDocument/2006/relationships/ctrlProp" Target="../ctrlProps/ctrlProp266.xml"/><Relationship Id="rId183" Type="http://schemas.openxmlformats.org/officeDocument/2006/relationships/ctrlProp" Target="../ctrlProps/ctrlProp287.xml"/><Relationship Id="rId2" Type="http://schemas.openxmlformats.org/officeDocument/2006/relationships/drawing" Target="../drawings/drawing2.xml"/><Relationship Id="rId29" Type="http://schemas.openxmlformats.org/officeDocument/2006/relationships/ctrlProp" Target="../ctrlProps/ctrlProp133.xml"/><Relationship Id="rId24" Type="http://schemas.openxmlformats.org/officeDocument/2006/relationships/ctrlProp" Target="../ctrlProps/ctrlProp128.xml"/><Relationship Id="rId40" Type="http://schemas.openxmlformats.org/officeDocument/2006/relationships/ctrlProp" Target="../ctrlProps/ctrlProp144.xml"/><Relationship Id="rId45" Type="http://schemas.openxmlformats.org/officeDocument/2006/relationships/ctrlProp" Target="../ctrlProps/ctrlProp149.xml"/><Relationship Id="rId66" Type="http://schemas.openxmlformats.org/officeDocument/2006/relationships/ctrlProp" Target="../ctrlProps/ctrlProp170.xml"/><Relationship Id="rId87" Type="http://schemas.openxmlformats.org/officeDocument/2006/relationships/ctrlProp" Target="../ctrlProps/ctrlProp191.xml"/><Relationship Id="rId110" Type="http://schemas.openxmlformats.org/officeDocument/2006/relationships/ctrlProp" Target="../ctrlProps/ctrlProp214.xml"/><Relationship Id="rId115" Type="http://schemas.openxmlformats.org/officeDocument/2006/relationships/ctrlProp" Target="../ctrlProps/ctrlProp219.xml"/><Relationship Id="rId131" Type="http://schemas.openxmlformats.org/officeDocument/2006/relationships/ctrlProp" Target="../ctrlProps/ctrlProp235.xml"/><Relationship Id="rId136" Type="http://schemas.openxmlformats.org/officeDocument/2006/relationships/ctrlProp" Target="../ctrlProps/ctrlProp240.xml"/><Relationship Id="rId157" Type="http://schemas.openxmlformats.org/officeDocument/2006/relationships/ctrlProp" Target="../ctrlProps/ctrlProp261.xml"/><Relationship Id="rId178" Type="http://schemas.openxmlformats.org/officeDocument/2006/relationships/ctrlProp" Target="../ctrlProps/ctrlProp282.xml"/><Relationship Id="rId61" Type="http://schemas.openxmlformats.org/officeDocument/2006/relationships/ctrlProp" Target="../ctrlProps/ctrlProp165.xml"/><Relationship Id="rId82" Type="http://schemas.openxmlformats.org/officeDocument/2006/relationships/ctrlProp" Target="../ctrlProps/ctrlProp186.xml"/><Relationship Id="rId152" Type="http://schemas.openxmlformats.org/officeDocument/2006/relationships/ctrlProp" Target="../ctrlProps/ctrlProp256.xml"/><Relationship Id="rId173" Type="http://schemas.openxmlformats.org/officeDocument/2006/relationships/ctrlProp" Target="../ctrlProps/ctrlProp277.xml"/><Relationship Id="rId194" Type="http://schemas.openxmlformats.org/officeDocument/2006/relationships/ctrlProp" Target="../ctrlProps/ctrlProp298.xml"/><Relationship Id="rId199" Type="http://schemas.openxmlformats.org/officeDocument/2006/relationships/ctrlProp" Target="../ctrlProps/ctrlProp303.xml"/><Relationship Id="rId19" Type="http://schemas.openxmlformats.org/officeDocument/2006/relationships/ctrlProp" Target="../ctrlProps/ctrlProp123.xml"/><Relationship Id="rId14" Type="http://schemas.openxmlformats.org/officeDocument/2006/relationships/ctrlProp" Target="../ctrlProps/ctrlProp118.xml"/><Relationship Id="rId30" Type="http://schemas.openxmlformats.org/officeDocument/2006/relationships/ctrlProp" Target="../ctrlProps/ctrlProp134.xml"/><Relationship Id="rId35" Type="http://schemas.openxmlformats.org/officeDocument/2006/relationships/ctrlProp" Target="../ctrlProps/ctrlProp139.xml"/><Relationship Id="rId56" Type="http://schemas.openxmlformats.org/officeDocument/2006/relationships/ctrlProp" Target="../ctrlProps/ctrlProp160.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126" Type="http://schemas.openxmlformats.org/officeDocument/2006/relationships/ctrlProp" Target="../ctrlProps/ctrlProp230.xml"/><Relationship Id="rId147" Type="http://schemas.openxmlformats.org/officeDocument/2006/relationships/ctrlProp" Target="../ctrlProps/ctrlProp251.xml"/><Relationship Id="rId168" Type="http://schemas.openxmlformats.org/officeDocument/2006/relationships/ctrlProp" Target="../ctrlProps/ctrlProp272.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93" Type="http://schemas.openxmlformats.org/officeDocument/2006/relationships/ctrlProp" Target="../ctrlProps/ctrlProp197.xml"/><Relationship Id="rId98" Type="http://schemas.openxmlformats.org/officeDocument/2006/relationships/ctrlProp" Target="../ctrlProps/ctrlProp202.xml"/><Relationship Id="rId121" Type="http://schemas.openxmlformats.org/officeDocument/2006/relationships/ctrlProp" Target="../ctrlProps/ctrlProp225.xml"/><Relationship Id="rId142" Type="http://schemas.openxmlformats.org/officeDocument/2006/relationships/ctrlProp" Target="../ctrlProps/ctrlProp246.xml"/><Relationship Id="rId163" Type="http://schemas.openxmlformats.org/officeDocument/2006/relationships/ctrlProp" Target="../ctrlProps/ctrlProp267.xml"/><Relationship Id="rId184" Type="http://schemas.openxmlformats.org/officeDocument/2006/relationships/ctrlProp" Target="../ctrlProps/ctrlProp288.xml"/><Relationship Id="rId189" Type="http://schemas.openxmlformats.org/officeDocument/2006/relationships/ctrlProp" Target="../ctrlProps/ctrlProp293.xml"/><Relationship Id="rId3" Type="http://schemas.openxmlformats.org/officeDocument/2006/relationships/vmlDrawing" Target="../drawings/vmlDrawing2.vml"/><Relationship Id="rId25" Type="http://schemas.openxmlformats.org/officeDocument/2006/relationships/ctrlProp" Target="../ctrlProps/ctrlProp129.xml"/><Relationship Id="rId46" Type="http://schemas.openxmlformats.org/officeDocument/2006/relationships/ctrlProp" Target="../ctrlProps/ctrlProp150.xml"/><Relationship Id="rId67" Type="http://schemas.openxmlformats.org/officeDocument/2006/relationships/ctrlProp" Target="../ctrlProps/ctrlProp171.xml"/><Relationship Id="rId116" Type="http://schemas.openxmlformats.org/officeDocument/2006/relationships/ctrlProp" Target="../ctrlProps/ctrlProp220.xml"/><Relationship Id="rId137" Type="http://schemas.openxmlformats.org/officeDocument/2006/relationships/ctrlProp" Target="../ctrlProps/ctrlProp241.xml"/><Relationship Id="rId158" Type="http://schemas.openxmlformats.org/officeDocument/2006/relationships/ctrlProp" Target="../ctrlProps/ctrlProp262.xml"/><Relationship Id="rId20" Type="http://schemas.openxmlformats.org/officeDocument/2006/relationships/ctrlProp" Target="../ctrlProps/ctrlProp124.xml"/><Relationship Id="rId41" Type="http://schemas.openxmlformats.org/officeDocument/2006/relationships/ctrlProp" Target="../ctrlProps/ctrlProp145.xml"/><Relationship Id="rId62" Type="http://schemas.openxmlformats.org/officeDocument/2006/relationships/ctrlProp" Target="../ctrlProps/ctrlProp166.xml"/><Relationship Id="rId83" Type="http://schemas.openxmlformats.org/officeDocument/2006/relationships/ctrlProp" Target="../ctrlProps/ctrlProp187.xml"/><Relationship Id="rId88" Type="http://schemas.openxmlformats.org/officeDocument/2006/relationships/ctrlProp" Target="../ctrlProps/ctrlProp192.xml"/><Relationship Id="rId111" Type="http://schemas.openxmlformats.org/officeDocument/2006/relationships/ctrlProp" Target="../ctrlProps/ctrlProp215.xml"/><Relationship Id="rId132" Type="http://schemas.openxmlformats.org/officeDocument/2006/relationships/ctrlProp" Target="../ctrlProps/ctrlProp236.xml"/><Relationship Id="rId153" Type="http://schemas.openxmlformats.org/officeDocument/2006/relationships/ctrlProp" Target="../ctrlProps/ctrlProp257.xml"/><Relationship Id="rId174" Type="http://schemas.openxmlformats.org/officeDocument/2006/relationships/ctrlProp" Target="../ctrlProps/ctrlProp278.xml"/><Relationship Id="rId179" Type="http://schemas.openxmlformats.org/officeDocument/2006/relationships/ctrlProp" Target="../ctrlProps/ctrlProp283.xml"/><Relationship Id="rId195" Type="http://schemas.openxmlformats.org/officeDocument/2006/relationships/ctrlProp" Target="../ctrlProps/ctrlProp299.xml"/><Relationship Id="rId190" Type="http://schemas.openxmlformats.org/officeDocument/2006/relationships/ctrlProp" Target="../ctrlProps/ctrlProp294.xml"/><Relationship Id="rId15" Type="http://schemas.openxmlformats.org/officeDocument/2006/relationships/ctrlProp" Target="../ctrlProps/ctrlProp119.xml"/><Relationship Id="rId36" Type="http://schemas.openxmlformats.org/officeDocument/2006/relationships/ctrlProp" Target="../ctrlProps/ctrlProp140.xml"/><Relationship Id="rId57" Type="http://schemas.openxmlformats.org/officeDocument/2006/relationships/ctrlProp" Target="../ctrlProps/ctrlProp161.xml"/><Relationship Id="rId106" Type="http://schemas.openxmlformats.org/officeDocument/2006/relationships/ctrlProp" Target="../ctrlProps/ctrlProp210.xml"/><Relationship Id="rId127" Type="http://schemas.openxmlformats.org/officeDocument/2006/relationships/ctrlProp" Target="../ctrlProps/ctrlProp231.xml"/><Relationship Id="rId10" Type="http://schemas.openxmlformats.org/officeDocument/2006/relationships/ctrlProp" Target="../ctrlProps/ctrlProp114.xml"/><Relationship Id="rId31" Type="http://schemas.openxmlformats.org/officeDocument/2006/relationships/ctrlProp" Target="../ctrlProps/ctrlProp135.xml"/><Relationship Id="rId52" Type="http://schemas.openxmlformats.org/officeDocument/2006/relationships/ctrlProp" Target="../ctrlProps/ctrlProp156.xml"/><Relationship Id="rId73" Type="http://schemas.openxmlformats.org/officeDocument/2006/relationships/ctrlProp" Target="../ctrlProps/ctrlProp177.xml"/><Relationship Id="rId78" Type="http://schemas.openxmlformats.org/officeDocument/2006/relationships/ctrlProp" Target="../ctrlProps/ctrlProp182.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122" Type="http://schemas.openxmlformats.org/officeDocument/2006/relationships/ctrlProp" Target="../ctrlProps/ctrlProp226.xml"/><Relationship Id="rId143" Type="http://schemas.openxmlformats.org/officeDocument/2006/relationships/ctrlProp" Target="../ctrlProps/ctrlProp247.xml"/><Relationship Id="rId148" Type="http://schemas.openxmlformats.org/officeDocument/2006/relationships/ctrlProp" Target="../ctrlProps/ctrlProp252.xml"/><Relationship Id="rId164" Type="http://schemas.openxmlformats.org/officeDocument/2006/relationships/ctrlProp" Target="../ctrlProps/ctrlProp268.xml"/><Relationship Id="rId169" Type="http://schemas.openxmlformats.org/officeDocument/2006/relationships/ctrlProp" Target="../ctrlProps/ctrlProp273.xml"/><Relationship Id="rId185" Type="http://schemas.openxmlformats.org/officeDocument/2006/relationships/ctrlProp" Target="../ctrlProps/ctrlProp289.xml"/><Relationship Id="rId4" Type="http://schemas.openxmlformats.org/officeDocument/2006/relationships/ctrlProp" Target="../ctrlProps/ctrlProp108.xml"/><Relationship Id="rId9" Type="http://schemas.openxmlformats.org/officeDocument/2006/relationships/ctrlProp" Target="../ctrlProps/ctrlProp113.xml"/><Relationship Id="rId180" Type="http://schemas.openxmlformats.org/officeDocument/2006/relationships/ctrlProp" Target="../ctrlProps/ctrlProp284.xml"/><Relationship Id="rId26" Type="http://schemas.openxmlformats.org/officeDocument/2006/relationships/ctrlProp" Target="../ctrlProps/ctrlProp130.xml"/><Relationship Id="rId47" Type="http://schemas.openxmlformats.org/officeDocument/2006/relationships/ctrlProp" Target="../ctrlProps/ctrlProp151.xml"/><Relationship Id="rId68" Type="http://schemas.openxmlformats.org/officeDocument/2006/relationships/ctrlProp" Target="../ctrlProps/ctrlProp172.xml"/><Relationship Id="rId89" Type="http://schemas.openxmlformats.org/officeDocument/2006/relationships/ctrlProp" Target="../ctrlProps/ctrlProp193.xml"/><Relationship Id="rId112" Type="http://schemas.openxmlformats.org/officeDocument/2006/relationships/ctrlProp" Target="../ctrlProps/ctrlProp216.xml"/><Relationship Id="rId133" Type="http://schemas.openxmlformats.org/officeDocument/2006/relationships/ctrlProp" Target="../ctrlProps/ctrlProp237.xml"/><Relationship Id="rId154" Type="http://schemas.openxmlformats.org/officeDocument/2006/relationships/ctrlProp" Target="../ctrlProps/ctrlProp258.xml"/><Relationship Id="rId175" Type="http://schemas.openxmlformats.org/officeDocument/2006/relationships/ctrlProp" Target="../ctrlProps/ctrlProp279.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19.xml"/><Relationship Id="rId21" Type="http://schemas.openxmlformats.org/officeDocument/2006/relationships/ctrlProp" Target="../ctrlProps/ctrlProp323.xml"/><Relationship Id="rId42" Type="http://schemas.openxmlformats.org/officeDocument/2006/relationships/ctrlProp" Target="../ctrlProps/ctrlProp344.xml"/><Relationship Id="rId63" Type="http://schemas.openxmlformats.org/officeDocument/2006/relationships/ctrlProp" Target="../ctrlProps/ctrlProp365.xml"/><Relationship Id="rId84" Type="http://schemas.openxmlformats.org/officeDocument/2006/relationships/ctrlProp" Target="../ctrlProps/ctrlProp386.xml"/><Relationship Id="rId138" Type="http://schemas.openxmlformats.org/officeDocument/2006/relationships/ctrlProp" Target="../ctrlProps/ctrlProp440.xml"/><Relationship Id="rId159" Type="http://schemas.openxmlformats.org/officeDocument/2006/relationships/ctrlProp" Target="../ctrlProps/ctrlProp461.xml"/><Relationship Id="rId170" Type="http://schemas.openxmlformats.org/officeDocument/2006/relationships/ctrlProp" Target="../ctrlProps/ctrlProp472.xml"/><Relationship Id="rId191" Type="http://schemas.openxmlformats.org/officeDocument/2006/relationships/ctrlProp" Target="../ctrlProps/ctrlProp493.xml"/><Relationship Id="rId205" Type="http://schemas.openxmlformats.org/officeDocument/2006/relationships/ctrlProp" Target="../ctrlProps/ctrlProp507.xml"/><Relationship Id="rId226" Type="http://schemas.openxmlformats.org/officeDocument/2006/relationships/ctrlProp" Target="../ctrlProps/ctrlProp528.xml"/><Relationship Id="rId247" Type="http://schemas.openxmlformats.org/officeDocument/2006/relationships/ctrlProp" Target="../ctrlProps/ctrlProp549.xml"/><Relationship Id="rId107" Type="http://schemas.openxmlformats.org/officeDocument/2006/relationships/ctrlProp" Target="../ctrlProps/ctrlProp409.xml"/><Relationship Id="rId268" Type="http://schemas.openxmlformats.org/officeDocument/2006/relationships/ctrlProp" Target="../ctrlProps/ctrlProp570.xml"/><Relationship Id="rId11" Type="http://schemas.openxmlformats.org/officeDocument/2006/relationships/ctrlProp" Target="../ctrlProps/ctrlProp313.xml"/><Relationship Id="rId32" Type="http://schemas.openxmlformats.org/officeDocument/2006/relationships/ctrlProp" Target="../ctrlProps/ctrlProp334.xml"/><Relationship Id="rId53" Type="http://schemas.openxmlformats.org/officeDocument/2006/relationships/ctrlProp" Target="../ctrlProps/ctrlProp355.xml"/><Relationship Id="rId74" Type="http://schemas.openxmlformats.org/officeDocument/2006/relationships/ctrlProp" Target="../ctrlProps/ctrlProp376.xml"/><Relationship Id="rId128" Type="http://schemas.openxmlformats.org/officeDocument/2006/relationships/ctrlProp" Target="../ctrlProps/ctrlProp430.xml"/><Relationship Id="rId149" Type="http://schemas.openxmlformats.org/officeDocument/2006/relationships/ctrlProp" Target="../ctrlProps/ctrlProp451.xml"/><Relationship Id="rId5" Type="http://schemas.openxmlformats.org/officeDocument/2006/relationships/ctrlProp" Target="../ctrlProps/ctrlProp307.xml"/><Relationship Id="rId95" Type="http://schemas.openxmlformats.org/officeDocument/2006/relationships/ctrlProp" Target="../ctrlProps/ctrlProp397.xml"/><Relationship Id="rId160" Type="http://schemas.openxmlformats.org/officeDocument/2006/relationships/ctrlProp" Target="../ctrlProps/ctrlProp462.xml"/><Relationship Id="rId181" Type="http://schemas.openxmlformats.org/officeDocument/2006/relationships/ctrlProp" Target="../ctrlProps/ctrlProp483.xml"/><Relationship Id="rId216" Type="http://schemas.openxmlformats.org/officeDocument/2006/relationships/ctrlProp" Target="../ctrlProps/ctrlProp518.xml"/><Relationship Id="rId237" Type="http://schemas.openxmlformats.org/officeDocument/2006/relationships/ctrlProp" Target="../ctrlProps/ctrlProp539.xml"/><Relationship Id="rId258" Type="http://schemas.openxmlformats.org/officeDocument/2006/relationships/ctrlProp" Target="../ctrlProps/ctrlProp560.xml"/><Relationship Id="rId22" Type="http://schemas.openxmlformats.org/officeDocument/2006/relationships/ctrlProp" Target="../ctrlProps/ctrlProp324.xml"/><Relationship Id="rId43" Type="http://schemas.openxmlformats.org/officeDocument/2006/relationships/ctrlProp" Target="../ctrlProps/ctrlProp345.xml"/><Relationship Id="rId64" Type="http://schemas.openxmlformats.org/officeDocument/2006/relationships/ctrlProp" Target="../ctrlProps/ctrlProp366.xml"/><Relationship Id="rId118" Type="http://schemas.openxmlformats.org/officeDocument/2006/relationships/ctrlProp" Target="../ctrlProps/ctrlProp420.xml"/><Relationship Id="rId139" Type="http://schemas.openxmlformats.org/officeDocument/2006/relationships/ctrlProp" Target="../ctrlProps/ctrlProp441.xml"/><Relationship Id="rId85" Type="http://schemas.openxmlformats.org/officeDocument/2006/relationships/ctrlProp" Target="../ctrlProps/ctrlProp387.xml"/><Relationship Id="rId150" Type="http://schemas.openxmlformats.org/officeDocument/2006/relationships/ctrlProp" Target="../ctrlProps/ctrlProp452.xml"/><Relationship Id="rId171" Type="http://schemas.openxmlformats.org/officeDocument/2006/relationships/ctrlProp" Target="../ctrlProps/ctrlProp473.xml"/><Relationship Id="rId192" Type="http://schemas.openxmlformats.org/officeDocument/2006/relationships/ctrlProp" Target="../ctrlProps/ctrlProp494.xml"/><Relationship Id="rId206" Type="http://schemas.openxmlformats.org/officeDocument/2006/relationships/ctrlProp" Target="../ctrlProps/ctrlProp508.xml"/><Relationship Id="rId227" Type="http://schemas.openxmlformats.org/officeDocument/2006/relationships/ctrlProp" Target="../ctrlProps/ctrlProp529.xml"/><Relationship Id="rId248" Type="http://schemas.openxmlformats.org/officeDocument/2006/relationships/ctrlProp" Target="../ctrlProps/ctrlProp550.xml"/><Relationship Id="rId269" Type="http://schemas.openxmlformats.org/officeDocument/2006/relationships/comments" Target="../comments3.xml"/><Relationship Id="rId12" Type="http://schemas.openxmlformats.org/officeDocument/2006/relationships/ctrlProp" Target="../ctrlProps/ctrlProp314.xml"/><Relationship Id="rId33" Type="http://schemas.openxmlformats.org/officeDocument/2006/relationships/ctrlProp" Target="../ctrlProps/ctrlProp335.xml"/><Relationship Id="rId108" Type="http://schemas.openxmlformats.org/officeDocument/2006/relationships/ctrlProp" Target="../ctrlProps/ctrlProp410.xml"/><Relationship Id="rId129" Type="http://schemas.openxmlformats.org/officeDocument/2006/relationships/ctrlProp" Target="../ctrlProps/ctrlProp431.xml"/><Relationship Id="rId54" Type="http://schemas.openxmlformats.org/officeDocument/2006/relationships/ctrlProp" Target="../ctrlProps/ctrlProp356.xml"/><Relationship Id="rId75" Type="http://schemas.openxmlformats.org/officeDocument/2006/relationships/ctrlProp" Target="../ctrlProps/ctrlProp377.xml"/><Relationship Id="rId96" Type="http://schemas.openxmlformats.org/officeDocument/2006/relationships/ctrlProp" Target="../ctrlProps/ctrlProp398.xml"/><Relationship Id="rId140" Type="http://schemas.openxmlformats.org/officeDocument/2006/relationships/ctrlProp" Target="../ctrlProps/ctrlProp442.xml"/><Relationship Id="rId161" Type="http://schemas.openxmlformats.org/officeDocument/2006/relationships/ctrlProp" Target="../ctrlProps/ctrlProp463.xml"/><Relationship Id="rId182" Type="http://schemas.openxmlformats.org/officeDocument/2006/relationships/ctrlProp" Target="../ctrlProps/ctrlProp484.xml"/><Relationship Id="rId217" Type="http://schemas.openxmlformats.org/officeDocument/2006/relationships/ctrlProp" Target="../ctrlProps/ctrlProp519.xml"/><Relationship Id="rId6" Type="http://schemas.openxmlformats.org/officeDocument/2006/relationships/ctrlProp" Target="../ctrlProps/ctrlProp308.xml"/><Relationship Id="rId238" Type="http://schemas.openxmlformats.org/officeDocument/2006/relationships/ctrlProp" Target="../ctrlProps/ctrlProp540.xml"/><Relationship Id="rId259" Type="http://schemas.openxmlformats.org/officeDocument/2006/relationships/ctrlProp" Target="../ctrlProps/ctrlProp561.xml"/><Relationship Id="rId23" Type="http://schemas.openxmlformats.org/officeDocument/2006/relationships/ctrlProp" Target="../ctrlProps/ctrlProp325.xml"/><Relationship Id="rId28" Type="http://schemas.openxmlformats.org/officeDocument/2006/relationships/ctrlProp" Target="../ctrlProps/ctrlProp330.xml"/><Relationship Id="rId49" Type="http://schemas.openxmlformats.org/officeDocument/2006/relationships/ctrlProp" Target="../ctrlProps/ctrlProp351.xml"/><Relationship Id="rId114" Type="http://schemas.openxmlformats.org/officeDocument/2006/relationships/ctrlProp" Target="../ctrlProps/ctrlProp416.xml"/><Relationship Id="rId119" Type="http://schemas.openxmlformats.org/officeDocument/2006/relationships/ctrlProp" Target="../ctrlProps/ctrlProp421.xml"/><Relationship Id="rId44" Type="http://schemas.openxmlformats.org/officeDocument/2006/relationships/ctrlProp" Target="../ctrlProps/ctrlProp346.xml"/><Relationship Id="rId60" Type="http://schemas.openxmlformats.org/officeDocument/2006/relationships/ctrlProp" Target="../ctrlProps/ctrlProp362.xml"/><Relationship Id="rId65" Type="http://schemas.openxmlformats.org/officeDocument/2006/relationships/ctrlProp" Target="../ctrlProps/ctrlProp367.xml"/><Relationship Id="rId81" Type="http://schemas.openxmlformats.org/officeDocument/2006/relationships/ctrlProp" Target="../ctrlProps/ctrlProp383.xml"/><Relationship Id="rId86" Type="http://schemas.openxmlformats.org/officeDocument/2006/relationships/ctrlProp" Target="../ctrlProps/ctrlProp388.xml"/><Relationship Id="rId130" Type="http://schemas.openxmlformats.org/officeDocument/2006/relationships/ctrlProp" Target="../ctrlProps/ctrlProp432.xml"/><Relationship Id="rId135" Type="http://schemas.openxmlformats.org/officeDocument/2006/relationships/ctrlProp" Target="../ctrlProps/ctrlProp437.xml"/><Relationship Id="rId151" Type="http://schemas.openxmlformats.org/officeDocument/2006/relationships/ctrlProp" Target="../ctrlProps/ctrlProp453.xml"/><Relationship Id="rId156" Type="http://schemas.openxmlformats.org/officeDocument/2006/relationships/ctrlProp" Target="../ctrlProps/ctrlProp458.xml"/><Relationship Id="rId177" Type="http://schemas.openxmlformats.org/officeDocument/2006/relationships/ctrlProp" Target="../ctrlProps/ctrlProp479.xml"/><Relationship Id="rId198" Type="http://schemas.openxmlformats.org/officeDocument/2006/relationships/ctrlProp" Target="../ctrlProps/ctrlProp500.xml"/><Relationship Id="rId172" Type="http://schemas.openxmlformats.org/officeDocument/2006/relationships/ctrlProp" Target="../ctrlProps/ctrlProp474.xml"/><Relationship Id="rId193" Type="http://schemas.openxmlformats.org/officeDocument/2006/relationships/ctrlProp" Target="../ctrlProps/ctrlProp495.xml"/><Relationship Id="rId202" Type="http://schemas.openxmlformats.org/officeDocument/2006/relationships/ctrlProp" Target="../ctrlProps/ctrlProp504.xml"/><Relationship Id="rId207" Type="http://schemas.openxmlformats.org/officeDocument/2006/relationships/ctrlProp" Target="../ctrlProps/ctrlProp509.xml"/><Relationship Id="rId223" Type="http://schemas.openxmlformats.org/officeDocument/2006/relationships/ctrlProp" Target="../ctrlProps/ctrlProp525.xml"/><Relationship Id="rId228" Type="http://schemas.openxmlformats.org/officeDocument/2006/relationships/ctrlProp" Target="../ctrlProps/ctrlProp530.xml"/><Relationship Id="rId244" Type="http://schemas.openxmlformats.org/officeDocument/2006/relationships/ctrlProp" Target="../ctrlProps/ctrlProp546.xml"/><Relationship Id="rId249" Type="http://schemas.openxmlformats.org/officeDocument/2006/relationships/ctrlProp" Target="../ctrlProps/ctrlProp551.xml"/><Relationship Id="rId13" Type="http://schemas.openxmlformats.org/officeDocument/2006/relationships/ctrlProp" Target="../ctrlProps/ctrlProp315.xml"/><Relationship Id="rId18" Type="http://schemas.openxmlformats.org/officeDocument/2006/relationships/ctrlProp" Target="../ctrlProps/ctrlProp320.xml"/><Relationship Id="rId39" Type="http://schemas.openxmlformats.org/officeDocument/2006/relationships/ctrlProp" Target="../ctrlProps/ctrlProp341.xml"/><Relationship Id="rId109" Type="http://schemas.openxmlformats.org/officeDocument/2006/relationships/ctrlProp" Target="../ctrlProps/ctrlProp411.xml"/><Relationship Id="rId260" Type="http://schemas.openxmlformats.org/officeDocument/2006/relationships/ctrlProp" Target="../ctrlProps/ctrlProp562.xml"/><Relationship Id="rId265" Type="http://schemas.openxmlformats.org/officeDocument/2006/relationships/ctrlProp" Target="../ctrlProps/ctrlProp567.xml"/><Relationship Id="rId34" Type="http://schemas.openxmlformats.org/officeDocument/2006/relationships/ctrlProp" Target="../ctrlProps/ctrlProp336.xml"/><Relationship Id="rId50" Type="http://schemas.openxmlformats.org/officeDocument/2006/relationships/ctrlProp" Target="../ctrlProps/ctrlProp352.xml"/><Relationship Id="rId55" Type="http://schemas.openxmlformats.org/officeDocument/2006/relationships/ctrlProp" Target="../ctrlProps/ctrlProp357.xml"/><Relationship Id="rId76" Type="http://schemas.openxmlformats.org/officeDocument/2006/relationships/ctrlProp" Target="../ctrlProps/ctrlProp378.xml"/><Relationship Id="rId97" Type="http://schemas.openxmlformats.org/officeDocument/2006/relationships/ctrlProp" Target="../ctrlProps/ctrlProp399.xml"/><Relationship Id="rId104" Type="http://schemas.openxmlformats.org/officeDocument/2006/relationships/ctrlProp" Target="../ctrlProps/ctrlProp406.xml"/><Relationship Id="rId120" Type="http://schemas.openxmlformats.org/officeDocument/2006/relationships/ctrlProp" Target="../ctrlProps/ctrlProp422.xml"/><Relationship Id="rId125" Type="http://schemas.openxmlformats.org/officeDocument/2006/relationships/ctrlProp" Target="../ctrlProps/ctrlProp427.xml"/><Relationship Id="rId141" Type="http://schemas.openxmlformats.org/officeDocument/2006/relationships/ctrlProp" Target="../ctrlProps/ctrlProp443.xml"/><Relationship Id="rId146" Type="http://schemas.openxmlformats.org/officeDocument/2006/relationships/ctrlProp" Target="../ctrlProps/ctrlProp448.xml"/><Relationship Id="rId167" Type="http://schemas.openxmlformats.org/officeDocument/2006/relationships/ctrlProp" Target="../ctrlProps/ctrlProp469.xml"/><Relationship Id="rId188" Type="http://schemas.openxmlformats.org/officeDocument/2006/relationships/ctrlProp" Target="../ctrlProps/ctrlProp490.xml"/><Relationship Id="rId7" Type="http://schemas.openxmlformats.org/officeDocument/2006/relationships/ctrlProp" Target="../ctrlProps/ctrlProp309.xml"/><Relationship Id="rId71" Type="http://schemas.openxmlformats.org/officeDocument/2006/relationships/ctrlProp" Target="../ctrlProps/ctrlProp373.xml"/><Relationship Id="rId92" Type="http://schemas.openxmlformats.org/officeDocument/2006/relationships/ctrlProp" Target="../ctrlProps/ctrlProp394.xml"/><Relationship Id="rId162" Type="http://schemas.openxmlformats.org/officeDocument/2006/relationships/ctrlProp" Target="../ctrlProps/ctrlProp464.xml"/><Relationship Id="rId183" Type="http://schemas.openxmlformats.org/officeDocument/2006/relationships/ctrlProp" Target="../ctrlProps/ctrlProp485.xml"/><Relationship Id="rId213" Type="http://schemas.openxmlformats.org/officeDocument/2006/relationships/ctrlProp" Target="../ctrlProps/ctrlProp515.xml"/><Relationship Id="rId218" Type="http://schemas.openxmlformats.org/officeDocument/2006/relationships/ctrlProp" Target="../ctrlProps/ctrlProp520.xml"/><Relationship Id="rId234" Type="http://schemas.openxmlformats.org/officeDocument/2006/relationships/ctrlProp" Target="../ctrlProps/ctrlProp536.xml"/><Relationship Id="rId239" Type="http://schemas.openxmlformats.org/officeDocument/2006/relationships/ctrlProp" Target="../ctrlProps/ctrlProp541.xml"/><Relationship Id="rId2" Type="http://schemas.openxmlformats.org/officeDocument/2006/relationships/drawing" Target="../drawings/drawing3.xml"/><Relationship Id="rId29" Type="http://schemas.openxmlformats.org/officeDocument/2006/relationships/ctrlProp" Target="../ctrlProps/ctrlProp331.xml"/><Relationship Id="rId250" Type="http://schemas.openxmlformats.org/officeDocument/2006/relationships/ctrlProp" Target="../ctrlProps/ctrlProp552.xml"/><Relationship Id="rId255" Type="http://schemas.openxmlformats.org/officeDocument/2006/relationships/ctrlProp" Target="../ctrlProps/ctrlProp557.xml"/><Relationship Id="rId24" Type="http://schemas.openxmlformats.org/officeDocument/2006/relationships/ctrlProp" Target="../ctrlProps/ctrlProp326.xml"/><Relationship Id="rId40" Type="http://schemas.openxmlformats.org/officeDocument/2006/relationships/ctrlProp" Target="../ctrlProps/ctrlProp342.xml"/><Relationship Id="rId45" Type="http://schemas.openxmlformats.org/officeDocument/2006/relationships/ctrlProp" Target="../ctrlProps/ctrlProp347.xml"/><Relationship Id="rId66" Type="http://schemas.openxmlformats.org/officeDocument/2006/relationships/ctrlProp" Target="../ctrlProps/ctrlProp368.xml"/><Relationship Id="rId87" Type="http://schemas.openxmlformats.org/officeDocument/2006/relationships/ctrlProp" Target="../ctrlProps/ctrlProp389.xml"/><Relationship Id="rId110" Type="http://schemas.openxmlformats.org/officeDocument/2006/relationships/ctrlProp" Target="../ctrlProps/ctrlProp412.xml"/><Relationship Id="rId115" Type="http://schemas.openxmlformats.org/officeDocument/2006/relationships/ctrlProp" Target="../ctrlProps/ctrlProp417.xml"/><Relationship Id="rId131" Type="http://schemas.openxmlformats.org/officeDocument/2006/relationships/ctrlProp" Target="../ctrlProps/ctrlProp433.xml"/><Relationship Id="rId136" Type="http://schemas.openxmlformats.org/officeDocument/2006/relationships/ctrlProp" Target="../ctrlProps/ctrlProp438.xml"/><Relationship Id="rId157" Type="http://schemas.openxmlformats.org/officeDocument/2006/relationships/ctrlProp" Target="../ctrlProps/ctrlProp459.xml"/><Relationship Id="rId178" Type="http://schemas.openxmlformats.org/officeDocument/2006/relationships/ctrlProp" Target="../ctrlProps/ctrlProp480.xml"/><Relationship Id="rId61" Type="http://schemas.openxmlformats.org/officeDocument/2006/relationships/ctrlProp" Target="../ctrlProps/ctrlProp363.xml"/><Relationship Id="rId82" Type="http://schemas.openxmlformats.org/officeDocument/2006/relationships/ctrlProp" Target="../ctrlProps/ctrlProp384.xml"/><Relationship Id="rId152" Type="http://schemas.openxmlformats.org/officeDocument/2006/relationships/ctrlProp" Target="../ctrlProps/ctrlProp454.xml"/><Relationship Id="rId173" Type="http://schemas.openxmlformats.org/officeDocument/2006/relationships/ctrlProp" Target="../ctrlProps/ctrlProp475.xml"/><Relationship Id="rId194" Type="http://schemas.openxmlformats.org/officeDocument/2006/relationships/ctrlProp" Target="../ctrlProps/ctrlProp496.xml"/><Relationship Id="rId199" Type="http://schemas.openxmlformats.org/officeDocument/2006/relationships/ctrlProp" Target="../ctrlProps/ctrlProp501.xml"/><Relationship Id="rId203" Type="http://schemas.openxmlformats.org/officeDocument/2006/relationships/ctrlProp" Target="../ctrlProps/ctrlProp505.xml"/><Relationship Id="rId208" Type="http://schemas.openxmlformats.org/officeDocument/2006/relationships/ctrlProp" Target="../ctrlProps/ctrlProp510.xml"/><Relationship Id="rId229" Type="http://schemas.openxmlformats.org/officeDocument/2006/relationships/ctrlProp" Target="../ctrlProps/ctrlProp531.xml"/><Relationship Id="rId19" Type="http://schemas.openxmlformats.org/officeDocument/2006/relationships/ctrlProp" Target="../ctrlProps/ctrlProp321.xml"/><Relationship Id="rId224" Type="http://schemas.openxmlformats.org/officeDocument/2006/relationships/ctrlProp" Target="../ctrlProps/ctrlProp526.xml"/><Relationship Id="rId240" Type="http://schemas.openxmlformats.org/officeDocument/2006/relationships/ctrlProp" Target="../ctrlProps/ctrlProp542.xml"/><Relationship Id="rId245" Type="http://schemas.openxmlformats.org/officeDocument/2006/relationships/ctrlProp" Target="../ctrlProps/ctrlProp547.xml"/><Relationship Id="rId261" Type="http://schemas.openxmlformats.org/officeDocument/2006/relationships/ctrlProp" Target="../ctrlProps/ctrlProp563.xml"/><Relationship Id="rId266" Type="http://schemas.openxmlformats.org/officeDocument/2006/relationships/ctrlProp" Target="../ctrlProps/ctrlProp568.xml"/><Relationship Id="rId14" Type="http://schemas.openxmlformats.org/officeDocument/2006/relationships/ctrlProp" Target="../ctrlProps/ctrlProp316.xml"/><Relationship Id="rId30" Type="http://schemas.openxmlformats.org/officeDocument/2006/relationships/ctrlProp" Target="../ctrlProps/ctrlProp332.xml"/><Relationship Id="rId35" Type="http://schemas.openxmlformats.org/officeDocument/2006/relationships/ctrlProp" Target="../ctrlProps/ctrlProp337.xml"/><Relationship Id="rId56" Type="http://schemas.openxmlformats.org/officeDocument/2006/relationships/ctrlProp" Target="../ctrlProps/ctrlProp358.xml"/><Relationship Id="rId77" Type="http://schemas.openxmlformats.org/officeDocument/2006/relationships/ctrlProp" Target="../ctrlProps/ctrlProp379.xml"/><Relationship Id="rId100" Type="http://schemas.openxmlformats.org/officeDocument/2006/relationships/ctrlProp" Target="../ctrlProps/ctrlProp402.xml"/><Relationship Id="rId105" Type="http://schemas.openxmlformats.org/officeDocument/2006/relationships/ctrlProp" Target="../ctrlProps/ctrlProp407.xml"/><Relationship Id="rId126" Type="http://schemas.openxmlformats.org/officeDocument/2006/relationships/ctrlProp" Target="../ctrlProps/ctrlProp428.xml"/><Relationship Id="rId147" Type="http://schemas.openxmlformats.org/officeDocument/2006/relationships/ctrlProp" Target="../ctrlProps/ctrlProp449.xml"/><Relationship Id="rId168" Type="http://schemas.openxmlformats.org/officeDocument/2006/relationships/ctrlProp" Target="../ctrlProps/ctrlProp470.xml"/><Relationship Id="rId8" Type="http://schemas.openxmlformats.org/officeDocument/2006/relationships/ctrlProp" Target="../ctrlProps/ctrlProp310.xml"/><Relationship Id="rId51" Type="http://schemas.openxmlformats.org/officeDocument/2006/relationships/ctrlProp" Target="../ctrlProps/ctrlProp353.xml"/><Relationship Id="rId72" Type="http://schemas.openxmlformats.org/officeDocument/2006/relationships/ctrlProp" Target="../ctrlProps/ctrlProp374.xml"/><Relationship Id="rId93" Type="http://schemas.openxmlformats.org/officeDocument/2006/relationships/ctrlProp" Target="../ctrlProps/ctrlProp395.xml"/><Relationship Id="rId98" Type="http://schemas.openxmlformats.org/officeDocument/2006/relationships/ctrlProp" Target="../ctrlProps/ctrlProp400.xml"/><Relationship Id="rId121" Type="http://schemas.openxmlformats.org/officeDocument/2006/relationships/ctrlProp" Target="../ctrlProps/ctrlProp423.xml"/><Relationship Id="rId142" Type="http://schemas.openxmlformats.org/officeDocument/2006/relationships/ctrlProp" Target="../ctrlProps/ctrlProp444.xml"/><Relationship Id="rId163" Type="http://schemas.openxmlformats.org/officeDocument/2006/relationships/ctrlProp" Target="../ctrlProps/ctrlProp465.xml"/><Relationship Id="rId184" Type="http://schemas.openxmlformats.org/officeDocument/2006/relationships/ctrlProp" Target="../ctrlProps/ctrlProp486.xml"/><Relationship Id="rId189" Type="http://schemas.openxmlformats.org/officeDocument/2006/relationships/ctrlProp" Target="../ctrlProps/ctrlProp491.xml"/><Relationship Id="rId219" Type="http://schemas.openxmlformats.org/officeDocument/2006/relationships/ctrlProp" Target="../ctrlProps/ctrlProp521.xml"/><Relationship Id="rId3" Type="http://schemas.openxmlformats.org/officeDocument/2006/relationships/vmlDrawing" Target="../drawings/vmlDrawing3.vml"/><Relationship Id="rId214" Type="http://schemas.openxmlformats.org/officeDocument/2006/relationships/ctrlProp" Target="../ctrlProps/ctrlProp516.xml"/><Relationship Id="rId230" Type="http://schemas.openxmlformats.org/officeDocument/2006/relationships/ctrlProp" Target="../ctrlProps/ctrlProp532.xml"/><Relationship Id="rId235" Type="http://schemas.openxmlformats.org/officeDocument/2006/relationships/ctrlProp" Target="../ctrlProps/ctrlProp537.xml"/><Relationship Id="rId251" Type="http://schemas.openxmlformats.org/officeDocument/2006/relationships/ctrlProp" Target="../ctrlProps/ctrlProp553.xml"/><Relationship Id="rId256" Type="http://schemas.openxmlformats.org/officeDocument/2006/relationships/ctrlProp" Target="../ctrlProps/ctrlProp558.xml"/><Relationship Id="rId25" Type="http://schemas.openxmlformats.org/officeDocument/2006/relationships/ctrlProp" Target="../ctrlProps/ctrlProp327.xml"/><Relationship Id="rId46" Type="http://schemas.openxmlformats.org/officeDocument/2006/relationships/ctrlProp" Target="../ctrlProps/ctrlProp348.xml"/><Relationship Id="rId67" Type="http://schemas.openxmlformats.org/officeDocument/2006/relationships/ctrlProp" Target="../ctrlProps/ctrlProp369.xml"/><Relationship Id="rId116" Type="http://schemas.openxmlformats.org/officeDocument/2006/relationships/ctrlProp" Target="../ctrlProps/ctrlProp418.xml"/><Relationship Id="rId137" Type="http://schemas.openxmlformats.org/officeDocument/2006/relationships/ctrlProp" Target="../ctrlProps/ctrlProp439.xml"/><Relationship Id="rId158" Type="http://schemas.openxmlformats.org/officeDocument/2006/relationships/ctrlProp" Target="../ctrlProps/ctrlProp460.xml"/><Relationship Id="rId20" Type="http://schemas.openxmlformats.org/officeDocument/2006/relationships/ctrlProp" Target="../ctrlProps/ctrlProp322.xml"/><Relationship Id="rId41" Type="http://schemas.openxmlformats.org/officeDocument/2006/relationships/ctrlProp" Target="../ctrlProps/ctrlProp343.xml"/><Relationship Id="rId62" Type="http://schemas.openxmlformats.org/officeDocument/2006/relationships/ctrlProp" Target="../ctrlProps/ctrlProp364.xml"/><Relationship Id="rId83" Type="http://schemas.openxmlformats.org/officeDocument/2006/relationships/ctrlProp" Target="../ctrlProps/ctrlProp385.xml"/><Relationship Id="rId88" Type="http://schemas.openxmlformats.org/officeDocument/2006/relationships/ctrlProp" Target="../ctrlProps/ctrlProp390.xml"/><Relationship Id="rId111" Type="http://schemas.openxmlformats.org/officeDocument/2006/relationships/ctrlProp" Target="../ctrlProps/ctrlProp413.xml"/><Relationship Id="rId132" Type="http://schemas.openxmlformats.org/officeDocument/2006/relationships/ctrlProp" Target="../ctrlProps/ctrlProp434.xml"/><Relationship Id="rId153" Type="http://schemas.openxmlformats.org/officeDocument/2006/relationships/ctrlProp" Target="../ctrlProps/ctrlProp455.xml"/><Relationship Id="rId174" Type="http://schemas.openxmlformats.org/officeDocument/2006/relationships/ctrlProp" Target="../ctrlProps/ctrlProp476.xml"/><Relationship Id="rId179" Type="http://schemas.openxmlformats.org/officeDocument/2006/relationships/ctrlProp" Target="../ctrlProps/ctrlProp481.xml"/><Relationship Id="rId195" Type="http://schemas.openxmlformats.org/officeDocument/2006/relationships/ctrlProp" Target="../ctrlProps/ctrlProp497.xml"/><Relationship Id="rId209" Type="http://schemas.openxmlformats.org/officeDocument/2006/relationships/ctrlProp" Target="../ctrlProps/ctrlProp511.xml"/><Relationship Id="rId190" Type="http://schemas.openxmlformats.org/officeDocument/2006/relationships/ctrlProp" Target="../ctrlProps/ctrlProp492.xml"/><Relationship Id="rId204" Type="http://schemas.openxmlformats.org/officeDocument/2006/relationships/ctrlProp" Target="../ctrlProps/ctrlProp506.xml"/><Relationship Id="rId220" Type="http://schemas.openxmlformats.org/officeDocument/2006/relationships/ctrlProp" Target="../ctrlProps/ctrlProp522.xml"/><Relationship Id="rId225" Type="http://schemas.openxmlformats.org/officeDocument/2006/relationships/ctrlProp" Target="../ctrlProps/ctrlProp527.xml"/><Relationship Id="rId241" Type="http://schemas.openxmlformats.org/officeDocument/2006/relationships/ctrlProp" Target="../ctrlProps/ctrlProp543.xml"/><Relationship Id="rId246" Type="http://schemas.openxmlformats.org/officeDocument/2006/relationships/ctrlProp" Target="../ctrlProps/ctrlProp548.xml"/><Relationship Id="rId267" Type="http://schemas.openxmlformats.org/officeDocument/2006/relationships/ctrlProp" Target="../ctrlProps/ctrlProp569.xml"/><Relationship Id="rId15" Type="http://schemas.openxmlformats.org/officeDocument/2006/relationships/ctrlProp" Target="../ctrlProps/ctrlProp317.xml"/><Relationship Id="rId36" Type="http://schemas.openxmlformats.org/officeDocument/2006/relationships/ctrlProp" Target="../ctrlProps/ctrlProp338.xml"/><Relationship Id="rId57" Type="http://schemas.openxmlformats.org/officeDocument/2006/relationships/ctrlProp" Target="../ctrlProps/ctrlProp359.xml"/><Relationship Id="rId106" Type="http://schemas.openxmlformats.org/officeDocument/2006/relationships/ctrlProp" Target="../ctrlProps/ctrlProp408.xml"/><Relationship Id="rId127" Type="http://schemas.openxmlformats.org/officeDocument/2006/relationships/ctrlProp" Target="../ctrlProps/ctrlProp429.xml"/><Relationship Id="rId262" Type="http://schemas.openxmlformats.org/officeDocument/2006/relationships/ctrlProp" Target="../ctrlProps/ctrlProp564.xml"/><Relationship Id="rId10" Type="http://schemas.openxmlformats.org/officeDocument/2006/relationships/ctrlProp" Target="../ctrlProps/ctrlProp312.xml"/><Relationship Id="rId31" Type="http://schemas.openxmlformats.org/officeDocument/2006/relationships/ctrlProp" Target="../ctrlProps/ctrlProp333.xml"/><Relationship Id="rId52" Type="http://schemas.openxmlformats.org/officeDocument/2006/relationships/ctrlProp" Target="../ctrlProps/ctrlProp354.xml"/><Relationship Id="rId73" Type="http://schemas.openxmlformats.org/officeDocument/2006/relationships/ctrlProp" Target="../ctrlProps/ctrlProp375.xml"/><Relationship Id="rId78" Type="http://schemas.openxmlformats.org/officeDocument/2006/relationships/ctrlProp" Target="../ctrlProps/ctrlProp380.xml"/><Relationship Id="rId94" Type="http://schemas.openxmlformats.org/officeDocument/2006/relationships/ctrlProp" Target="../ctrlProps/ctrlProp396.xml"/><Relationship Id="rId99" Type="http://schemas.openxmlformats.org/officeDocument/2006/relationships/ctrlProp" Target="../ctrlProps/ctrlProp401.xml"/><Relationship Id="rId101" Type="http://schemas.openxmlformats.org/officeDocument/2006/relationships/ctrlProp" Target="../ctrlProps/ctrlProp403.xml"/><Relationship Id="rId122" Type="http://schemas.openxmlformats.org/officeDocument/2006/relationships/ctrlProp" Target="../ctrlProps/ctrlProp424.xml"/><Relationship Id="rId143" Type="http://schemas.openxmlformats.org/officeDocument/2006/relationships/ctrlProp" Target="../ctrlProps/ctrlProp445.xml"/><Relationship Id="rId148" Type="http://schemas.openxmlformats.org/officeDocument/2006/relationships/ctrlProp" Target="../ctrlProps/ctrlProp450.xml"/><Relationship Id="rId164" Type="http://schemas.openxmlformats.org/officeDocument/2006/relationships/ctrlProp" Target="../ctrlProps/ctrlProp466.xml"/><Relationship Id="rId169" Type="http://schemas.openxmlformats.org/officeDocument/2006/relationships/ctrlProp" Target="../ctrlProps/ctrlProp471.xml"/><Relationship Id="rId185" Type="http://schemas.openxmlformats.org/officeDocument/2006/relationships/ctrlProp" Target="../ctrlProps/ctrlProp487.xml"/><Relationship Id="rId4" Type="http://schemas.openxmlformats.org/officeDocument/2006/relationships/ctrlProp" Target="../ctrlProps/ctrlProp306.xml"/><Relationship Id="rId9" Type="http://schemas.openxmlformats.org/officeDocument/2006/relationships/ctrlProp" Target="../ctrlProps/ctrlProp311.xml"/><Relationship Id="rId180" Type="http://schemas.openxmlformats.org/officeDocument/2006/relationships/ctrlProp" Target="../ctrlProps/ctrlProp482.xml"/><Relationship Id="rId210" Type="http://schemas.openxmlformats.org/officeDocument/2006/relationships/ctrlProp" Target="../ctrlProps/ctrlProp512.xml"/><Relationship Id="rId215" Type="http://schemas.openxmlformats.org/officeDocument/2006/relationships/ctrlProp" Target="../ctrlProps/ctrlProp517.xml"/><Relationship Id="rId236" Type="http://schemas.openxmlformats.org/officeDocument/2006/relationships/ctrlProp" Target="../ctrlProps/ctrlProp538.xml"/><Relationship Id="rId257" Type="http://schemas.openxmlformats.org/officeDocument/2006/relationships/ctrlProp" Target="../ctrlProps/ctrlProp559.xml"/><Relationship Id="rId26" Type="http://schemas.openxmlformats.org/officeDocument/2006/relationships/ctrlProp" Target="../ctrlProps/ctrlProp328.xml"/><Relationship Id="rId231" Type="http://schemas.openxmlformats.org/officeDocument/2006/relationships/ctrlProp" Target="../ctrlProps/ctrlProp533.xml"/><Relationship Id="rId252" Type="http://schemas.openxmlformats.org/officeDocument/2006/relationships/ctrlProp" Target="../ctrlProps/ctrlProp554.xml"/><Relationship Id="rId47" Type="http://schemas.openxmlformats.org/officeDocument/2006/relationships/ctrlProp" Target="../ctrlProps/ctrlProp349.xml"/><Relationship Id="rId68" Type="http://schemas.openxmlformats.org/officeDocument/2006/relationships/ctrlProp" Target="../ctrlProps/ctrlProp370.xml"/><Relationship Id="rId89" Type="http://schemas.openxmlformats.org/officeDocument/2006/relationships/ctrlProp" Target="../ctrlProps/ctrlProp391.xml"/><Relationship Id="rId112" Type="http://schemas.openxmlformats.org/officeDocument/2006/relationships/ctrlProp" Target="../ctrlProps/ctrlProp414.xml"/><Relationship Id="rId133" Type="http://schemas.openxmlformats.org/officeDocument/2006/relationships/ctrlProp" Target="../ctrlProps/ctrlProp435.xml"/><Relationship Id="rId154" Type="http://schemas.openxmlformats.org/officeDocument/2006/relationships/ctrlProp" Target="../ctrlProps/ctrlProp456.xml"/><Relationship Id="rId175" Type="http://schemas.openxmlformats.org/officeDocument/2006/relationships/ctrlProp" Target="../ctrlProps/ctrlProp477.xml"/><Relationship Id="rId196" Type="http://schemas.openxmlformats.org/officeDocument/2006/relationships/ctrlProp" Target="../ctrlProps/ctrlProp498.xml"/><Relationship Id="rId200" Type="http://schemas.openxmlformats.org/officeDocument/2006/relationships/ctrlProp" Target="../ctrlProps/ctrlProp502.xml"/><Relationship Id="rId16" Type="http://schemas.openxmlformats.org/officeDocument/2006/relationships/ctrlProp" Target="../ctrlProps/ctrlProp318.xml"/><Relationship Id="rId221" Type="http://schemas.openxmlformats.org/officeDocument/2006/relationships/ctrlProp" Target="../ctrlProps/ctrlProp523.xml"/><Relationship Id="rId242" Type="http://schemas.openxmlformats.org/officeDocument/2006/relationships/ctrlProp" Target="../ctrlProps/ctrlProp544.xml"/><Relationship Id="rId263" Type="http://schemas.openxmlformats.org/officeDocument/2006/relationships/ctrlProp" Target="../ctrlProps/ctrlProp565.xml"/><Relationship Id="rId37" Type="http://schemas.openxmlformats.org/officeDocument/2006/relationships/ctrlProp" Target="../ctrlProps/ctrlProp339.xml"/><Relationship Id="rId58" Type="http://schemas.openxmlformats.org/officeDocument/2006/relationships/ctrlProp" Target="../ctrlProps/ctrlProp360.xml"/><Relationship Id="rId79" Type="http://schemas.openxmlformats.org/officeDocument/2006/relationships/ctrlProp" Target="../ctrlProps/ctrlProp381.xml"/><Relationship Id="rId102" Type="http://schemas.openxmlformats.org/officeDocument/2006/relationships/ctrlProp" Target="../ctrlProps/ctrlProp404.xml"/><Relationship Id="rId123" Type="http://schemas.openxmlformats.org/officeDocument/2006/relationships/ctrlProp" Target="../ctrlProps/ctrlProp425.xml"/><Relationship Id="rId144" Type="http://schemas.openxmlformats.org/officeDocument/2006/relationships/ctrlProp" Target="../ctrlProps/ctrlProp446.xml"/><Relationship Id="rId90" Type="http://schemas.openxmlformats.org/officeDocument/2006/relationships/ctrlProp" Target="../ctrlProps/ctrlProp392.xml"/><Relationship Id="rId165" Type="http://schemas.openxmlformats.org/officeDocument/2006/relationships/ctrlProp" Target="../ctrlProps/ctrlProp467.xml"/><Relationship Id="rId186" Type="http://schemas.openxmlformats.org/officeDocument/2006/relationships/ctrlProp" Target="../ctrlProps/ctrlProp488.xml"/><Relationship Id="rId211" Type="http://schemas.openxmlformats.org/officeDocument/2006/relationships/ctrlProp" Target="../ctrlProps/ctrlProp513.xml"/><Relationship Id="rId232" Type="http://schemas.openxmlformats.org/officeDocument/2006/relationships/ctrlProp" Target="../ctrlProps/ctrlProp534.xml"/><Relationship Id="rId253" Type="http://schemas.openxmlformats.org/officeDocument/2006/relationships/ctrlProp" Target="../ctrlProps/ctrlProp555.xml"/><Relationship Id="rId27" Type="http://schemas.openxmlformats.org/officeDocument/2006/relationships/ctrlProp" Target="../ctrlProps/ctrlProp329.xml"/><Relationship Id="rId48" Type="http://schemas.openxmlformats.org/officeDocument/2006/relationships/ctrlProp" Target="../ctrlProps/ctrlProp350.xml"/><Relationship Id="rId69" Type="http://schemas.openxmlformats.org/officeDocument/2006/relationships/ctrlProp" Target="../ctrlProps/ctrlProp371.xml"/><Relationship Id="rId113" Type="http://schemas.openxmlformats.org/officeDocument/2006/relationships/ctrlProp" Target="../ctrlProps/ctrlProp415.xml"/><Relationship Id="rId134" Type="http://schemas.openxmlformats.org/officeDocument/2006/relationships/ctrlProp" Target="../ctrlProps/ctrlProp436.xml"/><Relationship Id="rId80" Type="http://schemas.openxmlformats.org/officeDocument/2006/relationships/ctrlProp" Target="../ctrlProps/ctrlProp382.xml"/><Relationship Id="rId155" Type="http://schemas.openxmlformats.org/officeDocument/2006/relationships/ctrlProp" Target="../ctrlProps/ctrlProp457.xml"/><Relationship Id="rId176" Type="http://schemas.openxmlformats.org/officeDocument/2006/relationships/ctrlProp" Target="../ctrlProps/ctrlProp478.xml"/><Relationship Id="rId197" Type="http://schemas.openxmlformats.org/officeDocument/2006/relationships/ctrlProp" Target="../ctrlProps/ctrlProp499.xml"/><Relationship Id="rId201" Type="http://schemas.openxmlformats.org/officeDocument/2006/relationships/ctrlProp" Target="../ctrlProps/ctrlProp503.xml"/><Relationship Id="rId222" Type="http://schemas.openxmlformats.org/officeDocument/2006/relationships/ctrlProp" Target="../ctrlProps/ctrlProp524.xml"/><Relationship Id="rId243" Type="http://schemas.openxmlformats.org/officeDocument/2006/relationships/ctrlProp" Target="../ctrlProps/ctrlProp545.xml"/><Relationship Id="rId264" Type="http://schemas.openxmlformats.org/officeDocument/2006/relationships/ctrlProp" Target="../ctrlProps/ctrlProp566.xml"/><Relationship Id="rId17" Type="http://schemas.openxmlformats.org/officeDocument/2006/relationships/ctrlProp" Target="../ctrlProps/ctrlProp319.xml"/><Relationship Id="rId38" Type="http://schemas.openxmlformats.org/officeDocument/2006/relationships/ctrlProp" Target="../ctrlProps/ctrlProp340.xml"/><Relationship Id="rId59" Type="http://schemas.openxmlformats.org/officeDocument/2006/relationships/ctrlProp" Target="../ctrlProps/ctrlProp361.xml"/><Relationship Id="rId103" Type="http://schemas.openxmlformats.org/officeDocument/2006/relationships/ctrlProp" Target="../ctrlProps/ctrlProp405.xml"/><Relationship Id="rId124" Type="http://schemas.openxmlformats.org/officeDocument/2006/relationships/ctrlProp" Target="../ctrlProps/ctrlProp426.xml"/><Relationship Id="rId70" Type="http://schemas.openxmlformats.org/officeDocument/2006/relationships/ctrlProp" Target="../ctrlProps/ctrlProp372.xml"/><Relationship Id="rId91" Type="http://schemas.openxmlformats.org/officeDocument/2006/relationships/ctrlProp" Target="../ctrlProps/ctrlProp393.xml"/><Relationship Id="rId145" Type="http://schemas.openxmlformats.org/officeDocument/2006/relationships/ctrlProp" Target="../ctrlProps/ctrlProp447.xml"/><Relationship Id="rId166" Type="http://schemas.openxmlformats.org/officeDocument/2006/relationships/ctrlProp" Target="../ctrlProps/ctrlProp468.xml"/><Relationship Id="rId187" Type="http://schemas.openxmlformats.org/officeDocument/2006/relationships/ctrlProp" Target="../ctrlProps/ctrlProp489.xml"/><Relationship Id="rId1" Type="http://schemas.openxmlformats.org/officeDocument/2006/relationships/printerSettings" Target="../printerSettings/printerSettings3.bin"/><Relationship Id="rId212" Type="http://schemas.openxmlformats.org/officeDocument/2006/relationships/ctrlProp" Target="../ctrlProps/ctrlProp514.xml"/><Relationship Id="rId233" Type="http://schemas.openxmlformats.org/officeDocument/2006/relationships/ctrlProp" Target="../ctrlProps/ctrlProp535.xml"/><Relationship Id="rId254" Type="http://schemas.openxmlformats.org/officeDocument/2006/relationships/ctrlProp" Target="../ctrlProps/ctrlProp55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80.xml"/><Relationship Id="rId18" Type="http://schemas.openxmlformats.org/officeDocument/2006/relationships/ctrlProp" Target="../ctrlProps/ctrlProp585.xml"/><Relationship Id="rId26" Type="http://schemas.openxmlformats.org/officeDocument/2006/relationships/ctrlProp" Target="../ctrlProps/ctrlProp593.xml"/><Relationship Id="rId39" Type="http://schemas.openxmlformats.org/officeDocument/2006/relationships/ctrlProp" Target="../ctrlProps/ctrlProp606.xml"/><Relationship Id="rId21" Type="http://schemas.openxmlformats.org/officeDocument/2006/relationships/ctrlProp" Target="../ctrlProps/ctrlProp588.xml"/><Relationship Id="rId34" Type="http://schemas.openxmlformats.org/officeDocument/2006/relationships/ctrlProp" Target="../ctrlProps/ctrlProp601.xml"/><Relationship Id="rId42" Type="http://schemas.openxmlformats.org/officeDocument/2006/relationships/ctrlProp" Target="../ctrlProps/ctrlProp609.xml"/><Relationship Id="rId47" Type="http://schemas.openxmlformats.org/officeDocument/2006/relationships/ctrlProp" Target="../ctrlProps/ctrlProp614.xml"/><Relationship Id="rId50" Type="http://schemas.openxmlformats.org/officeDocument/2006/relationships/ctrlProp" Target="../ctrlProps/ctrlProp617.xml"/><Relationship Id="rId55" Type="http://schemas.openxmlformats.org/officeDocument/2006/relationships/ctrlProp" Target="../ctrlProps/ctrlProp622.xml"/><Relationship Id="rId63" Type="http://schemas.openxmlformats.org/officeDocument/2006/relationships/ctrlProp" Target="../ctrlProps/ctrlProp630.xml"/><Relationship Id="rId68" Type="http://schemas.openxmlformats.org/officeDocument/2006/relationships/ctrlProp" Target="../ctrlProps/ctrlProp635.xml"/><Relationship Id="rId76" Type="http://schemas.openxmlformats.org/officeDocument/2006/relationships/ctrlProp" Target="../ctrlProps/ctrlProp643.xml"/><Relationship Id="rId7" Type="http://schemas.openxmlformats.org/officeDocument/2006/relationships/ctrlProp" Target="../ctrlProps/ctrlProp574.xml"/><Relationship Id="rId71" Type="http://schemas.openxmlformats.org/officeDocument/2006/relationships/ctrlProp" Target="../ctrlProps/ctrlProp638.xml"/><Relationship Id="rId2" Type="http://schemas.openxmlformats.org/officeDocument/2006/relationships/drawing" Target="../drawings/drawing4.xml"/><Relationship Id="rId16" Type="http://schemas.openxmlformats.org/officeDocument/2006/relationships/ctrlProp" Target="../ctrlProps/ctrlProp583.xml"/><Relationship Id="rId29" Type="http://schemas.openxmlformats.org/officeDocument/2006/relationships/ctrlProp" Target="../ctrlProps/ctrlProp596.xml"/><Relationship Id="rId11" Type="http://schemas.openxmlformats.org/officeDocument/2006/relationships/ctrlProp" Target="../ctrlProps/ctrlProp578.xml"/><Relationship Id="rId24" Type="http://schemas.openxmlformats.org/officeDocument/2006/relationships/ctrlProp" Target="../ctrlProps/ctrlProp591.xml"/><Relationship Id="rId32" Type="http://schemas.openxmlformats.org/officeDocument/2006/relationships/ctrlProp" Target="../ctrlProps/ctrlProp599.xml"/><Relationship Id="rId37" Type="http://schemas.openxmlformats.org/officeDocument/2006/relationships/ctrlProp" Target="../ctrlProps/ctrlProp604.xml"/><Relationship Id="rId40" Type="http://schemas.openxmlformats.org/officeDocument/2006/relationships/ctrlProp" Target="../ctrlProps/ctrlProp607.xml"/><Relationship Id="rId45" Type="http://schemas.openxmlformats.org/officeDocument/2006/relationships/ctrlProp" Target="../ctrlProps/ctrlProp612.xml"/><Relationship Id="rId53" Type="http://schemas.openxmlformats.org/officeDocument/2006/relationships/ctrlProp" Target="../ctrlProps/ctrlProp620.xml"/><Relationship Id="rId58" Type="http://schemas.openxmlformats.org/officeDocument/2006/relationships/ctrlProp" Target="../ctrlProps/ctrlProp625.xml"/><Relationship Id="rId66" Type="http://schemas.openxmlformats.org/officeDocument/2006/relationships/ctrlProp" Target="../ctrlProps/ctrlProp633.xml"/><Relationship Id="rId74" Type="http://schemas.openxmlformats.org/officeDocument/2006/relationships/ctrlProp" Target="../ctrlProps/ctrlProp641.xml"/><Relationship Id="rId5" Type="http://schemas.openxmlformats.org/officeDocument/2006/relationships/ctrlProp" Target="../ctrlProps/ctrlProp572.xml"/><Relationship Id="rId15" Type="http://schemas.openxmlformats.org/officeDocument/2006/relationships/ctrlProp" Target="../ctrlProps/ctrlProp582.xml"/><Relationship Id="rId23" Type="http://schemas.openxmlformats.org/officeDocument/2006/relationships/ctrlProp" Target="../ctrlProps/ctrlProp590.xml"/><Relationship Id="rId28" Type="http://schemas.openxmlformats.org/officeDocument/2006/relationships/ctrlProp" Target="../ctrlProps/ctrlProp595.xml"/><Relationship Id="rId36" Type="http://schemas.openxmlformats.org/officeDocument/2006/relationships/ctrlProp" Target="../ctrlProps/ctrlProp603.xml"/><Relationship Id="rId49" Type="http://schemas.openxmlformats.org/officeDocument/2006/relationships/ctrlProp" Target="../ctrlProps/ctrlProp616.xml"/><Relationship Id="rId57" Type="http://schemas.openxmlformats.org/officeDocument/2006/relationships/ctrlProp" Target="../ctrlProps/ctrlProp624.xml"/><Relationship Id="rId61" Type="http://schemas.openxmlformats.org/officeDocument/2006/relationships/ctrlProp" Target="../ctrlProps/ctrlProp628.xml"/><Relationship Id="rId10" Type="http://schemas.openxmlformats.org/officeDocument/2006/relationships/ctrlProp" Target="../ctrlProps/ctrlProp577.xml"/><Relationship Id="rId19" Type="http://schemas.openxmlformats.org/officeDocument/2006/relationships/ctrlProp" Target="../ctrlProps/ctrlProp586.xml"/><Relationship Id="rId31" Type="http://schemas.openxmlformats.org/officeDocument/2006/relationships/ctrlProp" Target="../ctrlProps/ctrlProp598.xml"/><Relationship Id="rId44" Type="http://schemas.openxmlformats.org/officeDocument/2006/relationships/ctrlProp" Target="../ctrlProps/ctrlProp611.xml"/><Relationship Id="rId52" Type="http://schemas.openxmlformats.org/officeDocument/2006/relationships/ctrlProp" Target="../ctrlProps/ctrlProp619.xml"/><Relationship Id="rId60" Type="http://schemas.openxmlformats.org/officeDocument/2006/relationships/ctrlProp" Target="../ctrlProps/ctrlProp627.xml"/><Relationship Id="rId65" Type="http://schemas.openxmlformats.org/officeDocument/2006/relationships/ctrlProp" Target="../ctrlProps/ctrlProp632.xml"/><Relationship Id="rId73" Type="http://schemas.openxmlformats.org/officeDocument/2006/relationships/ctrlProp" Target="../ctrlProps/ctrlProp640.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 Id="rId22" Type="http://schemas.openxmlformats.org/officeDocument/2006/relationships/ctrlProp" Target="../ctrlProps/ctrlProp589.xml"/><Relationship Id="rId27" Type="http://schemas.openxmlformats.org/officeDocument/2006/relationships/ctrlProp" Target="../ctrlProps/ctrlProp594.xml"/><Relationship Id="rId30" Type="http://schemas.openxmlformats.org/officeDocument/2006/relationships/ctrlProp" Target="../ctrlProps/ctrlProp597.xml"/><Relationship Id="rId35" Type="http://schemas.openxmlformats.org/officeDocument/2006/relationships/ctrlProp" Target="../ctrlProps/ctrlProp602.xml"/><Relationship Id="rId43" Type="http://schemas.openxmlformats.org/officeDocument/2006/relationships/ctrlProp" Target="../ctrlProps/ctrlProp610.xml"/><Relationship Id="rId48" Type="http://schemas.openxmlformats.org/officeDocument/2006/relationships/ctrlProp" Target="../ctrlProps/ctrlProp615.xml"/><Relationship Id="rId56" Type="http://schemas.openxmlformats.org/officeDocument/2006/relationships/ctrlProp" Target="../ctrlProps/ctrlProp623.xml"/><Relationship Id="rId64" Type="http://schemas.openxmlformats.org/officeDocument/2006/relationships/ctrlProp" Target="../ctrlProps/ctrlProp631.xml"/><Relationship Id="rId69" Type="http://schemas.openxmlformats.org/officeDocument/2006/relationships/ctrlProp" Target="../ctrlProps/ctrlProp636.xml"/><Relationship Id="rId77" Type="http://schemas.openxmlformats.org/officeDocument/2006/relationships/ctrlProp" Target="../ctrlProps/ctrlProp644.xml"/><Relationship Id="rId8" Type="http://schemas.openxmlformats.org/officeDocument/2006/relationships/ctrlProp" Target="../ctrlProps/ctrlProp575.xml"/><Relationship Id="rId51" Type="http://schemas.openxmlformats.org/officeDocument/2006/relationships/ctrlProp" Target="../ctrlProps/ctrlProp618.xml"/><Relationship Id="rId72" Type="http://schemas.openxmlformats.org/officeDocument/2006/relationships/ctrlProp" Target="../ctrlProps/ctrlProp639.xml"/><Relationship Id="rId3" Type="http://schemas.openxmlformats.org/officeDocument/2006/relationships/vmlDrawing" Target="../drawings/vmlDrawing4.vml"/><Relationship Id="rId12" Type="http://schemas.openxmlformats.org/officeDocument/2006/relationships/ctrlProp" Target="../ctrlProps/ctrlProp579.xml"/><Relationship Id="rId17" Type="http://schemas.openxmlformats.org/officeDocument/2006/relationships/ctrlProp" Target="../ctrlProps/ctrlProp584.xml"/><Relationship Id="rId25" Type="http://schemas.openxmlformats.org/officeDocument/2006/relationships/ctrlProp" Target="../ctrlProps/ctrlProp592.xml"/><Relationship Id="rId33" Type="http://schemas.openxmlformats.org/officeDocument/2006/relationships/ctrlProp" Target="../ctrlProps/ctrlProp600.xml"/><Relationship Id="rId38" Type="http://schemas.openxmlformats.org/officeDocument/2006/relationships/ctrlProp" Target="../ctrlProps/ctrlProp605.xml"/><Relationship Id="rId46" Type="http://schemas.openxmlformats.org/officeDocument/2006/relationships/ctrlProp" Target="../ctrlProps/ctrlProp613.xml"/><Relationship Id="rId59" Type="http://schemas.openxmlformats.org/officeDocument/2006/relationships/ctrlProp" Target="../ctrlProps/ctrlProp626.xml"/><Relationship Id="rId67" Type="http://schemas.openxmlformats.org/officeDocument/2006/relationships/ctrlProp" Target="../ctrlProps/ctrlProp634.xml"/><Relationship Id="rId20" Type="http://schemas.openxmlformats.org/officeDocument/2006/relationships/ctrlProp" Target="../ctrlProps/ctrlProp587.xml"/><Relationship Id="rId41" Type="http://schemas.openxmlformats.org/officeDocument/2006/relationships/ctrlProp" Target="../ctrlProps/ctrlProp608.xml"/><Relationship Id="rId54" Type="http://schemas.openxmlformats.org/officeDocument/2006/relationships/ctrlProp" Target="../ctrlProps/ctrlProp621.xml"/><Relationship Id="rId62" Type="http://schemas.openxmlformats.org/officeDocument/2006/relationships/ctrlProp" Target="../ctrlProps/ctrlProp629.xml"/><Relationship Id="rId70" Type="http://schemas.openxmlformats.org/officeDocument/2006/relationships/ctrlProp" Target="../ctrlProps/ctrlProp637.xml"/><Relationship Id="rId75" Type="http://schemas.openxmlformats.org/officeDocument/2006/relationships/ctrlProp" Target="../ctrlProps/ctrlProp642.xml"/><Relationship Id="rId1" Type="http://schemas.openxmlformats.org/officeDocument/2006/relationships/printerSettings" Target="../printerSettings/printerSettings4.bin"/><Relationship Id="rId6" Type="http://schemas.openxmlformats.org/officeDocument/2006/relationships/ctrlProp" Target="../ctrlProps/ctrlProp57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667.xml"/><Relationship Id="rId117" Type="http://schemas.openxmlformats.org/officeDocument/2006/relationships/ctrlProp" Target="../ctrlProps/ctrlProp758.xml"/><Relationship Id="rId21" Type="http://schemas.openxmlformats.org/officeDocument/2006/relationships/ctrlProp" Target="../ctrlProps/ctrlProp662.xml"/><Relationship Id="rId42" Type="http://schemas.openxmlformats.org/officeDocument/2006/relationships/ctrlProp" Target="../ctrlProps/ctrlProp683.xml"/><Relationship Id="rId47" Type="http://schemas.openxmlformats.org/officeDocument/2006/relationships/ctrlProp" Target="../ctrlProps/ctrlProp688.xml"/><Relationship Id="rId63" Type="http://schemas.openxmlformats.org/officeDocument/2006/relationships/ctrlProp" Target="../ctrlProps/ctrlProp704.xml"/><Relationship Id="rId68" Type="http://schemas.openxmlformats.org/officeDocument/2006/relationships/ctrlProp" Target="../ctrlProps/ctrlProp709.xml"/><Relationship Id="rId84" Type="http://schemas.openxmlformats.org/officeDocument/2006/relationships/ctrlProp" Target="../ctrlProps/ctrlProp725.xml"/><Relationship Id="rId89" Type="http://schemas.openxmlformats.org/officeDocument/2006/relationships/ctrlProp" Target="../ctrlProps/ctrlProp730.xml"/><Relationship Id="rId112" Type="http://schemas.openxmlformats.org/officeDocument/2006/relationships/ctrlProp" Target="../ctrlProps/ctrlProp753.xml"/><Relationship Id="rId133" Type="http://schemas.openxmlformats.org/officeDocument/2006/relationships/ctrlProp" Target="../ctrlProps/ctrlProp774.xml"/><Relationship Id="rId138" Type="http://schemas.openxmlformats.org/officeDocument/2006/relationships/ctrlProp" Target="../ctrlProps/ctrlProp779.xml"/><Relationship Id="rId154" Type="http://schemas.openxmlformats.org/officeDocument/2006/relationships/ctrlProp" Target="../ctrlProps/ctrlProp795.xml"/><Relationship Id="rId159" Type="http://schemas.openxmlformats.org/officeDocument/2006/relationships/ctrlProp" Target="../ctrlProps/ctrlProp800.xml"/><Relationship Id="rId175" Type="http://schemas.openxmlformats.org/officeDocument/2006/relationships/ctrlProp" Target="../ctrlProps/ctrlProp816.xml"/><Relationship Id="rId170" Type="http://schemas.openxmlformats.org/officeDocument/2006/relationships/ctrlProp" Target="../ctrlProps/ctrlProp811.xml"/><Relationship Id="rId16" Type="http://schemas.openxmlformats.org/officeDocument/2006/relationships/ctrlProp" Target="../ctrlProps/ctrlProp657.xml"/><Relationship Id="rId107" Type="http://schemas.openxmlformats.org/officeDocument/2006/relationships/ctrlProp" Target="../ctrlProps/ctrlProp748.xml"/><Relationship Id="rId11" Type="http://schemas.openxmlformats.org/officeDocument/2006/relationships/ctrlProp" Target="../ctrlProps/ctrlProp652.xml"/><Relationship Id="rId32" Type="http://schemas.openxmlformats.org/officeDocument/2006/relationships/ctrlProp" Target="../ctrlProps/ctrlProp673.xml"/><Relationship Id="rId37" Type="http://schemas.openxmlformats.org/officeDocument/2006/relationships/ctrlProp" Target="../ctrlProps/ctrlProp678.xml"/><Relationship Id="rId53" Type="http://schemas.openxmlformats.org/officeDocument/2006/relationships/ctrlProp" Target="../ctrlProps/ctrlProp694.xml"/><Relationship Id="rId58" Type="http://schemas.openxmlformats.org/officeDocument/2006/relationships/ctrlProp" Target="../ctrlProps/ctrlProp699.xml"/><Relationship Id="rId74" Type="http://schemas.openxmlformats.org/officeDocument/2006/relationships/ctrlProp" Target="../ctrlProps/ctrlProp715.xml"/><Relationship Id="rId79" Type="http://schemas.openxmlformats.org/officeDocument/2006/relationships/ctrlProp" Target="../ctrlProps/ctrlProp720.xml"/><Relationship Id="rId102" Type="http://schemas.openxmlformats.org/officeDocument/2006/relationships/ctrlProp" Target="../ctrlProps/ctrlProp743.xml"/><Relationship Id="rId123" Type="http://schemas.openxmlformats.org/officeDocument/2006/relationships/ctrlProp" Target="../ctrlProps/ctrlProp764.xml"/><Relationship Id="rId128" Type="http://schemas.openxmlformats.org/officeDocument/2006/relationships/ctrlProp" Target="../ctrlProps/ctrlProp769.xml"/><Relationship Id="rId144" Type="http://schemas.openxmlformats.org/officeDocument/2006/relationships/ctrlProp" Target="../ctrlProps/ctrlProp785.xml"/><Relationship Id="rId149" Type="http://schemas.openxmlformats.org/officeDocument/2006/relationships/ctrlProp" Target="../ctrlProps/ctrlProp790.xml"/><Relationship Id="rId5" Type="http://schemas.openxmlformats.org/officeDocument/2006/relationships/ctrlProp" Target="../ctrlProps/ctrlProp646.xml"/><Relationship Id="rId90" Type="http://schemas.openxmlformats.org/officeDocument/2006/relationships/ctrlProp" Target="../ctrlProps/ctrlProp731.xml"/><Relationship Id="rId95" Type="http://schemas.openxmlformats.org/officeDocument/2006/relationships/ctrlProp" Target="../ctrlProps/ctrlProp736.xml"/><Relationship Id="rId160" Type="http://schemas.openxmlformats.org/officeDocument/2006/relationships/ctrlProp" Target="../ctrlProps/ctrlProp801.xml"/><Relationship Id="rId165" Type="http://schemas.openxmlformats.org/officeDocument/2006/relationships/ctrlProp" Target="../ctrlProps/ctrlProp806.xml"/><Relationship Id="rId22" Type="http://schemas.openxmlformats.org/officeDocument/2006/relationships/ctrlProp" Target="../ctrlProps/ctrlProp663.xml"/><Relationship Id="rId27" Type="http://schemas.openxmlformats.org/officeDocument/2006/relationships/ctrlProp" Target="../ctrlProps/ctrlProp668.xml"/><Relationship Id="rId43" Type="http://schemas.openxmlformats.org/officeDocument/2006/relationships/ctrlProp" Target="../ctrlProps/ctrlProp684.xml"/><Relationship Id="rId48" Type="http://schemas.openxmlformats.org/officeDocument/2006/relationships/ctrlProp" Target="../ctrlProps/ctrlProp689.xml"/><Relationship Id="rId64" Type="http://schemas.openxmlformats.org/officeDocument/2006/relationships/ctrlProp" Target="../ctrlProps/ctrlProp705.xml"/><Relationship Id="rId69" Type="http://schemas.openxmlformats.org/officeDocument/2006/relationships/ctrlProp" Target="../ctrlProps/ctrlProp710.xml"/><Relationship Id="rId113" Type="http://schemas.openxmlformats.org/officeDocument/2006/relationships/ctrlProp" Target="../ctrlProps/ctrlProp754.xml"/><Relationship Id="rId118" Type="http://schemas.openxmlformats.org/officeDocument/2006/relationships/ctrlProp" Target="../ctrlProps/ctrlProp759.xml"/><Relationship Id="rId134" Type="http://schemas.openxmlformats.org/officeDocument/2006/relationships/ctrlProp" Target="../ctrlProps/ctrlProp775.xml"/><Relationship Id="rId139" Type="http://schemas.openxmlformats.org/officeDocument/2006/relationships/ctrlProp" Target="../ctrlProps/ctrlProp780.xml"/><Relationship Id="rId80" Type="http://schemas.openxmlformats.org/officeDocument/2006/relationships/ctrlProp" Target="../ctrlProps/ctrlProp721.xml"/><Relationship Id="rId85" Type="http://schemas.openxmlformats.org/officeDocument/2006/relationships/ctrlProp" Target="../ctrlProps/ctrlProp726.xml"/><Relationship Id="rId150" Type="http://schemas.openxmlformats.org/officeDocument/2006/relationships/ctrlProp" Target="../ctrlProps/ctrlProp791.xml"/><Relationship Id="rId155" Type="http://schemas.openxmlformats.org/officeDocument/2006/relationships/ctrlProp" Target="../ctrlProps/ctrlProp796.xml"/><Relationship Id="rId171" Type="http://schemas.openxmlformats.org/officeDocument/2006/relationships/ctrlProp" Target="../ctrlProps/ctrlProp812.xml"/><Relationship Id="rId176" Type="http://schemas.openxmlformats.org/officeDocument/2006/relationships/ctrlProp" Target="../ctrlProps/ctrlProp817.xml"/><Relationship Id="rId12" Type="http://schemas.openxmlformats.org/officeDocument/2006/relationships/ctrlProp" Target="../ctrlProps/ctrlProp653.xml"/><Relationship Id="rId17" Type="http://schemas.openxmlformats.org/officeDocument/2006/relationships/ctrlProp" Target="../ctrlProps/ctrlProp658.xml"/><Relationship Id="rId33" Type="http://schemas.openxmlformats.org/officeDocument/2006/relationships/ctrlProp" Target="../ctrlProps/ctrlProp674.xml"/><Relationship Id="rId38" Type="http://schemas.openxmlformats.org/officeDocument/2006/relationships/ctrlProp" Target="../ctrlProps/ctrlProp679.xml"/><Relationship Id="rId59" Type="http://schemas.openxmlformats.org/officeDocument/2006/relationships/ctrlProp" Target="../ctrlProps/ctrlProp700.xml"/><Relationship Id="rId103" Type="http://schemas.openxmlformats.org/officeDocument/2006/relationships/ctrlProp" Target="../ctrlProps/ctrlProp744.xml"/><Relationship Id="rId108" Type="http://schemas.openxmlformats.org/officeDocument/2006/relationships/ctrlProp" Target="../ctrlProps/ctrlProp749.xml"/><Relationship Id="rId124" Type="http://schemas.openxmlformats.org/officeDocument/2006/relationships/ctrlProp" Target="../ctrlProps/ctrlProp765.xml"/><Relationship Id="rId129" Type="http://schemas.openxmlformats.org/officeDocument/2006/relationships/ctrlProp" Target="../ctrlProps/ctrlProp770.xml"/><Relationship Id="rId54" Type="http://schemas.openxmlformats.org/officeDocument/2006/relationships/ctrlProp" Target="../ctrlProps/ctrlProp695.xml"/><Relationship Id="rId70" Type="http://schemas.openxmlformats.org/officeDocument/2006/relationships/ctrlProp" Target="../ctrlProps/ctrlProp711.xml"/><Relationship Id="rId75" Type="http://schemas.openxmlformats.org/officeDocument/2006/relationships/ctrlProp" Target="../ctrlProps/ctrlProp716.xml"/><Relationship Id="rId91" Type="http://schemas.openxmlformats.org/officeDocument/2006/relationships/ctrlProp" Target="../ctrlProps/ctrlProp732.xml"/><Relationship Id="rId96" Type="http://schemas.openxmlformats.org/officeDocument/2006/relationships/ctrlProp" Target="../ctrlProps/ctrlProp737.xml"/><Relationship Id="rId140" Type="http://schemas.openxmlformats.org/officeDocument/2006/relationships/ctrlProp" Target="../ctrlProps/ctrlProp781.xml"/><Relationship Id="rId145" Type="http://schemas.openxmlformats.org/officeDocument/2006/relationships/ctrlProp" Target="../ctrlProps/ctrlProp786.xml"/><Relationship Id="rId161" Type="http://schemas.openxmlformats.org/officeDocument/2006/relationships/ctrlProp" Target="../ctrlProps/ctrlProp802.xml"/><Relationship Id="rId166" Type="http://schemas.openxmlformats.org/officeDocument/2006/relationships/ctrlProp" Target="../ctrlProps/ctrlProp807.xml"/><Relationship Id="rId1" Type="http://schemas.openxmlformats.org/officeDocument/2006/relationships/printerSettings" Target="../printerSettings/printerSettings5.bin"/><Relationship Id="rId6" Type="http://schemas.openxmlformats.org/officeDocument/2006/relationships/ctrlProp" Target="../ctrlProps/ctrlProp647.xml"/><Relationship Id="rId23" Type="http://schemas.openxmlformats.org/officeDocument/2006/relationships/ctrlProp" Target="../ctrlProps/ctrlProp664.xml"/><Relationship Id="rId28" Type="http://schemas.openxmlformats.org/officeDocument/2006/relationships/ctrlProp" Target="../ctrlProps/ctrlProp669.xml"/><Relationship Id="rId49" Type="http://schemas.openxmlformats.org/officeDocument/2006/relationships/ctrlProp" Target="../ctrlProps/ctrlProp690.xml"/><Relationship Id="rId114" Type="http://schemas.openxmlformats.org/officeDocument/2006/relationships/ctrlProp" Target="../ctrlProps/ctrlProp755.xml"/><Relationship Id="rId119" Type="http://schemas.openxmlformats.org/officeDocument/2006/relationships/ctrlProp" Target="../ctrlProps/ctrlProp760.xml"/><Relationship Id="rId10" Type="http://schemas.openxmlformats.org/officeDocument/2006/relationships/ctrlProp" Target="../ctrlProps/ctrlProp651.xml"/><Relationship Id="rId31" Type="http://schemas.openxmlformats.org/officeDocument/2006/relationships/ctrlProp" Target="../ctrlProps/ctrlProp672.xml"/><Relationship Id="rId44" Type="http://schemas.openxmlformats.org/officeDocument/2006/relationships/ctrlProp" Target="../ctrlProps/ctrlProp685.xml"/><Relationship Id="rId52" Type="http://schemas.openxmlformats.org/officeDocument/2006/relationships/ctrlProp" Target="../ctrlProps/ctrlProp693.xml"/><Relationship Id="rId60" Type="http://schemas.openxmlformats.org/officeDocument/2006/relationships/ctrlProp" Target="../ctrlProps/ctrlProp701.xml"/><Relationship Id="rId65" Type="http://schemas.openxmlformats.org/officeDocument/2006/relationships/ctrlProp" Target="../ctrlProps/ctrlProp706.xml"/><Relationship Id="rId73" Type="http://schemas.openxmlformats.org/officeDocument/2006/relationships/ctrlProp" Target="../ctrlProps/ctrlProp714.xml"/><Relationship Id="rId78" Type="http://schemas.openxmlformats.org/officeDocument/2006/relationships/ctrlProp" Target="../ctrlProps/ctrlProp719.xml"/><Relationship Id="rId81" Type="http://schemas.openxmlformats.org/officeDocument/2006/relationships/ctrlProp" Target="../ctrlProps/ctrlProp722.xml"/><Relationship Id="rId86" Type="http://schemas.openxmlformats.org/officeDocument/2006/relationships/ctrlProp" Target="../ctrlProps/ctrlProp727.xml"/><Relationship Id="rId94" Type="http://schemas.openxmlformats.org/officeDocument/2006/relationships/ctrlProp" Target="../ctrlProps/ctrlProp735.xml"/><Relationship Id="rId99" Type="http://schemas.openxmlformats.org/officeDocument/2006/relationships/ctrlProp" Target="../ctrlProps/ctrlProp740.xml"/><Relationship Id="rId101" Type="http://schemas.openxmlformats.org/officeDocument/2006/relationships/ctrlProp" Target="../ctrlProps/ctrlProp742.xml"/><Relationship Id="rId122" Type="http://schemas.openxmlformats.org/officeDocument/2006/relationships/ctrlProp" Target="../ctrlProps/ctrlProp763.xml"/><Relationship Id="rId130" Type="http://schemas.openxmlformats.org/officeDocument/2006/relationships/ctrlProp" Target="../ctrlProps/ctrlProp771.xml"/><Relationship Id="rId135" Type="http://schemas.openxmlformats.org/officeDocument/2006/relationships/ctrlProp" Target="../ctrlProps/ctrlProp776.xml"/><Relationship Id="rId143" Type="http://schemas.openxmlformats.org/officeDocument/2006/relationships/ctrlProp" Target="../ctrlProps/ctrlProp784.xml"/><Relationship Id="rId148" Type="http://schemas.openxmlformats.org/officeDocument/2006/relationships/ctrlProp" Target="../ctrlProps/ctrlProp789.xml"/><Relationship Id="rId151" Type="http://schemas.openxmlformats.org/officeDocument/2006/relationships/ctrlProp" Target="../ctrlProps/ctrlProp792.xml"/><Relationship Id="rId156" Type="http://schemas.openxmlformats.org/officeDocument/2006/relationships/ctrlProp" Target="../ctrlProps/ctrlProp797.xml"/><Relationship Id="rId164" Type="http://schemas.openxmlformats.org/officeDocument/2006/relationships/ctrlProp" Target="../ctrlProps/ctrlProp805.xml"/><Relationship Id="rId169" Type="http://schemas.openxmlformats.org/officeDocument/2006/relationships/ctrlProp" Target="../ctrlProps/ctrlProp810.xml"/><Relationship Id="rId4" Type="http://schemas.openxmlformats.org/officeDocument/2006/relationships/ctrlProp" Target="../ctrlProps/ctrlProp645.xml"/><Relationship Id="rId9" Type="http://schemas.openxmlformats.org/officeDocument/2006/relationships/ctrlProp" Target="../ctrlProps/ctrlProp650.xml"/><Relationship Id="rId172" Type="http://schemas.openxmlformats.org/officeDocument/2006/relationships/ctrlProp" Target="../ctrlProps/ctrlProp813.xml"/><Relationship Id="rId13" Type="http://schemas.openxmlformats.org/officeDocument/2006/relationships/ctrlProp" Target="../ctrlProps/ctrlProp654.xml"/><Relationship Id="rId18" Type="http://schemas.openxmlformats.org/officeDocument/2006/relationships/ctrlProp" Target="../ctrlProps/ctrlProp659.xml"/><Relationship Id="rId39" Type="http://schemas.openxmlformats.org/officeDocument/2006/relationships/ctrlProp" Target="../ctrlProps/ctrlProp680.xml"/><Relationship Id="rId109" Type="http://schemas.openxmlformats.org/officeDocument/2006/relationships/ctrlProp" Target="../ctrlProps/ctrlProp750.xml"/><Relationship Id="rId34" Type="http://schemas.openxmlformats.org/officeDocument/2006/relationships/ctrlProp" Target="../ctrlProps/ctrlProp675.xml"/><Relationship Id="rId50" Type="http://schemas.openxmlformats.org/officeDocument/2006/relationships/ctrlProp" Target="../ctrlProps/ctrlProp691.xml"/><Relationship Id="rId55" Type="http://schemas.openxmlformats.org/officeDocument/2006/relationships/ctrlProp" Target="../ctrlProps/ctrlProp696.xml"/><Relationship Id="rId76" Type="http://schemas.openxmlformats.org/officeDocument/2006/relationships/ctrlProp" Target="../ctrlProps/ctrlProp717.xml"/><Relationship Id="rId97" Type="http://schemas.openxmlformats.org/officeDocument/2006/relationships/ctrlProp" Target="../ctrlProps/ctrlProp738.xml"/><Relationship Id="rId104" Type="http://schemas.openxmlformats.org/officeDocument/2006/relationships/ctrlProp" Target="../ctrlProps/ctrlProp745.xml"/><Relationship Id="rId120" Type="http://schemas.openxmlformats.org/officeDocument/2006/relationships/ctrlProp" Target="../ctrlProps/ctrlProp761.xml"/><Relationship Id="rId125" Type="http://schemas.openxmlformats.org/officeDocument/2006/relationships/ctrlProp" Target="../ctrlProps/ctrlProp766.xml"/><Relationship Id="rId141" Type="http://schemas.openxmlformats.org/officeDocument/2006/relationships/ctrlProp" Target="../ctrlProps/ctrlProp782.xml"/><Relationship Id="rId146" Type="http://schemas.openxmlformats.org/officeDocument/2006/relationships/ctrlProp" Target="../ctrlProps/ctrlProp787.xml"/><Relationship Id="rId167" Type="http://schemas.openxmlformats.org/officeDocument/2006/relationships/ctrlProp" Target="../ctrlProps/ctrlProp808.xml"/><Relationship Id="rId7" Type="http://schemas.openxmlformats.org/officeDocument/2006/relationships/ctrlProp" Target="../ctrlProps/ctrlProp648.xml"/><Relationship Id="rId71" Type="http://schemas.openxmlformats.org/officeDocument/2006/relationships/ctrlProp" Target="../ctrlProps/ctrlProp712.xml"/><Relationship Id="rId92" Type="http://schemas.openxmlformats.org/officeDocument/2006/relationships/ctrlProp" Target="../ctrlProps/ctrlProp733.xml"/><Relationship Id="rId162" Type="http://schemas.openxmlformats.org/officeDocument/2006/relationships/ctrlProp" Target="../ctrlProps/ctrlProp803.xml"/><Relationship Id="rId2" Type="http://schemas.openxmlformats.org/officeDocument/2006/relationships/drawing" Target="../drawings/drawing5.xml"/><Relationship Id="rId29" Type="http://schemas.openxmlformats.org/officeDocument/2006/relationships/ctrlProp" Target="../ctrlProps/ctrlProp670.xml"/><Relationship Id="rId24" Type="http://schemas.openxmlformats.org/officeDocument/2006/relationships/ctrlProp" Target="../ctrlProps/ctrlProp665.xml"/><Relationship Id="rId40" Type="http://schemas.openxmlformats.org/officeDocument/2006/relationships/ctrlProp" Target="../ctrlProps/ctrlProp681.xml"/><Relationship Id="rId45" Type="http://schemas.openxmlformats.org/officeDocument/2006/relationships/ctrlProp" Target="../ctrlProps/ctrlProp686.xml"/><Relationship Id="rId66" Type="http://schemas.openxmlformats.org/officeDocument/2006/relationships/ctrlProp" Target="../ctrlProps/ctrlProp707.xml"/><Relationship Id="rId87" Type="http://schemas.openxmlformats.org/officeDocument/2006/relationships/ctrlProp" Target="../ctrlProps/ctrlProp728.xml"/><Relationship Id="rId110" Type="http://schemas.openxmlformats.org/officeDocument/2006/relationships/ctrlProp" Target="../ctrlProps/ctrlProp751.xml"/><Relationship Id="rId115" Type="http://schemas.openxmlformats.org/officeDocument/2006/relationships/ctrlProp" Target="../ctrlProps/ctrlProp756.xml"/><Relationship Id="rId131" Type="http://schemas.openxmlformats.org/officeDocument/2006/relationships/ctrlProp" Target="../ctrlProps/ctrlProp772.xml"/><Relationship Id="rId136" Type="http://schemas.openxmlformats.org/officeDocument/2006/relationships/ctrlProp" Target="../ctrlProps/ctrlProp777.xml"/><Relationship Id="rId157" Type="http://schemas.openxmlformats.org/officeDocument/2006/relationships/ctrlProp" Target="../ctrlProps/ctrlProp798.xml"/><Relationship Id="rId61" Type="http://schemas.openxmlformats.org/officeDocument/2006/relationships/ctrlProp" Target="../ctrlProps/ctrlProp702.xml"/><Relationship Id="rId82" Type="http://schemas.openxmlformats.org/officeDocument/2006/relationships/ctrlProp" Target="../ctrlProps/ctrlProp723.xml"/><Relationship Id="rId152" Type="http://schemas.openxmlformats.org/officeDocument/2006/relationships/ctrlProp" Target="../ctrlProps/ctrlProp793.xml"/><Relationship Id="rId173" Type="http://schemas.openxmlformats.org/officeDocument/2006/relationships/ctrlProp" Target="../ctrlProps/ctrlProp814.xml"/><Relationship Id="rId19" Type="http://schemas.openxmlformats.org/officeDocument/2006/relationships/ctrlProp" Target="../ctrlProps/ctrlProp660.xml"/><Relationship Id="rId14" Type="http://schemas.openxmlformats.org/officeDocument/2006/relationships/ctrlProp" Target="../ctrlProps/ctrlProp655.xml"/><Relationship Id="rId30" Type="http://schemas.openxmlformats.org/officeDocument/2006/relationships/ctrlProp" Target="../ctrlProps/ctrlProp671.xml"/><Relationship Id="rId35" Type="http://schemas.openxmlformats.org/officeDocument/2006/relationships/ctrlProp" Target="../ctrlProps/ctrlProp676.xml"/><Relationship Id="rId56" Type="http://schemas.openxmlformats.org/officeDocument/2006/relationships/ctrlProp" Target="../ctrlProps/ctrlProp697.xml"/><Relationship Id="rId77" Type="http://schemas.openxmlformats.org/officeDocument/2006/relationships/ctrlProp" Target="../ctrlProps/ctrlProp718.xml"/><Relationship Id="rId100" Type="http://schemas.openxmlformats.org/officeDocument/2006/relationships/ctrlProp" Target="../ctrlProps/ctrlProp741.xml"/><Relationship Id="rId105" Type="http://schemas.openxmlformats.org/officeDocument/2006/relationships/ctrlProp" Target="../ctrlProps/ctrlProp746.xml"/><Relationship Id="rId126" Type="http://schemas.openxmlformats.org/officeDocument/2006/relationships/ctrlProp" Target="../ctrlProps/ctrlProp767.xml"/><Relationship Id="rId147" Type="http://schemas.openxmlformats.org/officeDocument/2006/relationships/ctrlProp" Target="../ctrlProps/ctrlProp788.xml"/><Relationship Id="rId168" Type="http://schemas.openxmlformats.org/officeDocument/2006/relationships/ctrlProp" Target="../ctrlProps/ctrlProp809.xml"/><Relationship Id="rId8" Type="http://schemas.openxmlformats.org/officeDocument/2006/relationships/ctrlProp" Target="../ctrlProps/ctrlProp649.xml"/><Relationship Id="rId51" Type="http://schemas.openxmlformats.org/officeDocument/2006/relationships/ctrlProp" Target="../ctrlProps/ctrlProp692.xml"/><Relationship Id="rId72" Type="http://schemas.openxmlformats.org/officeDocument/2006/relationships/ctrlProp" Target="../ctrlProps/ctrlProp713.xml"/><Relationship Id="rId93" Type="http://schemas.openxmlformats.org/officeDocument/2006/relationships/ctrlProp" Target="../ctrlProps/ctrlProp734.xml"/><Relationship Id="rId98" Type="http://schemas.openxmlformats.org/officeDocument/2006/relationships/ctrlProp" Target="../ctrlProps/ctrlProp739.xml"/><Relationship Id="rId121" Type="http://schemas.openxmlformats.org/officeDocument/2006/relationships/ctrlProp" Target="../ctrlProps/ctrlProp762.xml"/><Relationship Id="rId142" Type="http://schemas.openxmlformats.org/officeDocument/2006/relationships/ctrlProp" Target="../ctrlProps/ctrlProp783.xml"/><Relationship Id="rId163" Type="http://schemas.openxmlformats.org/officeDocument/2006/relationships/ctrlProp" Target="../ctrlProps/ctrlProp804.xml"/><Relationship Id="rId3" Type="http://schemas.openxmlformats.org/officeDocument/2006/relationships/vmlDrawing" Target="../drawings/vmlDrawing5.vml"/><Relationship Id="rId25" Type="http://schemas.openxmlformats.org/officeDocument/2006/relationships/ctrlProp" Target="../ctrlProps/ctrlProp666.xml"/><Relationship Id="rId46" Type="http://schemas.openxmlformats.org/officeDocument/2006/relationships/ctrlProp" Target="../ctrlProps/ctrlProp687.xml"/><Relationship Id="rId67" Type="http://schemas.openxmlformats.org/officeDocument/2006/relationships/ctrlProp" Target="../ctrlProps/ctrlProp708.xml"/><Relationship Id="rId116" Type="http://schemas.openxmlformats.org/officeDocument/2006/relationships/ctrlProp" Target="../ctrlProps/ctrlProp757.xml"/><Relationship Id="rId137" Type="http://schemas.openxmlformats.org/officeDocument/2006/relationships/ctrlProp" Target="../ctrlProps/ctrlProp778.xml"/><Relationship Id="rId158" Type="http://schemas.openxmlformats.org/officeDocument/2006/relationships/ctrlProp" Target="../ctrlProps/ctrlProp799.xml"/><Relationship Id="rId20" Type="http://schemas.openxmlformats.org/officeDocument/2006/relationships/ctrlProp" Target="../ctrlProps/ctrlProp661.xml"/><Relationship Id="rId41" Type="http://schemas.openxmlformats.org/officeDocument/2006/relationships/ctrlProp" Target="../ctrlProps/ctrlProp682.xml"/><Relationship Id="rId62" Type="http://schemas.openxmlformats.org/officeDocument/2006/relationships/ctrlProp" Target="../ctrlProps/ctrlProp703.xml"/><Relationship Id="rId83" Type="http://schemas.openxmlformats.org/officeDocument/2006/relationships/ctrlProp" Target="../ctrlProps/ctrlProp724.xml"/><Relationship Id="rId88" Type="http://schemas.openxmlformats.org/officeDocument/2006/relationships/ctrlProp" Target="../ctrlProps/ctrlProp729.xml"/><Relationship Id="rId111" Type="http://schemas.openxmlformats.org/officeDocument/2006/relationships/ctrlProp" Target="../ctrlProps/ctrlProp752.xml"/><Relationship Id="rId132" Type="http://schemas.openxmlformats.org/officeDocument/2006/relationships/ctrlProp" Target="../ctrlProps/ctrlProp773.xml"/><Relationship Id="rId153" Type="http://schemas.openxmlformats.org/officeDocument/2006/relationships/ctrlProp" Target="../ctrlProps/ctrlProp794.xml"/><Relationship Id="rId174" Type="http://schemas.openxmlformats.org/officeDocument/2006/relationships/ctrlProp" Target="../ctrlProps/ctrlProp815.xml"/><Relationship Id="rId15" Type="http://schemas.openxmlformats.org/officeDocument/2006/relationships/ctrlProp" Target="../ctrlProps/ctrlProp656.xml"/><Relationship Id="rId36" Type="http://schemas.openxmlformats.org/officeDocument/2006/relationships/ctrlProp" Target="../ctrlProps/ctrlProp677.xml"/><Relationship Id="rId57" Type="http://schemas.openxmlformats.org/officeDocument/2006/relationships/ctrlProp" Target="../ctrlProps/ctrlProp698.xml"/><Relationship Id="rId106" Type="http://schemas.openxmlformats.org/officeDocument/2006/relationships/ctrlProp" Target="../ctrlProps/ctrlProp747.xml"/><Relationship Id="rId127" Type="http://schemas.openxmlformats.org/officeDocument/2006/relationships/ctrlProp" Target="../ctrlProps/ctrlProp768.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931.xml"/><Relationship Id="rId21" Type="http://schemas.openxmlformats.org/officeDocument/2006/relationships/ctrlProp" Target="../ctrlProps/ctrlProp835.xml"/><Relationship Id="rId42" Type="http://schemas.openxmlformats.org/officeDocument/2006/relationships/ctrlProp" Target="../ctrlProps/ctrlProp856.xml"/><Relationship Id="rId63" Type="http://schemas.openxmlformats.org/officeDocument/2006/relationships/ctrlProp" Target="../ctrlProps/ctrlProp877.xml"/><Relationship Id="rId84" Type="http://schemas.openxmlformats.org/officeDocument/2006/relationships/ctrlProp" Target="../ctrlProps/ctrlProp898.xml"/><Relationship Id="rId138" Type="http://schemas.openxmlformats.org/officeDocument/2006/relationships/ctrlProp" Target="../ctrlProps/ctrlProp952.xml"/><Relationship Id="rId159" Type="http://schemas.openxmlformats.org/officeDocument/2006/relationships/ctrlProp" Target="../ctrlProps/ctrlProp973.xml"/><Relationship Id="rId170" Type="http://schemas.openxmlformats.org/officeDocument/2006/relationships/ctrlProp" Target="../ctrlProps/ctrlProp984.xml"/><Relationship Id="rId191" Type="http://schemas.openxmlformats.org/officeDocument/2006/relationships/ctrlProp" Target="../ctrlProps/ctrlProp1005.xml"/><Relationship Id="rId205" Type="http://schemas.openxmlformats.org/officeDocument/2006/relationships/ctrlProp" Target="../ctrlProps/ctrlProp1019.xml"/><Relationship Id="rId107" Type="http://schemas.openxmlformats.org/officeDocument/2006/relationships/ctrlProp" Target="../ctrlProps/ctrlProp921.xml"/><Relationship Id="rId11" Type="http://schemas.openxmlformats.org/officeDocument/2006/relationships/ctrlProp" Target="../ctrlProps/ctrlProp825.xml"/><Relationship Id="rId32" Type="http://schemas.openxmlformats.org/officeDocument/2006/relationships/ctrlProp" Target="../ctrlProps/ctrlProp846.xml"/><Relationship Id="rId53" Type="http://schemas.openxmlformats.org/officeDocument/2006/relationships/ctrlProp" Target="../ctrlProps/ctrlProp867.xml"/><Relationship Id="rId74" Type="http://schemas.openxmlformats.org/officeDocument/2006/relationships/ctrlProp" Target="../ctrlProps/ctrlProp888.xml"/><Relationship Id="rId128" Type="http://schemas.openxmlformats.org/officeDocument/2006/relationships/ctrlProp" Target="../ctrlProps/ctrlProp942.xml"/><Relationship Id="rId149" Type="http://schemas.openxmlformats.org/officeDocument/2006/relationships/ctrlProp" Target="../ctrlProps/ctrlProp963.xml"/><Relationship Id="rId5" Type="http://schemas.openxmlformats.org/officeDocument/2006/relationships/ctrlProp" Target="../ctrlProps/ctrlProp819.xml"/><Relationship Id="rId90" Type="http://schemas.openxmlformats.org/officeDocument/2006/relationships/ctrlProp" Target="../ctrlProps/ctrlProp904.xml"/><Relationship Id="rId95" Type="http://schemas.openxmlformats.org/officeDocument/2006/relationships/ctrlProp" Target="../ctrlProps/ctrlProp909.xml"/><Relationship Id="rId160" Type="http://schemas.openxmlformats.org/officeDocument/2006/relationships/ctrlProp" Target="../ctrlProps/ctrlProp974.xml"/><Relationship Id="rId165" Type="http://schemas.openxmlformats.org/officeDocument/2006/relationships/ctrlProp" Target="../ctrlProps/ctrlProp979.xml"/><Relationship Id="rId181" Type="http://schemas.openxmlformats.org/officeDocument/2006/relationships/ctrlProp" Target="../ctrlProps/ctrlProp995.xml"/><Relationship Id="rId186" Type="http://schemas.openxmlformats.org/officeDocument/2006/relationships/ctrlProp" Target="../ctrlProps/ctrlProp1000.xml"/><Relationship Id="rId216" Type="http://schemas.openxmlformats.org/officeDocument/2006/relationships/ctrlProp" Target="../ctrlProps/ctrlProp1030.xml"/><Relationship Id="rId211" Type="http://schemas.openxmlformats.org/officeDocument/2006/relationships/ctrlProp" Target="../ctrlProps/ctrlProp1025.xml"/><Relationship Id="rId22" Type="http://schemas.openxmlformats.org/officeDocument/2006/relationships/ctrlProp" Target="../ctrlProps/ctrlProp836.xml"/><Relationship Id="rId27" Type="http://schemas.openxmlformats.org/officeDocument/2006/relationships/ctrlProp" Target="../ctrlProps/ctrlProp841.xml"/><Relationship Id="rId43" Type="http://schemas.openxmlformats.org/officeDocument/2006/relationships/ctrlProp" Target="../ctrlProps/ctrlProp857.xml"/><Relationship Id="rId48" Type="http://schemas.openxmlformats.org/officeDocument/2006/relationships/ctrlProp" Target="../ctrlProps/ctrlProp862.xml"/><Relationship Id="rId64" Type="http://schemas.openxmlformats.org/officeDocument/2006/relationships/ctrlProp" Target="../ctrlProps/ctrlProp878.xml"/><Relationship Id="rId69" Type="http://schemas.openxmlformats.org/officeDocument/2006/relationships/ctrlProp" Target="../ctrlProps/ctrlProp883.xml"/><Relationship Id="rId113" Type="http://schemas.openxmlformats.org/officeDocument/2006/relationships/ctrlProp" Target="../ctrlProps/ctrlProp927.xml"/><Relationship Id="rId118" Type="http://schemas.openxmlformats.org/officeDocument/2006/relationships/ctrlProp" Target="../ctrlProps/ctrlProp932.xml"/><Relationship Id="rId134" Type="http://schemas.openxmlformats.org/officeDocument/2006/relationships/ctrlProp" Target="../ctrlProps/ctrlProp948.xml"/><Relationship Id="rId139" Type="http://schemas.openxmlformats.org/officeDocument/2006/relationships/ctrlProp" Target="../ctrlProps/ctrlProp953.xml"/><Relationship Id="rId80" Type="http://schemas.openxmlformats.org/officeDocument/2006/relationships/ctrlProp" Target="../ctrlProps/ctrlProp894.xml"/><Relationship Id="rId85" Type="http://schemas.openxmlformats.org/officeDocument/2006/relationships/ctrlProp" Target="../ctrlProps/ctrlProp899.xml"/><Relationship Id="rId150" Type="http://schemas.openxmlformats.org/officeDocument/2006/relationships/ctrlProp" Target="../ctrlProps/ctrlProp964.xml"/><Relationship Id="rId155" Type="http://schemas.openxmlformats.org/officeDocument/2006/relationships/ctrlProp" Target="../ctrlProps/ctrlProp969.xml"/><Relationship Id="rId171" Type="http://schemas.openxmlformats.org/officeDocument/2006/relationships/ctrlProp" Target="../ctrlProps/ctrlProp985.xml"/><Relationship Id="rId176" Type="http://schemas.openxmlformats.org/officeDocument/2006/relationships/ctrlProp" Target="../ctrlProps/ctrlProp990.xml"/><Relationship Id="rId192" Type="http://schemas.openxmlformats.org/officeDocument/2006/relationships/ctrlProp" Target="../ctrlProps/ctrlProp1006.xml"/><Relationship Id="rId197" Type="http://schemas.openxmlformats.org/officeDocument/2006/relationships/ctrlProp" Target="../ctrlProps/ctrlProp1011.xml"/><Relationship Id="rId206" Type="http://schemas.openxmlformats.org/officeDocument/2006/relationships/ctrlProp" Target="../ctrlProps/ctrlProp1020.xml"/><Relationship Id="rId201" Type="http://schemas.openxmlformats.org/officeDocument/2006/relationships/ctrlProp" Target="../ctrlProps/ctrlProp1015.xml"/><Relationship Id="rId12" Type="http://schemas.openxmlformats.org/officeDocument/2006/relationships/ctrlProp" Target="../ctrlProps/ctrlProp826.xml"/><Relationship Id="rId17" Type="http://schemas.openxmlformats.org/officeDocument/2006/relationships/ctrlProp" Target="../ctrlProps/ctrlProp831.xml"/><Relationship Id="rId33" Type="http://schemas.openxmlformats.org/officeDocument/2006/relationships/ctrlProp" Target="../ctrlProps/ctrlProp847.xml"/><Relationship Id="rId38" Type="http://schemas.openxmlformats.org/officeDocument/2006/relationships/ctrlProp" Target="../ctrlProps/ctrlProp852.xml"/><Relationship Id="rId59" Type="http://schemas.openxmlformats.org/officeDocument/2006/relationships/ctrlProp" Target="../ctrlProps/ctrlProp873.xml"/><Relationship Id="rId103" Type="http://schemas.openxmlformats.org/officeDocument/2006/relationships/ctrlProp" Target="../ctrlProps/ctrlProp917.xml"/><Relationship Id="rId108" Type="http://schemas.openxmlformats.org/officeDocument/2006/relationships/ctrlProp" Target="../ctrlProps/ctrlProp922.xml"/><Relationship Id="rId124" Type="http://schemas.openxmlformats.org/officeDocument/2006/relationships/ctrlProp" Target="../ctrlProps/ctrlProp938.xml"/><Relationship Id="rId129" Type="http://schemas.openxmlformats.org/officeDocument/2006/relationships/ctrlProp" Target="../ctrlProps/ctrlProp943.xml"/><Relationship Id="rId54" Type="http://schemas.openxmlformats.org/officeDocument/2006/relationships/ctrlProp" Target="../ctrlProps/ctrlProp868.xml"/><Relationship Id="rId70" Type="http://schemas.openxmlformats.org/officeDocument/2006/relationships/ctrlProp" Target="../ctrlProps/ctrlProp884.xml"/><Relationship Id="rId75" Type="http://schemas.openxmlformats.org/officeDocument/2006/relationships/ctrlProp" Target="../ctrlProps/ctrlProp889.xml"/><Relationship Id="rId91" Type="http://schemas.openxmlformats.org/officeDocument/2006/relationships/ctrlProp" Target="../ctrlProps/ctrlProp905.xml"/><Relationship Id="rId96" Type="http://schemas.openxmlformats.org/officeDocument/2006/relationships/ctrlProp" Target="../ctrlProps/ctrlProp910.xml"/><Relationship Id="rId140" Type="http://schemas.openxmlformats.org/officeDocument/2006/relationships/ctrlProp" Target="../ctrlProps/ctrlProp954.xml"/><Relationship Id="rId145" Type="http://schemas.openxmlformats.org/officeDocument/2006/relationships/ctrlProp" Target="../ctrlProps/ctrlProp959.xml"/><Relationship Id="rId161" Type="http://schemas.openxmlformats.org/officeDocument/2006/relationships/ctrlProp" Target="../ctrlProps/ctrlProp975.xml"/><Relationship Id="rId166" Type="http://schemas.openxmlformats.org/officeDocument/2006/relationships/ctrlProp" Target="../ctrlProps/ctrlProp980.xml"/><Relationship Id="rId182" Type="http://schemas.openxmlformats.org/officeDocument/2006/relationships/ctrlProp" Target="../ctrlProps/ctrlProp996.xml"/><Relationship Id="rId187" Type="http://schemas.openxmlformats.org/officeDocument/2006/relationships/ctrlProp" Target="../ctrlProps/ctrlProp1001.xml"/><Relationship Id="rId217" Type="http://schemas.openxmlformats.org/officeDocument/2006/relationships/ctrlProp" Target="../ctrlProps/ctrlProp1031.xml"/><Relationship Id="rId1" Type="http://schemas.openxmlformats.org/officeDocument/2006/relationships/printerSettings" Target="../printerSettings/printerSettings6.bin"/><Relationship Id="rId6" Type="http://schemas.openxmlformats.org/officeDocument/2006/relationships/ctrlProp" Target="../ctrlProps/ctrlProp820.xml"/><Relationship Id="rId212" Type="http://schemas.openxmlformats.org/officeDocument/2006/relationships/ctrlProp" Target="../ctrlProps/ctrlProp1026.xml"/><Relationship Id="rId23" Type="http://schemas.openxmlformats.org/officeDocument/2006/relationships/ctrlProp" Target="../ctrlProps/ctrlProp837.xml"/><Relationship Id="rId28" Type="http://schemas.openxmlformats.org/officeDocument/2006/relationships/ctrlProp" Target="../ctrlProps/ctrlProp842.xml"/><Relationship Id="rId49" Type="http://schemas.openxmlformats.org/officeDocument/2006/relationships/ctrlProp" Target="../ctrlProps/ctrlProp863.xml"/><Relationship Id="rId114" Type="http://schemas.openxmlformats.org/officeDocument/2006/relationships/ctrlProp" Target="../ctrlProps/ctrlProp928.xml"/><Relationship Id="rId119" Type="http://schemas.openxmlformats.org/officeDocument/2006/relationships/ctrlProp" Target="../ctrlProps/ctrlProp933.xml"/><Relationship Id="rId44" Type="http://schemas.openxmlformats.org/officeDocument/2006/relationships/ctrlProp" Target="../ctrlProps/ctrlProp858.xml"/><Relationship Id="rId60" Type="http://schemas.openxmlformats.org/officeDocument/2006/relationships/ctrlProp" Target="../ctrlProps/ctrlProp874.xml"/><Relationship Id="rId65" Type="http://schemas.openxmlformats.org/officeDocument/2006/relationships/ctrlProp" Target="../ctrlProps/ctrlProp879.xml"/><Relationship Id="rId81" Type="http://schemas.openxmlformats.org/officeDocument/2006/relationships/ctrlProp" Target="../ctrlProps/ctrlProp895.xml"/><Relationship Id="rId86" Type="http://schemas.openxmlformats.org/officeDocument/2006/relationships/ctrlProp" Target="../ctrlProps/ctrlProp900.xml"/><Relationship Id="rId130" Type="http://schemas.openxmlformats.org/officeDocument/2006/relationships/ctrlProp" Target="../ctrlProps/ctrlProp944.xml"/><Relationship Id="rId135" Type="http://schemas.openxmlformats.org/officeDocument/2006/relationships/ctrlProp" Target="../ctrlProps/ctrlProp949.xml"/><Relationship Id="rId151" Type="http://schemas.openxmlformats.org/officeDocument/2006/relationships/ctrlProp" Target="../ctrlProps/ctrlProp965.xml"/><Relationship Id="rId156" Type="http://schemas.openxmlformats.org/officeDocument/2006/relationships/ctrlProp" Target="../ctrlProps/ctrlProp970.xml"/><Relationship Id="rId177" Type="http://schemas.openxmlformats.org/officeDocument/2006/relationships/ctrlProp" Target="../ctrlProps/ctrlProp991.xml"/><Relationship Id="rId198" Type="http://schemas.openxmlformats.org/officeDocument/2006/relationships/ctrlProp" Target="../ctrlProps/ctrlProp1012.xml"/><Relationship Id="rId172" Type="http://schemas.openxmlformats.org/officeDocument/2006/relationships/ctrlProp" Target="../ctrlProps/ctrlProp986.xml"/><Relationship Id="rId193" Type="http://schemas.openxmlformats.org/officeDocument/2006/relationships/ctrlProp" Target="../ctrlProps/ctrlProp1007.xml"/><Relationship Id="rId202" Type="http://schemas.openxmlformats.org/officeDocument/2006/relationships/ctrlProp" Target="../ctrlProps/ctrlProp1016.xml"/><Relationship Id="rId207" Type="http://schemas.openxmlformats.org/officeDocument/2006/relationships/ctrlProp" Target="../ctrlProps/ctrlProp1021.xml"/><Relationship Id="rId13" Type="http://schemas.openxmlformats.org/officeDocument/2006/relationships/ctrlProp" Target="../ctrlProps/ctrlProp827.xml"/><Relationship Id="rId18" Type="http://schemas.openxmlformats.org/officeDocument/2006/relationships/ctrlProp" Target="../ctrlProps/ctrlProp832.xml"/><Relationship Id="rId39" Type="http://schemas.openxmlformats.org/officeDocument/2006/relationships/ctrlProp" Target="../ctrlProps/ctrlProp853.xml"/><Relationship Id="rId109" Type="http://schemas.openxmlformats.org/officeDocument/2006/relationships/ctrlProp" Target="../ctrlProps/ctrlProp923.xml"/><Relationship Id="rId34" Type="http://schemas.openxmlformats.org/officeDocument/2006/relationships/ctrlProp" Target="../ctrlProps/ctrlProp848.xml"/><Relationship Id="rId50" Type="http://schemas.openxmlformats.org/officeDocument/2006/relationships/ctrlProp" Target="../ctrlProps/ctrlProp864.xml"/><Relationship Id="rId55" Type="http://schemas.openxmlformats.org/officeDocument/2006/relationships/ctrlProp" Target="../ctrlProps/ctrlProp869.xml"/><Relationship Id="rId76" Type="http://schemas.openxmlformats.org/officeDocument/2006/relationships/ctrlProp" Target="../ctrlProps/ctrlProp890.xml"/><Relationship Id="rId97" Type="http://schemas.openxmlformats.org/officeDocument/2006/relationships/ctrlProp" Target="../ctrlProps/ctrlProp911.xml"/><Relationship Id="rId104" Type="http://schemas.openxmlformats.org/officeDocument/2006/relationships/ctrlProp" Target="../ctrlProps/ctrlProp918.xml"/><Relationship Id="rId120" Type="http://schemas.openxmlformats.org/officeDocument/2006/relationships/ctrlProp" Target="../ctrlProps/ctrlProp934.xml"/><Relationship Id="rId125" Type="http://schemas.openxmlformats.org/officeDocument/2006/relationships/ctrlProp" Target="../ctrlProps/ctrlProp939.xml"/><Relationship Id="rId141" Type="http://schemas.openxmlformats.org/officeDocument/2006/relationships/ctrlProp" Target="../ctrlProps/ctrlProp955.xml"/><Relationship Id="rId146" Type="http://schemas.openxmlformats.org/officeDocument/2006/relationships/ctrlProp" Target="../ctrlProps/ctrlProp960.xml"/><Relationship Id="rId167" Type="http://schemas.openxmlformats.org/officeDocument/2006/relationships/ctrlProp" Target="../ctrlProps/ctrlProp981.xml"/><Relationship Id="rId188" Type="http://schemas.openxmlformats.org/officeDocument/2006/relationships/ctrlProp" Target="../ctrlProps/ctrlProp1002.xml"/><Relationship Id="rId7" Type="http://schemas.openxmlformats.org/officeDocument/2006/relationships/ctrlProp" Target="../ctrlProps/ctrlProp821.xml"/><Relationship Id="rId71" Type="http://schemas.openxmlformats.org/officeDocument/2006/relationships/ctrlProp" Target="../ctrlProps/ctrlProp885.xml"/><Relationship Id="rId92" Type="http://schemas.openxmlformats.org/officeDocument/2006/relationships/ctrlProp" Target="../ctrlProps/ctrlProp906.xml"/><Relationship Id="rId162" Type="http://schemas.openxmlformats.org/officeDocument/2006/relationships/ctrlProp" Target="../ctrlProps/ctrlProp976.xml"/><Relationship Id="rId183" Type="http://schemas.openxmlformats.org/officeDocument/2006/relationships/ctrlProp" Target="../ctrlProps/ctrlProp997.xml"/><Relationship Id="rId213" Type="http://schemas.openxmlformats.org/officeDocument/2006/relationships/ctrlProp" Target="../ctrlProps/ctrlProp1027.xml"/><Relationship Id="rId2" Type="http://schemas.openxmlformats.org/officeDocument/2006/relationships/drawing" Target="../drawings/drawing6.xml"/><Relationship Id="rId29" Type="http://schemas.openxmlformats.org/officeDocument/2006/relationships/ctrlProp" Target="../ctrlProps/ctrlProp843.xml"/><Relationship Id="rId24" Type="http://schemas.openxmlformats.org/officeDocument/2006/relationships/ctrlProp" Target="../ctrlProps/ctrlProp838.xml"/><Relationship Id="rId40" Type="http://schemas.openxmlformats.org/officeDocument/2006/relationships/ctrlProp" Target="../ctrlProps/ctrlProp854.xml"/><Relationship Id="rId45" Type="http://schemas.openxmlformats.org/officeDocument/2006/relationships/ctrlProp" Target="../ctrlProps/ctrlProp859.xml"/><Relationship Id="rId66" Type="http://schemas.openxmlformats.org/officeDocument/2006/relationships/ctrlProp" Target="../ctrlProps/ctrlProp880.xml"/><Relationship Id="rId87" Type="http://schemas.openxmlformats.org/officeDocument/2006/relationships/ctrlProp" Target="../ctrlProps/ctrlProp901.xml"/><Relationship Id="rId110" Type="http://schemas.openxmlformats.org/officeDocument/2006/relationships/ctrlProp" Target="../ctrlProps/ctrlProp924.xml"/><Relationship Id="rId115" Type="http://schemas.openxmlformats.org/officeDocument/2006/relationships/ctrlProp" Target="../ctrlProps/ctrlProp929.xml"/><Relationship Id="rId131" Type="http://schemas.openxmlformats.org/officeDocument/2006/relationships/ctrlProp" Target="../ctrlProps/ctrlProp945.xml"/><Relationship Id="rId136" Type="http://schemas.openxmlformats.org/officeDocument/2006/relationships/ctrlProp" Target="../ctrlProps/ctrlProp950.xml"/><Relationship Id="rId157" Type="http://schemas.openxmlformats.org/officeDocument/2006/relationships/ctrlProp" Target="../ctrlProps/ctrlProp971.xml"/><Relationship Id="rId178" Type="http://schemas.openxmlformats.org/officeDocument/2006/relationships/ctrlProp" Target="../ctrlProps/ctrlProp992.xml"/><Relationship Id="rId61" Type="http://schemas.openxmlformats.org/officeDocument/2006/relationships/ctrlProp" Target="../ctrlProps/ctrlProp875.xml"/><Relationship Id="rId82" Type="http://schemas.openxmlformats.org/officeDocument/2006/relationships/ctrlProp" Target="../ctrlProps/ctrlProp896.xml"/><Relationship Id="rId152" Type="http://schemas.openxmlformats.org/officeDocument/2006/relationships/ctrlProp" Target="../ctrlProps/ctrlProp966.xml"/><Relationship Id="rId173" Type="http://schemas.openxmlformats.org/officeDocument/2006/relationships/ctrlProp" Target="../ctrlProps/ctrlProp987.xml"/><Relationship Id="rId194" Type="http://schemas.openxmlformats.org/officeDocument/2006/relationships/ctrlProp" Target="../ctrlProps/ctrlProp1008.xml"/><Relationship Id="rId199" Type="http://schemas.openxmlformats.org/officeDocument/2006/relationships/ctrlProp" Target="../ctrlProps/ctrlProp1013.xml"/><Relationship Id="rId203" Type="http://schemas.openxmlformats.org/officeDocument/2006/relationships/ctrlProp" Target="../ctrlProps/ctrlProp1017.xml"/><Relationship Id="rId208" Type="http://schemas.openxmlformats.org/officeDocument/2006/relationships/ctrlProp" Target="../ctrlProps/ctrlProp1022.xml"/><Relationship Id="rId19" Type="http://schemas.openxmlformats.org/officeDocument/2006/relationships/ctrlProp" Target="../ctrlProps/ctrlProp833.xml"/><Relationship Id="rId14" Type="http://schemas.openxmlformats.org/officeDocument/2006/relationships/ctrlProp" Target="../ctrlProps/ctrlProp828.xml"/><Relationship Id="rId30" Type="http://schemas.openxmlformats.org/officeDocument/2006/relationships/ctrlProp" Target="../ctrlProps/ctrlProp844.xml"/><Relationship Id="rId35" Type="http://schemas.openxmlformats.org/officeDocument/2006/relationships/ctrlProp" Target="../ctrlProps/ctrlProp849.xml"/><Relationship Id="rId56" Type="http://schemas.openxmlformats.org/officeDocument/2006/relationships/ctrlProp" Target="../ctrlProps/ctrlProp870.xml"/><Relationship Id="rId77" Type="http://schemas.openxmlformats.org/officeDocument/2006/relationships/ctrlProp" Target="../ctrlProps/ctrlProp891.xml"/><Relationship Id="rId100" Type="http://schemas.openxmlformats.org/officeDocument/2006/relationships/ctrlProp" Target="../ctrlProps/ctrlProp914.xml"/><Relationship Id="rId105" Type="http://schemas.openxmlformats.org/officeDocument/2006/relationships/ctrlProp" Target="../ctrlProps/ctrlProp919.xml"/><Relationship Id="rId126" Type="http://schemas.openxmlformats.org/officeDocument/2006/relationships/ctrlProp" Target="../ctrlProps/ctrlProp940.xml"/><Relationship Id="rId147" Type="http://schemas.openxmlformats.org/officeDocument/2006/relationships/ctrlProp" Target="../ctrlProps/ctrlProp961.xml"/><Relationship Id="rId168" Type="http://schemas.openxmlformats.org/officeDocument/2006/relationships/ctrlProp" Target="../ctrlProps/ctrlProp982.xml"/><Relationship Id="rId8" Type="http://schemas.openxmlformats.org/officeDocument/2006/relationships/ctrlProp" Target="../ctrlProps/ctrlProp822.xml"/><Relationship Id="rId51" Type="http://schemas.openxmlformats.org/officeDocument/2006/relationships/ctrlProp" Target="../ctrlProps/ctrlProp865.xml"/><Relationship Id="rId72" Type="http://schemas.openxmlformats.org/officeDocument/2006/relationships/ctrlProp" Target="../ctrlProps/ctrlProp886.xml"/><Relationship Id="rId93" Type="http://schemas.openxmlformats.org/officeDocument/2006/relationships/ctrlProp" Target="../ctrlProps/ctrlProp907.xml"/><Relationship Id="rId98" Type="http://schemas.openxmlformats.org/officeDocument/2006/relationships/ctrlProp" Target="../ctrlProps/ctrlProp912.xml"/><Relationship Id="rId121" Type="http://schemas.openxmlformats.org/officeDocument/2006/relationships/ctrlProp" Target="../ctrlProps/ctrlProp935.xml"/><Relationship Id="rId142" Type="http://schemas.openxmlformats.org/officeDocument/2006/relationships/ctrlProp" Target="../ctrlProps/ctrlProp956.xml"/><Relationship Id="rId163" Type="http://schemas.openxmlformats.org/officeDocument/2006/relationships/ctrlProp" Target="../ctrlProps/ctrlProp977.xml"/><Relationship Id="rId184" Type="http://schemas.openxmlformats.org/officeDocument/2006/relationships/ctrlProp" Target="../ctrlProps/ctrlProp998.xml"/><Relationship Id="rId189" Type="http://schemas.openxmlformats.org/officeDocument/2006/relationships/ctrlProp" Target="../ctrlProps/ctrlProp1003.xml"/><Relationship Id="rId3" Type="http://schemas.openxmlformats.org/officeDocument/2006/relationships/vmlDrawing" Target="../drawings/vmlDrawing6.vml"/><Relationship Id="rId214" Type="http://schemas.openxmlformats.org/officeDocument/2006/relationships/ctrlProp" Target="../ctrlProps/ctrlProp1028.xml"/><Relationship Id="rId25" Type="http://schemas.openxmlformats.org/officeDocument/2006/relationships/ctrlProp" Target="../ctrlProps/ctrlProp839.xml"/><Relationship Id="rId46" Type="http://schemas.openxmlformats.org/officeDocument/2006/relationships/ctrlProp" Target="../ctrlProps/ctrlProp860.xml"/><Relationship Id="rId67" Type="http://schemas.openxmlformats.org/officeDocument/2006/relationships/ctrlProp" Target="../ctrlProps/ctrlProp881.xml"/><Relationship Id="rId116" Type="http://schemas.openxmlformats.org/officeDocument/2006/relationships/ctrlProp" Target="../ctrlProps/ctrlProp930.xml"/><Relationship Id="rId137" Type="http://schemas.openxmlformats.org/officeDocument/2006/relationships/ctrlProp" Target="../ctrlProps/ctrlProp951.xml"/><Relationship Id="rId158" Type="http://schemas.openxmlformats.org/officeDocument/2006/relationships/ctrlProp" Target="../ctrlProps/ctrlProp972.xml"/><Relationship Id="rId20" Type="http://schemas.openxmlformats.org/officeDocument/2006/relationships/ctrlProp" Target="../ctrlProps/ctrlProp834.xml"/><Relationship Id="rId41" Type="http://schemas.openxmlformats.org/officeDocument/2006/relationships/ctrlProp" Target="../ctrlProps/ctrlProp855.xml"/><Relationship Id="rId62" Type="http://schemas.openxmlformats.org/officeDocument/2006/relationships/ctrlProp" Target="../ctrlProps/ctrlProp876.xml"/><Relationship Id="rId83" Type="http://schemas.openxmlformats.org/officeDocument/2006/relationships/ctrlProp" Target="../ctrlProps/ctrlProp897.xml"/><Relationship Id="rId88" Type="http://schemas.openxmlformats.org/officeDocument/2006/relationships/ctrlProp" Target="../ctrlProps/ctrlProp902.xml"/><Relationship Id="rId111" Type="http://schemas.openxmlformats.org/officeDocument/2006/relationships/ctrlProp" Target="../ctrlProps/ctrlProp925.xml"/><Relationship Id="rId132" Type="http://schemas.openxmlformats.org/officeDocument/2006/relationships/ctrlProp" Target="../ctrlProps/ctrlProp946.xml"/><Relationship Id="rId153" Type="http://schemas.openxmlformats.org/officeDocument/2006/relationships/ctrlProp" Target="../ctrlProps/ctrlProp967.xml"/><Relationship Id="rId174" Type="http://schemas.openxmlformats.org/officeDocument/2006/relationships/ctrlProp" Target="../ctrlProps/ctrlProp988.xml"/><Relationship Id="rId179" Type="http://schemas.openxmlformats.org/officeDocument/2006/relationships/ctrlProp" Target="../ctrlProps/ctrlProp993.xml"/><Relationship Id="rId195" Type="http://schemas.openxmlformats.org/officeDocument/2006/relationships/ctrlProp" Target="../ctrlProps/ctrlProp1009.xml"/><Relationship Id="rId209" Type="http://schemas.openxmlformats.org/officeDocument/2006/relationships/ctrlProp" Target="../ctrlProps/ctrlProp1023.xml"/><Relationship Id="rId190" Type="http://schemas.openxmlformats.org/officeDocument/2006/relationships/ctrlProp" Target="../ctrlProps/ctrlProp1004.xml"/><Relationship Id="rId204" Type="http://schemas.openxmlformats.org/officeDocument/2006/relationships/ctrlProp" Target="../ctrlProps/ctrlProp1018.xml"/><Relationship Id="rId15" Type="http://schemas.openxmlformats.org/officeDocument/2006/relationships/ctrlProp" Target="../ctrlProps/ctrlProp829.xml"/><Relationship Id="rId36" Type="http://schemas.openxmlformats.org/officeDocument/2006/relationships/ctrlProp" Target="../ctrlProps/ctrlProp850.xml"/><Relationship Id="rId57" Type="http://schemas.openxmlformats.org/officeDocument/2006/relationships/ctrlProp" Target="../ctrlProps/ctrlProp871.xml"/><Relationship Id="rId106" Type="http://schemas.openxmlformats.org/officeDocument/2006/relationships/ctrlProp" Target="../ctrlProps/ctrlProp920.xml"/><Relationship Id="rId127" Type="http://schemas.openxmlformats.org/officeDocument/2006/relationships/ctrlProp" Target="../ctrlProps/ctrlProp941.xml"/><Relationship Id="rId10" Type="http://schemas.openxmlformats.org/officeDocument/2006/relationships/ctrlProp" Target="../ctrlProps/ctrlProp824.xml"/><Relationship Id="rId31" Type="http://schemas.openxmlformats.org/officeDocument/2006/relationships/ctrlProp" Target="../ctrlProps/ctrlProp845.xml"/><Relationship Id="rId52" Type="http://schemas.openxmlformats.org/officeDocument/2006/relationships/ctrlProp" Target="../ctrlProps/ctrlProp866.xml"/><Relationship Id="rId73" Type="http://schemas.openxmlformats.org/officeDocument/2006/relationships/ctrlProp" Target="../ctrlProps/ctrlProp887.xml"/><Relationship Id="rId78" Type="http://schemas.openxmlformats.org/officeDocument/2006/relationships/ctrlProp" Target="../ctrlProps/ctrlProp892.xml"/><Relationship Id="rId94" Type="http://schemas.openxmlformats.org/officeDocument/2006/relationships/ctrlProp" Target="../ctrlProps/ctrlProp908.xml"/><Relationship Id="rId99" Type="http://schemas.openxmlformats.org/officeDocument/2006/relationships/ctrlProp" Target="../ctrlProps/ctrlProp913.xml"/><Relationship Id="rId101" Type="http://schemas.openxmlformats.org/officeDocument/2006/relationships/ctrlProp" Target="../ctrlProps/ctrlProp915.xml"/><Relationship Id="rId122" Type="http://schemas.openxmlformats.org/officeDocument/2006/relationships/ctrlProp" Target="../ctrlProps/ctrlProp936.xml"/><Relationship Id="rId143" Type="http://schemas.openxmlformats.org/officeDocument/2006/relationships/ctrlProp" Target="../ctrlProps/ctrlProp957.xml"/><Relationship Id="rId148" Type="http://schemas.openxmlformats.org/officeDocument/2006/relationships/ctrlProp" Target="../ctrlProps/ctrlProp962.xml"/><Relationship Id="rId164" Type="http://schemas.openxmlformats.org/officeDocument/2006/relationships/ctrlProp" Target="../ctrlProps/ctrlProp978.xml"/><Relationship Id="rId169" Type="http://schemas.openxmlformats.org/officeDocument/2006/relationships/ctrlProp" Target="../ctrlProps/ctrlProp983.xml"/><Relationship Id="rId185" Type="http://schemas.openxmlformats.org/officeDocument/2006/relationships/ctrlProp" Target="../ctrlProps/ctrlProp999.xml"/><Relationship Id="rId4" Type="http://schemas.openxmlformats.org/officeDocument/2006/relationships/ctrlProp" Target="../ctrlProps/ctrlProp818.xml"/><Relationship Id="rId9" Type="http://schemas.openxmlformats.org/officeDocument/2006/relationships/ctrlProp" Target="../ctrlProps/ctrlProp823.xml"/><Relationship Id="rId180" Type="http://schemas.openxmlformats.org/officeDocument/2006/relationships/ctrlProp" Target="../ctrlProps/ctrlProp994.xml"/><Relationship Id="rId210" Type="http://schemas.openxmlformats.org/officeDocument/2006/relationships/ctrlProp" Target="../ctrlProps/ctrlProp1024.xml"/><Relationship Id="rId215" Type="http://schemas.openxmlformats.org/officeDocument/2006/relationships/ctrlProp" Target="../ctrlProps/ctrlProp1029.xml"/><Relationship Id="rId26" Type="http://schemas.openxmlformats.org/officeDocument/2006/relationships/ctrlProp" Target="../ctrlProps/ctrlProp840.xml"/><Relationship Id="rId47" Type="http://schemas.openxmlformats.org/officeDocument/2006/relationships/ctrlProp" Target="../ctrlProps/ctrlProp861.xml"/><Relationship Id="rId68" Type="http://schemas.openxmlformats.org/officeDocument/2006/relationships/ctrlProp" Target="../ctrlProps/ctrlProp882.xml"/><Relationship Id="rId89" Type="http://schemas.openxmlformats.org/officeDocument/2006/relationships/ctrlProp" Target="../ctrlProps/ctrlProp903.xml"/><Relationship Id="rId112" Type="http://schemas.openxmlformats.org/officeDocument/2006/relationships/ctrlProp" Target="../ctrlProps/ctrlProp926.xml"/><Relationship Id="rId133" Type="http://schemas.openxmlformats.org/officeDocument/2006/relationships/ctrlProp" Target="../ctrlProps/ctrlProp947.xml"/><Relationship Id="rId154" Type="http://schemas.openxmlformats.org/officeDocument/2006/relationships/ctrlProp" Target="../ctrlProps/ctrlProp968.xml"/><Relationship Id="rId175" Type="http://schemas.openxmlformats.org/officeDocument/2006/relationships/ctrlProp" Target="../ctrlProps/ctrlProp989.xml"/><Relationship Id="rId196" Type="http://schemas.openxmlformats.org/officeDocument/2006/relationships/ctrlProp" Target="../ctrlProps/ctrlProp1010.xml"/><Relationship Id="rId200" Type="http://schemas.openxmlformats.org/officeDocument/2006/relationships/ctrlProp" Target="../ctrlProps/ctrlProp1014.xml"/><Relationship Id="rId16" Type="http://schemas.openxmlformats.org/officeDocument/2006/relationships/ctrlProp" Target="../ctrlProps/ctrlProp830.xml"/><Relationship Id="rId37" Type="http://schemas.openxmlformats.org/officeDocument/2006/relationships/ctrlProp" Target="../ctrlProps/ctrlProp851.xml"/><Relationship Id="rId58" Type="http://schemas.openxmlformats.org/officeDocument/2006/relationships/ctrlProp" Target="../ctrlProps/ctrlProp872.xml"/><Relationship Id="rId79" Type="http://schemas.openxmlformats.org/officeDocument/2006/relationships/ctrlProp" Target="../ctrlProps/ctrlProp893.xml"/><Relationship Id="rId102" Type="http://schemas.openxmlformats.org/officeDocument/2006/relationships/ctrlProp" Target="../ctrlProps/ctrlProp916.xml"/><Relationship Id="rId123" Type="http://schemas.openxmlformats.org/officeDocument/2006/relationships/ctrlProp" Target="../ctrlProps/ctrlProp937.xml"/><Relationship Id="rId144" Type="http://schemas.openxmlformats.org/officeDocument/2006/relationships/ctrlProp" Target="../ctrlProps/ctrlProp95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Q529"/>
  <sheetViews>
    <sheetView showGridLines="0" tabSelected="1" showWhiteSpace="0" view="pageBreakPreview" zoomScaleNormal="100" zoomScaleSheetLayoutView="100" zoomScalePageLayoutView="85" workbookViewId="0">
      <selection activeCell="BR71" sqref="BR71"/>
    </sheetView>
  </sheetViews>
  <sheetFormatPr defaultRowHeight="12" x14ac:dyDescent="0.4"/>
  <cols>
    <col min="1" max="1" width="1.625" style="3" customWidth="1"/>
    <col min="2" max="2" width="2.25" style="3" customWidth="1"/>
    <col min="3" max="3" width="2.125" style="3" customWidth="1"/>
    <col min="4" max="8" width="1.75" style="3" customWidth="1"/>
    <col min="9" max="9" width="3" style="3" customWidth="1"/>
    <col min="10" max="10" width="2.75" style="3" customWidth="1"/>
    <col min="11" max="11" width="1.625" style="3" customWidth="1"/>
    <col min="12" max="12" width="4" style="3" customWidth="1"/>
    <col min="13" max="22" width="1.625" style="3" customWidth="1"/>
    <col min="23" max="24" width="1.875" style="3" customWidth="1"/>
    <col min="25" max="26" width="2.125" style="3" customWidth="1"/>
    <col min="27" max="27" width="1.875" style="3" customWidth="1"/>
    <col min="28" max="30" width="2" style="3" customWidth="1"/>
    <col min="31" max="31" width="1.625" style="3" customWidth="1"/>
    <col min="32" max="32" width="2.625" style="3" customWidth="1"/>
    <col min="33" max="37" width="2" style="3" customWidth="1"/>
    <col min="38" max="38" width="1.625" style="3" customWidth="1"/>
    <col min="39" max="39" width="1.875" style="3" customWidth="1"/>
    <col min="40" max="40" width="1.625" style="3" customWidth="1"/>
    <col min="41" max="41" width="2.25" style="3" customWidth="1"/>
    <col min="42" max="42" width="1.625" style="3" customWidth="1"/>
    <col min="43" max="43" width="2.125" style="3" customWidth="1"/>
    <col min="44" max="45" width="1.625" style="3" customWidth="1"/>
    <col min="46" max="46" width="2.625" style="3" customWidth="1"/>
    <col min="47" max="48" width="1.625" style="3" customWidth="1"/>
    <col min="49" max="49" width="3.625" style="3" customWidth="1"/>
    <col min="50" max="52" width="1.625" style="3" customWidth="1"/>
    <col min="53" max="53" width="3.125" style="3" customWidth="1"/>
    <col min="54" max="55" width="1.625" style="3" customWidth="1"/>
    <col min="56" max="56" width="0.375" style="3" customWidth="1"/>
    <col min="57" max="57" width="1.375" style="3" customWidth="1"/>
    <col min="58" max="58" width="4.625" style="3" customWidth="1"/>
    <col min="59" max="59" width="1.25" style="3" customWidth="1"/>
    <col min="60" max="60" width="2.75" style="3" customWidth="1"/>
    <col min="61" max="61" width="1.625" style="3" customWidth="1"/>
    <col min="62" max="63" width="4.125" style="3" bestFit="1" customWidth="1"/>
    <col min="64" max="155" width="1.625" style="3" customWidth="1"/>
    <col min="156" max="256" width="9" style="3"/>
    <col min="257" max="257" width="1.625" style="3" customWidth="1"/>
    <col min="258" max="258" width="2.25" style="3" customWidth="1"/>
    <col min="259" max="259" width="2.125" style="3" customWidth="1"/>
    <col min="260" max="264" width="1.75" style="3" customWidth="1"/>
    <col min="265" max="265" width="3" style="3" customWidth="1"/>
    <col min="266" max="267" width="1.625" style="3" customWidth="1"/>
    <col min="268" max="268" width="2.125" style="3" customWidth="1"/>
    <col min="269" max="278" width="1.625" style="3" customWidth="1"/>
    <col min="279" max="280" width="1.875" style="3" customWidth="1"/>
    <col min="281" max="282" width="2.125" style="3" customWidth="1"/>
    <col min="283" max="283" width="1.875" style="3" customWidth="1"/>
    <col min="284" max="286" width="2" style="3" customWidth="1"/>
    <col min="287" max="287" width="1.625" style="3" customWidth="1"/>
    <col min="288" max="288" width="2.625" style="3" customWidth="1"/>
    <col min="289" max="293" width="2" style="3" customWidth="1"/>
    <col min="294" max="294" width="1.625" style="3" customWidth="1"/>
    <col min="295" max="295" width="1.875" style="3" customWidth="1"/>
    <col min="296" max="296" width="1.625" style="3" customWidth="1"/>
    <col min="297" max="297" width="2.25" style="3" customWidth="1"/>
    <col min="298" max="298" width="1.625" style="3" customWidth="1"/>
    <col min="299" max="299" width="2.125" style="3" customWidth="1"/>
    <col min="300" max="301" width="1.625" style="3" customWidth="1"/>
    <col min="302" max="302" width="2.625" style="3" customWidth="1"/>
    <col min="303" max="304" width="1.625" style="3" customWidth="1"/>
    <col min="305" max="305" width="3.625" style="3" customWidth="1"/>
    <col min="306" max="308" width="1.625" style="3" customWidth="1"/>
    <col min="309" max="309" width="3.125" style="3" customWidth="1"/>
    <col min="310" max="311" width="1.625" style="3" customWidth="1"/>
    <col min="312" max="312" width="0.375" style="3" customWidth="1"/>
    <col min="313" max="313" width="1.375" style="3" customWidth="1"/>
    <col min="314" max="314" width="4.625" style="3" customWidth="1"/>
    <col min="315" max="317" width="1.625" style="3" customWidth="1"/>
    <col min="318" max="319" width="4.125" style="3" bestFit="1" customWidth="1"/>
    <col min="320" max="411" width="1.625" style="3" customWidth="1"/>
    <col min="412" max="512" width="9" style="3"/>
    <col min="513" max="513" width="1.625" style="3" customWidth="1"/>
    <col min="514" max="514" width="2.25" style="3" customWidth="1"/>
    <col min="515" max="515" width="2.125" style="3" customWidth="1"/>
    <col min="516" max="520" width="1.75" style="3" customWidth="1"/>
    <col min="521" max="521" width="3" style="3" customWidth="1"/>
    <col min="522" max="523" width="1.625" style="3" customWidth="1"/>
    <col min="524" max="524" width="2.125" style="3" customWidth="1"/>
    <col min="525" max="534" width="1.625" style="3" customWidth="1"/>
    <col min="535" max="536" width="1.875" style="3" customWidth="1"/>
    <col min="537" max="538" width="2.125" style="3" customWidth="1"/>
    <col min="539" max="539" width="1.875" style="3" customWidth="1"/>
    <col min="540" max="542" width="2" style="3" customWidth="1"/>
    <col min="543" max="543" width="1.625" style="3" customWidth="1"/>
    <col min="544" max="544" width="2.625" style="3" customWidth="1"/>
    <col min="545" max="549" width="2" style="3" customWidth="1"/>
    <col min="550" max="550" width="1.625" style="3" customWidth="1"/>
    <col min="551" max="551" width="1.875" style="3" customWidth="1"/>
    <col min="552" max="552" width="1.625" style="3" customWidth="1"/>
    <col min="553" max="553" width="2.25" style="3" customWidth="1"/>
    <col min="554" max="554" width="1.625" style="3" customWidth="1"/>
    <col min="555" max="555" width="2.125" style="3" customWidth="1"/>
    <col min="556" max="557" width="1.625" style="3" customWidth="1"/>
    <col min="558" max="558" width="2.625" style="3" customWidth="1"/>
    <col min="559" max="560" width="1.625" style="3" customWidth="1"/>
    <col min="561" max="561" width="3.625" style="3" customWidth="1"/>
    <col min="562" max="564" width="1.625" style="3" customWidth="1"/>
    <col min="565" max="565" width="3.125" style="3" customWidth="1"/>
    <col min="566" max="567" width="1.625" style="3" customWidth="1"/>
    <col min="568" max="568" width="0.375" style="3" customWidth="1"/>
    <col min="569" max="569" width="1.375" style="3" customWidth="1"/>
    <col min="570" max="570" width="4.625" style="3" customWidth="1"/>
    <col min="571" max="573" width="1.625" style="3" customWidth="1"/>
    <col min="574" max="575" width="4.125" style="3" bestFit="1" customWidth="1"/>
    <col min="576" max="667" width="1.625" style="3" customWidth="1"/>
    <col min="668" max="768" width="9" style="3"/>
    <col min="769" max="769" width="1.625" style="3" customWidth="1"/>
    <col min="770" max="770" width="2.25" style="3" customWidth="1"/>
    <col min="771" max="771" width="2.125" style="3" customWidth="1"/>
    <col min="772" max="776" width="1.75" style="3" customWidth="1"/>
    <col min="777" max="777" width="3" style="3" customWidth="1"/>
    <col min="778" max="779" width="1.625" style="3" customWidth="1"/>
    <col min="780" max="780" width="2.125" style="3" customWidth="1"/>
    <col min="781" max="790" width="1.625" style="3" customWidth="1"/>
    <col min="791" max="792" width="1.875" style="3" customWidth="1"/>
    <col min="793" max="794" width="2.125" style="3" customWidth="1"/>
    <col min="795" max="795" width="1.875" style="3" customWidth="1"/>
    <col min="796" max="798" width="2" style="3" customWidth="1"/>
    <col min="799" max="799" width="1.625" style="3" customWidth="1"/>
    <col min="800" max="800" width="2.625" style="3" customWidth="1"/>
    <col min="801" max="805" width="2" style="3" customWidth="1"/>
    <col min="806" max="806" width="1.625" style="3" customWidth="1"/>
    <col min="807" max="807" width="1.875" style="3" customWidth="1"/>
    <col min="808" max="808" width="1.625" style="3" customWidth="1"/>
    <col min="809" max="809" width="2.25" style="3" customWidth="1"/>
    <col min="810" max="810" width="1.625" style="3" customWidth="1"/>
    <col min="811" max="811" width="2.125" style="3" customWidth="1"/>
    <col min="812" max="813" width="1.625" style="3" customWidth="1"/>
    <col min="814" max="814" width="2.625" style="3" customWidth="1"/>
    <col min="815" max="816" width="1.625" style="3" customWidth="1"/>
    <col min="817" max="817" width="3.625" style="3" customWidth="1"/>
    <col min="818" max="820" width="1.625" style="3" customWidth="1"/>
    <col min="821" max="821" width="3.125" style="3" customWidth="1"/>
    <col min="822" max="823" width="1.625" style="3" customWidth="1"/>
    <col min="824" max="824" width="0.375" style="3" customWidth="1"/>
    <col min="825" max="825" width="1.375" style="3" customWidth="1"/>
    <col min="826" max="826" width="4.625" style="3" customWidth="1"/>
    <col min="827" max="829" width="1.625" style="3" customWidth="1"/>
    <col min="830" max="831" width="4.125" style="3" bestFit="1" customWidth="1"/>
    <col min="832" max="923" width="1.625" style="3" customWidth="1"/>
    <col min="924" max="1024" width="9" style="3"/>
    <col min="1025" max="1025" width="1.625" style="3" customWidth="1"/>
    <col min="1026" max="1026" width="2.25" style="3" customWidth="1"/>
    <col min="1027" max="1027" width="2.125" style="3" customWidth="1"/>
    <col min="1028" max="1032" width="1.75" style="3" customWidth="1"/>
    <col min="1033" max="1033" width="3" style="3" customWidth="1"/>
    <col min="1034" max="1035" width="1.625" style="3" customWidth="1"/>
    <col min="1036" max="1036" width="2.125" style="3" customWidth="1"/>
    <col min="1037" max="1046" width="1.625" style="3" customWidth="1"/>
    <col min="1047" max="1048" width="1.875" style="3" customWidth="1"/>
    <col min="1049" max="1050" width="2.125" style="3" customWidth="1"/>
    <col min="1051" max="1051" width="1.875" style="3" customWidth="1"/>
    <col min="1052" max="1054" width="2" style="3" customWidth="1"/>
    <col min="1055" max="1055" width="1.625" style="3" customWidth="1"/>
    <col min="1056" max="1056" width="2.625" style="3" customWidth="1"/>
    <col min="1057" max="1061" width="2" style="3" customWidth="1"/>
    <col min="1062" max="1062" width="1.625" style="3" customWidth="1"/>
    <col min="1063" max="1063" width="1.875" style="3" customWidth="1"/>
    <col min="1064" max="1064" width="1.625" style="3" customWidth="1"/>
    <col min="1065" max="1065" width="2.25" style="3" customWidth="1"/>
    <col min="1066" max="1066" width="1.625" style="3" customWidth="1"/>
    <col min="1067" max="1067" width="2.125" style="3" customWidth="1"/>
    <col min="1068" max="1069" width="1.625" style="3" customWidth="1"/>
    <col min="1070" max="1070" width="2.625" style="3" customWidth="1"/>
    <col min="1071" max="1072" width="1.625" style="3" customWidth="1"/>
    <col min="1073" max="1073" width="3.625" style="3" customWidth="1"/>
    <col min="1074" max="1076" width="1.625" style="3" customWidth="1"/>
    <col min="1077" max="1077" width="3.125" style="3" customWidth="1"/>
    <col min="1078" max="1079" width="1.625" style="3" customWidth="1"/>
    <col min="1080" max="1080" width="0.375" style="3" customWidth="1"/>
    <col min="1081" max="1081" width="1.375" style="3" customWidth="1"/>
    <col min="1082" max="1082" width="4.625" style="3" customWidth="1"/>
    <col min="1083" max="1085" width="1.625" style="3" customWidth="1"/>
    <col min="1086" max="1087" width="4.125" style="3" bestFit="1" customWidth="1"/>
    <col min="1088" max="1179" width="1.625" style="3" customWidth="1"/>
    <col min="1180" max="1280" width="9" style="3"/>
    <col min="1281" max="1281" width="1.625" style="3" customWidth="1"/>
    <col min="1282" max="1282" width="2.25" style="3" customWidth="1"/>
    <col min="1283" max="1283" width="2.125" style="3" customWidth="1"/>
    <col min="1284" max="1288" width="1.75" style="3" customWidth="1"/>
    <col min="1289" max="1289" width="3" style="3" customWidth="1"/>
    <col min="1290" max="1291" width="1.625" style="3" customWidth="1"/>
    <col min="1292" max="1292" width="2.125" style="3" customWidth="1"/>
    <col min="1293" max="1302" width="1.625" style="3" customWidth="1"/>
    <col min="1303" max="1304" width="1.875" style="3" customWidth="1"/>
    <col min="1305" max="1306" width="2.125" style="3" customWidth="1"/>
    <col min="1307" max="1307" width="1.875" style="3" customWidth="1"/>
    <col min="1308" max="1310" width="2" style="3" customWidth="1"/>
    <col min="1311" max="1311" width="1.625" style="3" customWidth="1"/>
    <col min="1312" max="1312" width="2.625" style="3" customWidth="1"/>
    <col min="1313" max="1317" width="2" style="3" customWidth="1"/>
    <col min="1318" max="1318" width="1.625" style="3" customWidth="1"/>
    <col min="1319" max="1319" width="1.875" style="3" customWidth="1"/>
    <col min="1320" max="1320" width="1.625" style="3" customWidth="1"/>
    <col min="1321" max="1321" width="2.25" style="3" customWidth="1"/>
    <col min="1322" max="1322" width="1.625" style="3" customWidth="1"/>
    <col min="1323" max="1323" width="2.125" style="3" customWidth="1"/>
    <col min="1324" max="1325" width="1.625" style="3" customWidth="1"/>
    <col min="1326" max="1326" width="2.625" style="3" customWidth="1"/>
    <col min="1327" max="1328" width="1.625" style="3" customWidth="1"/>
    <col min="1329" max="1329" width="3.625" style="3" customWidth="1"/>
    <col min="1330" max="1332" width="1.625" style="3" customWidth="1"/>
    <col min="1333" max="1333" width="3.125" style="3" customWidth="1"/>
    <col min="1334" max="1335" width="1.625" style="3" customWidth="1"/>
    <col min="1336" max="1336" width="0.375" style="3" customWidth="1"/>
    <col min="1337" max="1337" width="1.375" style="3" customWidth="1"/>
    <col min="1338" max="1338" width="4.625" style="3" customWidth="1"/>
    <col min="1339" max="1341" width="1.625" style="3" customWidth="1"/>
    <col min="1342" max="1343" width="4.125" style="3" bestFit="1" customWidth="1"/>
    <col min="1344" max="1435" width="1.625" style="3" customWidth="1"/>
    <col min="1436" max="1536" width="9" style="3"/>
    <col min="1537" max="1537" width="1.625" style="3" customWidth="1"/>
    <col min="1538" max="1538" width="2.25" style="3" customWidth="1"/>
    <col min="1539" max="1539" width="2.125" style="3" customWidth="1"/>
    <col min="1540" max="1544" width="1.75" style="3" customWidth="1"/>
    <col min="1545" max="1545" width="3" style="3" customWidth="1"/>
    <col min="1546" max="1547" width="1.625" style="3" customWidth="1"/>
    <col min="1548" max="1548" width="2.125" style="3" customWidth="1"/>
    <col min="1549" max="1558" width="1.625" style="3" customWidth="1"/>
    <col min="1559" max="1560" width="1.875" style="3" customWidth="1"/>
    <col min="1561" max="1562" width="2.125" style="3" customWidth="1"/>
    <col min="1563" max="1563" width="1.875" style="3" customWidth="1"/>
    <col min="1564" max="1566" width="2" style="3" customWidth="1"/>
    <col min="1567" max="1567" width="1.625" style="3" customWidth="1"/>
    <col min="1568" max="1568" width="2.625" style="3" customWidth="1"/>
    <col min="1569" max="1573" width="2" style="3" customWidth="1"/>
    <col min="1574" max="1574" width="1.625" style="3" customWidth="1"/>
    <col min="1575" max="1575" width="1.875" style="3" customWidth="1"/>
    <col min="1576" max="1576" width="1.625" style="3" customWidth="1"/>
    <col min="1577" max="1577" width="2.25" style="3" customWidth="1"/>
    <col min="1578" max="1578" width="1.625" style="3" customWidth="1"/>
    <col min="1579" max="1579" width="2.125" style="3" customWidth="1"/>
    <col min="1580" max="1581" width="1.625" style="3" customWidth="1"/>
    <col min="1582" max="1582" width="2.625" style="3" customWidth="1"/>
    <col min="1583" max="1584" width="1.625" style="3" customWidth="1"/>
    <col min="1585" max="1585" width="3.625" style="3" customWidth="1"/>
    <col min="1586" max="1588" width="1.625" style="3" customWidth="1"/>
    <col min="1589" max="1589" width="3.125" style="3" customWidth="1"/>
    <col min="1590" max="1591" width="1.625" style="3" customWidth="1"/>
    <col min="1592" max="1592" width="0.375" style="3" customWidth="1"/>
    <col min="1593" max="1593" width="1.375" style="3" customWidth="1"/>
    <col min="1594" max="1594" width="4.625" style="3" customWidth="1"/>
    <col min="1595" max="1597" width="1.625" style="3" customWidth="1"/>
    <col min="1598" max="1599" width="4.125" style="3" bestFit="1" customWidth="1"/>
    <col min="1600" max="1691" width="1.625" style="3" customWidth="1"/>
    <col min="1692" max="1792" width="9" style="3"/>
    <col min="1793" max="1793" width="1.625" style="3" customWidth="1"/>
    <col min="1794" max="1794" width="2.25" style="3" customWidth="1"/>
    <col min="1795" max="1795" width="2.125" style="3" customWidth="1"/>
    <col min="1796" max="1800" width="1.75" style="3" customWidth="1"/>
    <col min="1801" max="1801" width="3" style="3" customWidth="1"/>
    <col min="1802" max="1803" width="1.625" style="3" customWidth="1"/>
    <col min="1804" max="1804" width="2.125" style="3" customWidth="1"/>
    <col min="1805" max="1814" width="1.625" style="3" customWidth="1"/>
    <col min="1815" max="1816" width="1.875" style="3" customWidth="1"/>
    <col min="1817" max="1818" width="2.125" style="3" customWidth="1"/>
    <col min="1819" max="1819" width="1.875" style="3" customWidth="1"/>
    <col min="1820" max="1822" width="2" style="3" customWidth="1"/>
    <col min="1823" max="1823" width="1.625" style="3" customWidth="1"/>
    <col min="1824" max="1824" width="2.625" style="3" customWidth="1"/>
    <col min="1825" max="1829" width="2" style="3" customWidth="1"/>
    <col min="1830" max="1830" width="1.625" style="3" customWidth="1"/>
    <col min="1831" max="1831" width="1.875" style="3" customWidth="1"/>
    <col min="1832" max="1832" width="1.625" style="3" customWidth="1"/>
    <col min="1833" max="1833" width="2.25" style="3" customWidth="1"/>
    <col min="1834" max="1834" width="1.625" style="3" customWidth="1"/>
    <col min="1835" max="1835" width="2.125" style="3" customWidth="1"/>
    <col min="1836" max="1837" width="1.625" style="3" customWidth="1"/>
    <col min="1838" max="1838" width="2.625" style="3" customWidth="1"/>
    <col min="1839" max="1840" width="1.625" style="3" customWidth="1"/>
    <col min="1841" max="1841" width="3.625" style="3" customWidth="1"/>
    <col min="1842" max="1844" width="1.625" style="3" customWidth="1"/>
    <col min="1845" max="1845" width="3.125" style="3" customWidth="1"/>
    <col min="1846" max="1847" width="1.625" style="3" customWidth="1"/>
    <col min="1848" max="1848" width="0.375" style="3" customWidth="1"/>
    <col min="1849" max="1849" width="1.375" style="3" customWidth="1"/>
    <col min="1850" max="1850" width="4.625" style="3" customWidth="1"/>
    <col min="1851" max="1853" width="1.625" style="3" customWidth="1"/>
    <col min="1854" max="1855" width="4.125" style="3" bestFit="1" customWidth="1"/>
    <col min="1856" max="1947" width="1.625" style="3" customWidth="1"/>
    <col min="1948" max="2048" width="9" style="3"/>
    <col min="2049" max="2049" width="1.625" style="3" customWidth="1"/>
    <col min="2050" max="2050" width="2.25" style="3" customWidth="1"/>
    <col min="2051" max="2051" width="2.125" style="3" customWidth="1"/>
    <col min="2052" max="2056" width="1.75" style="3" customWidth="1"/>
    <col min="2057" max="2057" width="3" style="3" customWidth="1"/>
    <col min="2058" max="2059" width="1.625" style="3" customWidth="1"/>
    <col min="2060" max="2060" width="2.125" style="3" customWidth="1"/>
    <col min="2061" max="2070" width="1.625" style="3" customWidth="1"/>
    <col min="2071" max="2072" width="1.875" style="3" customWidth="1"/>
    <col min="2073" max="2074" width="2.125" style="3" customWidth="1"/>
    <col min="2075" max="2075" width="1.875" style="3" customWidth="1"/>
    <col min="2076" max="2078" width="2" style="3" customWidth="1"/>
    <col min="2079" max="2079" width="1.625" style="3" customWidth="1"/>
    <col min="2080" max="2080" width="2.625" style="3" customWidth="1"/>
    <col min="2081" max="2085" width="2" style="3" customWidth="1"/>
    <col min="2086" max="2086" width="1.625" style="3" customWidth="1"/>
    <col min="2087" max="2087" width="1.875" style="3" customWidth="1"/>
    <col min="2088" max="2088" width="1.625" style="3" customWidth="1"/>
    <col min="2089" max="2089" width="2.25" style="3" customWidth="1"/>
    <col min="2090" max="2090" width="1.625" style="3" customWidth="1"/>
    <col min="2091" max="2091" width="2.125" style="3" customWidth="1"/>
    <col min="2092" max="2093" width="1.625" style="3" customWidth="1"/>
    <col min="2094" max="2094" width="2.625" style="3" customWidth="1"/>
    <col min="2095" max="2096" width="1.625" style="3" customWidth="1"/>
    <col min="2097" max="2097" width="3.625" style="3" customWidth="1"/>
    <col min="2098" max="2100" width="1.625" style="3" customWidth="1"/>
    <col min="2101" max="2101" width="3.125" style="3" customWidth="1"/>
    <col min="2102" max="2103" width="1.625" style="3" customWidth="1"/>
    <col min="2104" max="2104" width="0.375" style="3" customWidth="1"/>
    <col min="2105" max="2105" width="1.375" style="3" customWidth="1"/>
    <col min="2106" max="2106" width="4.625" style="3" customWidth="1"/>
    <col min="2107" max="2109" width="1.625" style="3" customWidth="1"/>
    <col min="2110" max="2111" width="4.125" style="3" bestFit="1" customWidth="1"/>
    <col min="2112" max="2203" width="1.625" style="3" customWidth="1"/>
    <col min="2204" max="2304" width="9" style="3"/>
    <col min="2305" max="2305" width="1.625" style="3" customWidth="1"/>
    <col min="2306" max="2306" width="2.25" style="3" customWidth="1"/>
    <col min="2307" max="2307" width="2.125" style="3" customWidth="1"/>
    <col min="2308" max="2312" width="1.75" style="3" customWidth="1"/>
    <col min="2313" max="2313" width="3" style="3" customWidth="1"/>
    <col min="2314" max="2315" width="1.625" style="3" customWidth="1"/>
    <col min="2316" max="2316" width="2.125" style="3" customWidth="1"/>
    <col min="2317" max="2326" width="1.625" style="3" customWidth="1"/>
    <col min="2327" max="2328" width="1.875" style="3" customWidth="1"/>
    <col min="2329" max="2330" width="2.125" style="3" customWidth="1"/>
    <col min="2331" max="2331" width="1.875" style="3" customWidth="1"/>
    <col min="2332" max="2334" width="2" style="3" customWidth="1"/>
    <col min="2335" max="2335" width="1.625" style="3" customWidth="1"/>
    <col min="2336" max="2336" width="2.625" style="3" customWidth="1"/>
    <col min="2337" max="2341" width="2" style="3" customWidth="1"/>
    <col min="2342" max="2342" width="1.625" style="3" customWidth="1"/>
    <col min="2343" max="2343" width="1.875" style="3" customWidth="1"/>
    <col min="2344" max="2344" width="1.625" style="3" customWidth="1"/>
    <col min="2345" max="2345" width="2.25" style="3" customWidth="1"/>
    <col min="2346" max="2346" width="1.625" style="3" customWidth="1"/>
    <col min="2347" max="2347" width="2.125" style="3" customWidth="1"/>
    <col min="2348" max="2349" width="1.625" style="3" customWidth="1"/>
    <col min="2350" max="2350" width="2.625" style="3" customWidth="1"/>
    <col min="2351" max="2352" width="1.625" style="3" customWidth="1"/>
    <col min="2353" max="2353" width="3.625" style="3" customWidth="1"/>
    <col min="2354" max="2356" width="1.625" style="3" customWidth="1"/>
    <col min="2357" max="2357" width="3.125" style="3" customWidth="1"/>
    <col min="2358" max="2359" width="1.625" style="3" customWidth="1"/>
    <col min="2360" max="2360" width="0.375" style="3" customWidth="1"/>
    <col min="2361" max="2361" width="1.375" style="3" customWidth="1"/>
    <col min="2362" max="2362" width="4.625" style="3" customWidth="1"/>
    <col min="2363" max="2365" width="1.625" style="3" customWidth="1"/>
    <col min="2366" max="2367" width="4.125" style="3" bestFit="1" customWidth="1"/>
    <col min="2368" max="2459" width="1.625" style="3" customWidth="1"/>
    <col min="2460" max="2560" width="9" style="3"/>
    <col min="2561" max="2561" width="1.625" style="3" customWidth="1"/>
    <col min="2562" max="2562" width="2.25" style="3" customWidth="1"/>
    <col min="2563" max="2563" width="2.125" style="3" customWidth="1"/>
    <col min="2564" max="2568" width="1.75" style="3" customWidth="1"/>
    <col min="2569" max="2569" width="3" style="3" customWidth="1"/>
    <col min="2570" max="2571" width="1.625" style="3" customWidth="1"/>
    <col min="2572" max="2572" width="2.125" style="3" customWidth="1"/>
    <col min="2573" max="2582" width="1.625" style="3" customWidth="1"/>
    <col min="2583" max="2584" width="1.875" style="3" customWidth="1"/>
    <col min="2585" max="2586" width="2.125" style="3" customWidth="1"/>
    <col min="2587" max="2587" width="1.875" style="3" customWidth="1"/>
    <col min="2588" max="2590" width="2" style="3" customWidth="1"/>
    <col min="2591" max="2591" width="1.625" style="3" customWidth="1"/>
    <col min="2592" max="2592" width="2.625" style="3" customWidth="1"/>
    <col min="2593" max="2597" width="2" style="3" customWidth="1"/>
    <col min="2598" max="2598" width="1.625" style="3" customWidth="1"/>
    <col min="2599" max="2599" width="1.875" style="3" customWidth="1"/>
    <col min="2600" max="2600" width="1.625" style="3" customWidth="1"/>
    <col min="2601" max="2601" width="2.25" style="3" customWidth="1"/>
    <col min="2602" max="2602" width="1.625" style="3" customWidth="1"/>
    <col min="2603" max="2603" width="2.125" style="3" customWidth="1"/>
    <col min="2604" max="2605" width="1.625" style="3" customWidth="1"/>
    <col min="2606" max="2606" width="2.625" style="3" customWidth="1"/>
    <col min="2607" max="2608" width="1.625" style="3" customWidth="1"/>
    <col min="2609" max="2609" width="3.625" style="3" customWidth="1"/>
    <col min="2610" max="2612" width="1.625" style="3" customWidth="1"/>
    <col min="2613" max="2613" width="3.125" style="3" customWidth="1"/>
    <col min="2614" max="2615" width="1.625" style="3" customWidth="1"/>
    <col min="2616" max="2616" width="0.375" style="3" customWidth="1"/>
    <col min="2617" max="2617" width="1.375" style="3" customWidth="1"/>
    <col min="2618" max="2618" width="4.625" style="3" customWidth="1"/>
    <col min="2619" max="2621" width="1.625" style="3" customWidth="1"/>
    <col min="2622" max="2623" width="4.125" style="3" bestFit="1" customWidth="1"/>
    <col min="2624" max="2715" width="1.625" style="3" customWidth="1"/>
    <col min="2716" max="2816" width="9" style="3"/>
    <col min="2817" max="2817" width="1.625" style="3" customWidth="1"/>
    <col min="2818" max="2818" width="2.25" style="3" customWidth="1"/>
    <col min="2819" max="2819" width="2.125" style="3" customWidth="1"/>
    <col min="2820" max="2824" width="1.75" style="3" customWidth="1"/>
    <col min="2825" max="2825" width="3" style="3" customWidth="1"/>
    <col min="2826" max="2827" width="1.625" style="3" customWidth="1"/>
    <col min="2828" max="2828" width="2.125" style="3" customWidth="1"/>
    <col min="2829" max="2838" width="1.625" style="3" customWidth="1"/>
    <col min="2839" max="2840" width="1.875" style="3" customWidth="1"/>
    <col min="2841" max="2842" width="2.125" style="3" customWidth="1"/>
    <col min="2843" max="2843" width="1.875" style="3" customWidth="1"/>
    <col min="2844" max="2846" width="2" style="3" customWidth="1"/>
    <col min="2847" max="2847" width="1.625" style="3" customWidth="1"/>
    <col min="2848" max="2848" width="2.625" style="3" customWidth="1"/>
    <col min="2849" max="2853" width="2" style="3" customWidth="1"/>
    <col min="2854" max="2854" width="1.625" style="3" customWidth="1"/>
    <col min="2855" max="2855" width="1.875" style="3" customWidth="1"/>
    <col min="2856" max="2856" width="1.625" style="3" customWidth="1"/>
    <col min="2857" max="2857" width="2.25" style="3" customWidth="1"/>
    <col min="2858" max="2858" width="1.625" style="3" customWidth="1"/>
    <col min="2859" max="2859" width="2.125" style="3" customWidth="1"/>
    <col min="2860" max="2861" width="1.625" style="3" customWidth="1"/>
    <col min="2862" max="2862" width="2.625" style="3" customWidth="1"/>
    <col min="2863" max="2864" width="1.625" style="3" customWidth="1"/>
    <col min="2865" max="2865" width="3.625" style="3" customWidth="1"/>
    <col min="2866" max="2868" width="1.625" style="3" customWidth="1"/>
    <col min="2869" max="2869" width="3.125" style="3" customWidth="1"/>
    <col min="2870" max="2871" width="1.625" style="3" customWidth="1"/>
    <col min="2872" max="2872" width="0.375" style="3" customWidth="1"/>
    <col min="2873" max="2873" width="1.375" style="3" customWidth="1"/>
    <col min="2874" max="2874" width="4.625" style="3" customWidth="1"/>
    <col min="2875" max="2877" width="1.625" style="3" customWidth="1"/>
    <col min="2878" max="2879" width="4.125" style="3" bestFit="1" customWidth="1"/>
    <col min="2880" max="2971" width="1.625" style="3" customWidth="1"/>
    <col min="2972" max="3072" width="9" style="3"/>
    <col min="3073" max="3073" width="1.625" style="3" customWidth="1"/>
    <col min="3074" max="3074" width="2.25" style="3" customWidth="1"/>
    <col min="3075" max="3075" width="2.125" style="3" customWidth="1"/>
    <col min="3076" max="3080" width="1.75" style="3" customWidth="1"/>
    <col min="3081" max="3081" width="3" style="3" customWidth="1"/>
    <col min="3082" max="3083" width="1.625" style="3" customWidth="1"/>
    <col min="3084" max="3084" width="2.125" style="3" customWidth="1"/>
    <col min="3085" max="3094" width="1.625" style="3" customWidth="1"/>
    <col min="3095" max="3096" width="1.875" style="3" customWidth="1"/>
    <col min="3097" max="3098" width="2.125" style="3" customWidth="1"/>
    <col min="3099" max="3099" width="1.875" style="3" customWidth="1"/>
    <col min="3100" max="3102" width="2" style="3" customWidth="1"/>
    <col min="3103" max="3103" width="1.625" style="3" customWidth="1"/>
    <col min="3104" max="3104" width="2.625" style="3" customWidth="1"/>
    <col min="3105" max="3109" width="2" style="3" customWidth="1"/>
    <col min="3110" max="3110" width="1.625" style="3" customWidth="1"/>
    <col min="3111" max="3111" width="1.875" style="3" customWidth="1"/>
    <col min="3112" max="3112" width="1.625" style="3" customWidth="1"/>
    <col min="3113" max="3113" width="2.25" style="3" customWidth="1"/>
    <col min="3114" max="3114" width="1.625" style="3" customWidth="1"/>
    <col min="3115" max="3115" width="2.125" style="3" customWidth="1"/>
    <col min="3116" max="3117" width="1.625" style="3" customWidth="1"/>
    <col min="3118" max="3118" width="2.625" style="3" customWidth="1"/>
    <col min="3119" max="3120" width="1.625" style="3" customWidth="1"/>
    <col min="3121" max="3121" width="3.625" style="3" customWidth="1"/>
    <col min="3122" max="3124" width="1.625" style="3" customWidth="1"/>
    <col min="3125" max="3125" width="3.125" style="3" customWidth="1"/>
    <col min="3126" max="3127" width="1.625" style="3" customWidth="1"/>
    <col min="3128" max="3128" width="0.375" style="3" customWidth="1"/>
    <col min="3129" max="3129" width="1.375" style="3" customWidth="1"/>
    <col min="3130" max="3130" width="4.625" style="3" customWidth="1"/>
    <col min="3131" max="3133" width="1.625" style="3" customWidth="1"/>
    <col min="3134" max="3135" width="4.125" style="3" bestFit="1" customWidth="1"/>
    <col min="3136" max="3227" width="1.625" style="3" customWidth="1"/>
    <col min="3228" max="3328" width="9" style="3"/>
    <col min="3329" max="3329" width="1.625" style="3" customWidth="1"/>
    <col min="3330" max="3330" width="2.25" style="3" customWidth="1"/>
    <col min="3331" max="3331" width="2.125" style="3" customWidth="1"/>
    <col min="3332" max="3336" width="1.75" style="3" customWidth="1"/>
    <col min="3337" max="3337" width="3" style="3" customWidth="1"/>
    <col min="3338" max="3339" width="1.625" style="3" customWidth="1"/>
    <col min="3340" max="3340" width="2.125" style="3" customWidth="1"/>
    <col min="3341" max="3350" width="1.625" style="3" customWidth="1"/>
    <col min="3351" max="3352" width="1.875" style="3" customWidth="1"/>
    <col min="3353" max="3354" width="2.125" style="3" customWidth="1"/>
    <col min="3355" max="3355" width="1.875" style="3" customWidth="1"/>
    <col min="3356" max="3358" width="2" style="3" customWidth="1"/>
    <col min="3359" max="3359" width="1.625" style="3" customWidth="1"/>
    <col min="3360" max="3360" width="2.625" style="3" customWidth="1"/>
    <col min="3361" max="3365" width="2" style="3" customWidth="1"/>
    <col min="3366" max="3366" width="1.625" style="3" customWidth="1"/>
    <col min="3367" max="3367" width="1.875" style="3" customWidth="1"/>
    <col min="3368" max="3368" width="1.625" style="3" customWidth="1"/>
    <col min="3369" max="3369" width="2.25" style="3" customWidth="1"/>
    <col min="3370" max="3370" width="1.625" style="3" customWidth="1"/>
    <col min="3371" max="3371" width="2.125" style="3" customWidth="1"/>
    <col min="3372" max="3373" width="1.625" style="3" customWidth="1"/>
    <col min="3374" max="3374" width="2.625" style="3" customWidth="1"/>
    <col min="3375" max="3376" width="1.625" style="3" customWidth="1"/>
    <col min="3377" max="3377" width="3.625" style="3" customWidth="1"/>
    <col min="3378" max="3380" width="1.625" style="3" customWidth="1"/>
    <col min="3381" max="3381" width="3.125" style="3" customWidth="1"/>
    <col min="3382" max="3383" width="1.625" style="3" customWidth="1"/>
    <col min="3384" max="3384" width="0.375" style="3" customWidth="1"/>
    <col min="3385" max="3385" width="1.375" style="3" customWidth="1"/>
    <col min="3386" max="3386" width="4.625" style="3" customWidth="1"/>
    <col min="3387" max="3389" width="1.625" style="3" customWidth="1"/>
    <col min="3390" max="3391" width="4.125" style="3" bestFit="1" customWidth="1"/>
    <col min="3392" max="3483" width="1.625" style="3" customWidth="1"/>
    <col min="3484" max="3584" width="9" style="3"/>
    <col min="3585" max="3585" width="1.625" style="3" customWidth="1"/>
    <col min="3586" max="3586" width="2.25" style="3" customWidth="1"/>
    <col min="3587" max="3587" width="2.125" style="3" customWidth="1"/>
    <col min="3588" max="3592" width="1.75" style="3" customWidth="1"/>
    <col min="3593" max="3593" width="3" style="3" customWidth="1"/>
    <col min="3594" max="3595" width="1.625" style="3" customWidth="1"/>
    <col min="3596" max="3596" width="2.125" style="3" customWidth="1"/>
    <col min="3597" max="3606" width="1.625" style="3" customWidth="1"/>
    <col min="3607" max="3608" width="1.875" style="3" customWidth="1"/>
    <col min="3609" max="3610" width="2.125" style="3" customWidth="1"/>
    <col min="3611" max="3611" width="1.875" style="3" customWidth="1"/>
    <col min="3612" max="3614" width="2" style="3" customWidth="1"/>
    <col min="3615" max="3615" width="1.625" style="3" customWidth="1"/>
    <col min="3616" max="3616" width="2.625" style="3" customWidth="1"/>
    <col min="3617" max="3621" width="2" style="3" customWidth="1"/>
    <col min="3622" max="3622" width="1.625" style="3" customWidth="1"/>
    <col min="3623" max="3623" width="1.875" style="3" customWidth="1"/>
    <col min="3624" max="3624" width="1.625" style="3" customWidth="1"/>
    <col min="3625" max="3625" width="2.25" style="3" customWidth="1"/>
    <col min="3626" max="3626" width="1.625" style="3" customWidth="1"/>
    <col min="3627" max="3627" width="2.125" style="3" customWidth="1"/>
    <col min="3628" max="3629" width="1.625" style="3" customWidth="1"/>
    <col min="3630" max="3630" width="2.625" style="3" customWidth="1"/>
    <col min="3631" max="3632" width="1.625" style="3" customWidth="1"/>
    <col min="3633" max="3633" width="3.625" style="3" customWidth="1"/>
    <col min="3634" max="3636" width="1.625" style="3" customWidth="1"/>
    <col min="3637" max="3637" width="3.125" style="3" customWidth="1"/>
    <col min="3638" max="3639" width="1.625" style="3" customWidth="1"/>
    <col min="3640" max="3640" width="0.375" style="3" customWidth="1"/>
    <col min="3641" max="3641" width="1.375" style="3" customWidth="1"/>
    <col min="3642" max="3642" width="4.625" style="3" customWidth="1"/>
    <col min="3643" max="3645" width="1.625" style="3" customWidth="1"/>
    <col min="3646" max="3647" width="4.125" style="3" bestFit="1" customWidth="1"/>
    <col min="3648" max="3739" width="1.625" style="3" customWidth="1"/>
    <col min="3740" max="3840" width="9" style="3"/>
    <col min="3841" max="3841" width="1.625" style="3" customWidth="1"/>
    <col min="3842" max="3842" width="2.25" style="3" customWidth="1"/>
    <col min="3843" max="3843" width="2.125" style="3" customWidth="1"/>
    <col min="3844" max="3848" width="1.75" style="3" customWidth="1"/>
    <col min="3849" max="3849" width="3" style="3" customWidth="1"/>
    <col min="3850" max="3851" width="1.625" style="3" customWidth="1"/>
    <col min="3852" max="3852" width="2.125" style="3" customWidth="1"/>
    <col min="3853" max="3862" width="1.625" style="3" customWidth="1"/>
    <col min="3863" max="3864" width="1.875" style="3" customWidth="1"/>
    <col min="3865" max="3866" width="2.125" style="3" customWidth="1"/>
    <col min="3867" max="3867" width="1.875" style="3" customWidth="1"/>
    <col min="3868" max="3870" width="2" style="3" customWidth="1"/>
    <col min="3871" max="3871" width="1.625" style="3" customWidth="1"/>
    <col min="3872" max="3872" width="2.625" style="3" customWidth="1"/>
    <col min="3873" max="3877" width="2" style="3" customWidth="1"/>
    <col min="3878" max="3878" width="1.625" style="3" customWidth="1"/>
    <col min="3879" max="3879" width="1.875" style="3" customWidth="1"/>
    <col min="3880" max="3880" width="1.625" style="3" customWidth="1"/>
    <col min="3881" max="3881" width="2.25" style="3" customWidth="1"/>
    <col min="3882" max="3882" width="1.625" style="3" customWidth="1"/>
    <col min="3883" max="3883" width="2.125" style="3" customWidth="1"/>
    <col min="3884" max="3885" width="1.625" style="3" customWidth="1"/>
    <col min="3886" max="3886" width="2.625" style="3" customWidth="1"/>
    <col min="3887" max="3888" width="1.625" style="3" customWidth="1"/>
    <col min="3889" max="3889" width="3.625" style="3" customWidth="1"/>
    <col min="3890" max="3892" width="1.625" style="3" customWidth="1"/>
    <col min="3893" max="3893" width="3.125" style="3" customWidth="1"/>
    <col min="3894" max="3895" width="1.625" style="3" customWidth="1"/>
    <col min="3896" max="3896" width="0.375" style="3" customWidth="1"/>
    <col min="3897" max="3897" width="1.375" style="3" customWidth="1"/>
    <col min="3898" max="3898" width="4.625" style="3" customWidth="1"/>
    <col min="3899" max="3901" width="1.625" style="3" customWidth="1"/>
    <col min="3902" max="3903" width="4.125" style="3" bestFit="1" customWidth="1"/>
    <col min="3904" max="3995" width="1.625" style="3" customWidth="1"/>
    <col min="3996" max="4096" width="9" style="3"/>
    <col min="4097" max="4097" width="1.625" style="3" customWidth="1"/>
    <col min="4098" max="4098" width="2.25" style="3" customWidth="1"/>
    <col min="4099" max="4099" width="2.125" style="3" customWidth="1"/>
    <col min="4100" max="4104" width="1.75" style="3" customWidth="1"/>
    <col min="4105" max="4105" width="3" style="3" customWidth="1"/>
    <col min="4106" max="4107" width="1.625" style="3" customWidth="1"/>
    <col min="4108" max="4108" width="2.125" style="3" customWidth="1"/>
    <col min="4109" max="4118" width="1.625" style="3" customWidth="1"/>
    <col min="4119" max="4120" width="1.875" style="3" customWidth="1"/>
    <col min="4121" max="4122" width="2.125" style="3" customWidth="1"/>
    <col min="4123" max="4123" width="1.875" style="3" customWidth="1"/>
    <col min="4124" max="4126" width="2" style="3" customWidth="1"/>
    <col min="4127" max="4127" width="1.625" style="3" customWidth="1"/>
    <col min="4128" max="4128" width="2.625" style="3" customWidth="1"/>
    <col min="4129" max="4133" width="2" style="3" customWidth="1"/>
    <col min="4134" max="4134" width="1.625" style="3" customWidth="1"/>
    <col min="4135" max="4135" width="1.875" style="3" customWidth="1"/>
    <col min="4136" max="4136" width="1.625" style="3" customWidth="1"/>
    <col min="4137" max="4137" width="2.25" style="3" customWidth="1"/>
    <col min="4138" max="4138" width="1.625" style="3" customWidth="1"/>
    <col min="4139" max="4139" width="2.125" style="3" customWidth="1"/>
    <col min="4140" max="4141" width="1.625" style="3" customWidth="1"/>
    <col min="4142" max="4142" width="2.625" style="3" customWidth="1"/>
    <col min="4143" max="4144" width="1.625" style="3" customWidth="1"/>
    <col min="4145" max="4145" width="3.625" style="3" customWidth="1"/>
    <col min="4146" max="4148" width="1.625" style="3" customWidth="1"/>
    <col min="4149" max="4149" width="3.125" style="3" customWidth="1"/>
    <col min="4150" max="4151" width="1.625" style="3" customWidth="1"/>
    <col min="4152" max="4152" width="0.375" style="3" customWidth="1"/>
    <col min="4153" max="4153" width="1.375" style="3" customWidth="1"/>
    <col min="4154" max="4154" width="4.625" style="3" customWidth="1"/>
    <col min="4155" max="4157" width="1.625" style="3" customWidth="1"/>
    <col min="4158" max="4159" width="4.125" style="3" bestFit="1" customWidth="1"/>
    <col min="4160" max="4251" width="1.625" style="3" customWidth="1"/>
    <col min="4252" max="4352" width="9" style="3"/>
    <col min="4353" max="4353" width="1.625" style="3" customWidth="1"/>
    <col min="4354" max="4354" width="2.25" style="3" customWidth="1"/>
    <col min="4355" max="4355" width="2.125" style="3" customWidth="1"/>
    <col min="4356" max="4360" width="1.75" style="3" customWidth="1"/>
    <col min="4361" max="4361" width="3" style="3" customWidth="1"/>
    <col min="4362" max="4363" width="1.625" style="3" customWidth="1"/>
    <col min="4364" max="4364" width="2.125" style="3" customWidth="1"/>
    <col min="4365" max="4374" width="1.625" style="3" customWidth="1"/>
    <col min="4375" max="4376" width="1.875" style="3" customWidth="1"/>
    <col min="4377" max="4378" width="2.125" style="3" customWidth="1"/>
    <col min="4379" max="4379" width="1.875" style="3" customWidth="1"/>
    <col min="4380" max="4382" width="2" style="3" customWidth="1"/>
    <col min="4383" max="4383" width="1.625" style="3" customWidth="1"/>
    <col min="4384" max="4384" width="2.625" style="3" customWidth="1"/>
    <col min="4385" max="4389" width="2" style="3" customWidth="1"/>
    <col min="4390" max="4390" width="1.625" style="3" customWidth="1"/>
    <col min="4391" max="4391" width="1.875" style="3" customWidth="1"/>
    <col min="4392" max="4392" width="1.625" style="3" customWidth="1"/>
    <col min="4393" max="4393" width="2.25" style="3" customWidth="1"/>
    <col min="4394" max="4394" width="1.625" style="3" customWidth="1"/>
    <col min="4395" max="4395" width="2.125" style="3" customWidth="1"/>
    <col min="4396" max="4397" width="1.625" style="3" customWidth="1"/>
    <col min="4398" max="4398" width="2.625" style="3" customWidth="1"/>
    <col min="4399" max="4400" width="1.625" style="3" customWidth="1"/>
    <col min="4401" max="4401" width="3.625" style="3" customWidth="1"/>
    <col min="4402" max="4404" width="1.625" style="3" customWidth="1"/>
    <col min="4405" max="4405" width="3.125" style="3" customWidth="1"/>
    <col min="4406" max="4407" width="1.625" style="3" customWidth="1"/>
    <col min="4408" max="4408" width="0.375" style="3" customWidth="1"/>
    <col min="4409" max="4409" width="1.375" style="3" customWidth="1"/>
    <col min="4410" max="4410" width="4.625" style="3" customWidth="1"/>
    <col min="4411" max="4413" width="1.625" style="3" customWidth="1"/>
    <col min="4414" max="4415" width="4.125" style="3" bestFit="1" customWidth="1"/>
    <col min="4416" max="4507" width="1.625" style="3" customWidth="1"/>
    <col min="4508" max="4608" width="9" style="3"/>
    <col min="4609" max="4609" width="1.625" style="3" customWidth="1"/>
    <col min="4610" max="4610" width="2.25" style="3" customWidth="1"/>
    <col min="4611" max="4611" width="2.125" style="3" customWidth="1"/>
    <col min="4612" max="4616" width="1.75" style="3" customWidth="1"/>
    <col min="4617" max="4617" width="3" style="3" customWidth="1"/>
    <col min="4618" max="4619" width="1.625" style="3" customWidth="1"/>
    <col min="4620" max="4620" width="2.125" style="3" customWidth="1"/>
    <col min="4621" max="4630" width="1.625" style="3" customWidth="1"/>
    <col min="4631" max="4632" width="1.875" style="3" customWidth="1"/>
    <col min="4633" max="4634" width="2.125" style="3" customWidth="1"/>
    <col min="4635" max="4635" width="1.875" style="3" customWidth="1"/>
    <col min="4636" max="4638" width="2" style="3" customWidth="1"/>
    <col min="4639" max="4639" width="1.625" style="3" customWidth="1"/>
    <col min="4640" max="4640" width="2.625" style="3" customWidth="1"/>
    <col min="4641" max="4645" width="2" style="3" customWidth="1"/>
    <col min="4646" max="4646" width="1.625" style="3" customWidth="1"/>
    <col min="4647" max="4647" width="1.875" style="3" customWidth="1"/>
    <col min="4648" max="4648" width="1.625" style="3" customWidth="1"/>
    <col min="4649" max="4649" width="2.25" style="3" customWidth="1"/>
    <col min="4650" max="4650" width="1.625" style="3" customWidth="1"/>
    <col min="4651" max="4651" width="2.125" style="3" customWidth="1"/>
    <col min="4652" max="4653" width="1.625" style="3" customWidth="1"/>
    <col min="4654" max="4654" width="2.625" style="3" customWidth="1"/>
    <col min="4655" max="4656" width="1.625" style="3" customWidth="1"/>
    <col min="4657" max="4657" width="3.625" style="3" customWidth="1"/>
    <col min="4658" max="4660" width="1.625" style="3" customWidth="1"/>
    <col min="4661" max="4661" width="3.125" style="3" customWidth="1"/>
    <col min="4662" max="4663" width="1.625" style="3" customWidth="1"/>
    <col min="4664" max="4664" width="0.375" style="3" customWidth="1"/>
    <col min="4665" max="4665" width="1.375" style="3" customWidth="1"/>
    <col min="4666" max="4666" width="4.625" style="3" customWidth="1"/>
    <col min="4667" max="4669" width="1.625" style="3" customWidth="1"/>
    <col min="4670" max="4671" width="4.125" style="3" bestFit="1" customWidth="1"/>
    <col min="4672" max="4763" width="1.625" style="3" customWidth="1"/>
    <col min="4764" max="4864" width="9" style="3"/>
    <col min="4865" max="4865" width="1.625" style="3" customWidth="1"/>
    <col min="4866" max="4866" width="2.25" style="3" customWidth="1"/>
    <col min="4867" max="4867" width="2.125" style="3" customWidth="1"/>
    <col min="4868" max="4872" width="1.75" style="3" customWidth="1"/>
    <col min="4873" max="4873" width="3" style="3" customWidth="1"/>
    <col min="4874" max="4875" width="1.625" style="3" customWidth="1"/>
    <col min="4876" max="4876" width="2.125" style="3" customWidth="1"/>
    <col min="4877" max="4886" width="1.625" style="3" customWidth="1"/>
    <col min="4887" max="4888" width="1.875" style="3" customWidth="1"/>
    <col min="4889" max="4890" width="2.125" style="3" customWidth="1"/>
    <col min="4891" max="4891" width="1.875" style="3" customWidth="1"/>
    <col min="4892" max="4894" width="2" style="3" customWidth="1"/>
    <col min="4895" max="4895" width="1.625" style="3" customWidth="1"/>
    <col min="4896" max="4896" width="2.625" style="3" customWidth="1"/>
    <col min="4897" max="4901" width="2" style="3" customWidth="1"/>
    <col min="4902" max="4902" width="1.625" style="3" customWidth="1"/>
    <col min="4903" max="4903" width="1.875" style="3" customWidth="1"/>
    <col min="4904" max="4904" width="1.625" style="3" customWidth="1"/>
    <col min="4905" max="4905" width="2.25" style="3" customWidth="1"/>
    <col min="4906" max="4906" width="1.625" style="3" customWidth="1"/>
    <col min="4907" max="4907" width="2.125" style="3" customWidth="1"/>
    <col min="4908" max="4909" width="1.625" style="3" customWidth="1"/>
    <col min="4910" max="4910" width="2.625" style="3" customWidth="1"/>
    <col min="4911" max="4912" width="1.625" style="3" customWidth="1"/>
    <col min="4913" max="4913" width="3.625" style="3" customWidth="1"/>
    <col min="4914" max="4916" width="1.625" style="3" customWidth="1"/>
    <col min="4917" max="4917" width="3.125" style="3" customWidth="1"/>
    <col min="4918" max="4919" width="1.625" style="3" customWidth="1"/>
    <col min="4920" max="4920" width="0.375" style="3" customWidth="1"/>
    <col min="4921" max="4921" width="1.375" style="3" customWidth="1"/>
    <col min="4922" max="4922" width="4.625" style="3" customWidth="1"/>
    <col min="4923" max="4925" width="1.625" style="3" customWidth="1"/>
    <col min="4926" max="4927" width="4.125" style="3" bestFit="1" customWidth="1"/>
    <col min="4928" max="5019" width="1.625" style="3" customWidth="1"/>
    <col min="5020" max="5120" width="9" style="3"/>
    <col min="5121" max="5121" width="1.625" style="3" customWidth="1"/>
    <col min="5122" max="5122" width="2.25" style="3" customWidth="1"/>
    <col min="5123" max="5123" width="2.125" style="3" customWidth="1"/>
    <col min="5124" max="5128" width="1.75" style="3" customWidth="1"/>
    <col min="5129" max="5129" width="3" style="3" customWidth="1"/>
    <col min="5130" max="5131" width="1.625" style="3" customWidth="1"/>
    <col min="5132" max="5132" width="2.125" style="3" customWidth="1"/>
    <col min="5133" max="5142" width="1.625" style="3" customWidth="1"/>
    <col min="5143" max="5144" width="1.875" style="3" customWidth="1"/>
    <col min="5145" max="5146" width="2.125" style="3" customWidth="1"/>
    <col min="5147" max="5147" width="1.875" style="3" customWidth="1"/>
    <col min="5148" max="5150" width="2" style="3" customWidth="1"/>
    <col min="5151" max="5151" width="1.625" style="3" customWidth="1"/>
    <col min="5152" max="5152" width="2.625" style="3" customWidth="1"/>
    <col min="5153" max="5157" width="2" style="3" customWidth="1"/>
    <col min="5158" max="5158" width="1.625" style="3" customWidth="1"/>
    <col min="5159" max="5159" width="1.875" style="3" customWidth="1"/>
    <col min="5160" max="5160" width="1.625" style="3" customWidth="1"/>
    <col min="5161" max="5161" width="2.25" style="3" customWidth="1"/>
    <col min="5162" max="5162" width="1.625" style="3" customWidth="1"/>
    <col min="5163" max="5163" width="2.125" style="3" customWidth="1"/>
    <col min="5164" max="5165" width="1.625" style="3" customWidth="1"/>
    <col min="5166" max="5166" width="2.625" style="3" customWidth="1"/>
    <col min="5167" max="5168" width="1.625" style="3" customWidth="1"/>
    <col min="5169" max="5169" width="3.625" style="3" customWidth="1"/>
    <col min="5170" max="5172" width="1.625" style="3" customWidth="1"/>
    <col min="5173" max="5173" width="3.125" style="3" customWidth="1"/>
    <col min="5174" max="5175" width="1.625" style="3" customWidth="1"/>
    <col min="5176" max="5176" width="0.375" style="3" customWidth="1"/>
    <col min="5177" max="5177" width="1.375" style="3" customWidth="1"/>
    <col min="5178" max="5178" width="4.625" style="3" customWidth="1"/>
    <col min="5179" max="5181" width="1.625" style="3" customWidth="1"/>
    <col min="5182" max="5183" width="4.125" style="3" bestFit="1" customWidth="1"/>
    <col min="5184" max="5275" width="1.625" style="3" customWidth="1"/>
    <col min="5276" max="5376" width="9" style="3"/>
    <col min="5377" max="5377" width="1.625" style="3" customWidth="1"/>
    <col min="5378" max="5378" width="2.25" style="3" customWidth="1"/>
    <col min="5379" max="5379" width="2.125" style="3" customWidth="1"/>
    <col min="5380" max="5384" width="1.75" style="3" customWidth="1"/>
    <col min="5385" max="5385" width="3" style="3" customWidth="1"/>
    <col min="5386" max="5387" width="1.625" style="3" customWidth="1"/>
    <col min="5388" max="5388" width="2.125" style="3" customWidth="1"/>
    <col min="5389" max="5398" width="1.625" style="3" customWidth="1"/>
    <col min="5399" max="5400" width="1.875" style="3" customWidth="1"/>
    <col min="5401" max="5402" width="2.125" style="3" customWidth="1"/>
    <col min="5403" max="5403" width="1.875" style="3" customWidth="1"/>
    <col min="5404" max="5406" width="2" style="3" customWidth="1"/>
    <col min="5407" max="5407" width="1.625" style="3" customWidth="1"/>
    <col min="5408" max="5408" width="2.625" style="3" customWidth="1"/>
    <col min="5409" max="5413" width="2" style="3" customWidth="1"/>
    <col min="5414" max="5414" width="1.625" style="3" customWidth="1"/>
    <col min="5415" max="5415" width="1.875" style="3" customWidth="1"/>
    <col min="5416" max="5416" width="1.625" style="3" customWidth="1"/>
    <col min="5417" max="5417" width="2.25" style="3" customWidth="1"/>
    <col min="5418" max="5418" width="1.625" style="3" customWidth="1"/>
    <col min="5419" max="5419" width="2.125" style="3" customWidth="1"/>
    <col min="5420" max="5421" width="1.625" style="3" customWidth="1"/>
    <col min="5422" max="5422" width="2.625" style="3" customWidth="1"/>
    <col min="5423" max="5424" width="1.625" style="3" customWidth="1"/>
    <col min="5425" max="5425" width="3.625" style="3" customWidth="1"/>
    <col min="5426" max="5428" width="1.625" style="3" customWidth="1"/>
    <col min="5429" max="5429" width="3.125" style="3" customWidth="1"/>
    <col min="5430" max="5431" width="1.625" style="3" customWidth="1"/>
    <col min="5432" max="5432" width="0.375" style="3" customWidth="1"/>
    <col min="5433" max="5433" width="1.375" style="3" customWidth="1"/>
    <col min="5434" max="5434" width="4.625" style="3" customWidth="1"/>
    <col min="5435" max="5437" width="1.625" style="3" customWidth="1"/>
    <col min="5438" max="5439" width="4.125" style="3" bestFit="1" customWidth="1"/>
    <col min="5440" max="5531" width="1.625" style="3" customWidth="1"/>
    <col min="5532" max="5632" width="9" style="3"/>
    <col min="5633" max="5633" width="1.625" style="3" customWidth="1"/>
    <col min="5634" max="5634" width="2.25" style="3" customWidth="1"/>
    <col min="5635" max="5635" width="2.125" style="3" customWidth="1"/>
    <col min="5636" max="5640" width="1.75" style="3" customWidth="1"/>
    <col min="5641" max="5641" width="3" style="3" customWidth="1"/>
    <col min="5642" max="5643" width="1.625" style="3" customWidth="1"/>
    <col min="5644" max="5644" width="2.125" style="3" customWidth="1"/>
    <col min="5645" max="5654" width="1.625" style="3" customWidth="1"/>
    <col min="5655" max="5656" width="1.875" style="3" customWidth="1"/>
    <col min="5657" max="5658" width="2.125" style="3" customWidth="1"/>
    <col min="5659" max="5659" width="1.875" style="3" customWidth="1"/>
    <col min="5660" max="5662" width="2" style="3" customWidth="1"/>
    <col min="5663" max="5663" width="1.625" style="3" customWidth="1"/>
    <col min="5664" max="5664" width="2.625" style="3" customWidth="1"/>
    <col min="5665" max="5669" width="2" style="3" customWidth="1"/>
    <col min="5670" max="5670" width="1.625" style="3" customWidth="1"/>
    <col min="5671" max="5671" width="1.875" style="3" customWidth="1"/>
    <col min="5672" max="5672" width="1.625" style="3" customWidth="1"/>
    <col min="5673" max="5673" width="2.25" style="3" customWidth="1"/>
    <col min="5674" max="5674" width="1.625" style="3" customWidth="1"/>
    <col min="5675" max="5675" width="2.125" style="3" customWidth="1"/>
    <col min="5676" max="5677" width="1.625" style="3" customWidth="1"/>
    <col min="5678" max="5678" width="2.625" style="3" customWidth="1"/>
    <col min="5679" max="5680" width="1.625" style="3" customWidth="1"/>
    <col min="5681" max="5681" width="3.625" style="3" customWidth="1"/>
    <col min="5682" max="5684" width="1.625" style="3" customWidth="1"/>
    <col min="5685" max="5685" width="3.125" style="3" customWidth="1"/>
    <col min="5686" max="5687" width="1.625" style="3" customWidth="1"/>
    <col min="5688" max="5688" width="0.375" style="3" customWidth="1"/>
    <col min="5689" max="5689" width="1.375" style="3" customWidth="1"/>
    <col min="5690" max="5690" width="4.625" style="3" customWidth="1"/>
    <col min="5691" max="5693" width="1.625" style="3" customWidth="1"/>
    <col min="5694" max="5695" width="4.125" style="3" bestFit="1" customWidth="1"/>
    <col min="5696" max="5787" width="1.625" style="3" customWidth="1"/>
    <col min="5788" max="5888" width="9" style="3"/>
    <col min="5889" max="5889" width="1.625" style="3" customWidth="1"/>
    <col min="5890" max="5890" width="2.25" style="3" customWidth="1"/>
    <col min="5891" max="5891" width="2.125" style="3" customWidth="1"/>
    <col min="5892" max="5896" width="1.75" style="3" customWidth="1"/>
    <col min="5897" max="5897" width="3" style="3" customWidth="1"/>
    <col min="5898" max="5899" width="1.625" style="3" customWidth="1"/>
    <col min="5900" max="5900" width="2.125" style="3" customWidth="1"/>
    <col min="5901" max="5910" width="1.625" style="3" customWidth="1"/>
    <col min="5911" max="5912" width="1.875" style="3" customWidth="1"/>
    <col min="5913" max="5914" width="2.125" style="3" customWidth="1"/>
    <col min="5915" max="5915" width="1.875" style="3" customWidth="1"/>
    <col min="5916" max="5918" width="2" style="3" customWidth="1"/>
    <col min="5919" max="5919" width="1.625" style="3" customWidth="1"/>
    <col min="5920" max="5920" width="2.625" style="3" customWidth="1"/>
    <col min="5921" max="5925" width="2" style="3" customWidth="1"/>
    <col min="5926" max="5926" width="1.625" style="3" customWidth="1"/>
    <col min="5927" max="5927" width="1.875" style="3" customWidth="1"/>
    <col min="5928" max="5928" width="1.625" style="3" customWidth="1"/>
    <col min="5929" max="5929" width="2.25" style="3" customWidth="1"/>
    <col min="5930" max="5930" width="1.625" style="3" customWidth="1"/>
    <col min="5931" max="5931" width="2.125" style="3" customWidth="1"/>
    <col min="5932" max="5933" width="1.625" style="3" customWidth="1"/>
    <col min="5934" max="5934" width="2.625" style="3" customWidth="1"/>
    <col min="5935" max="5936" width="1.625" style="3" customWidth="1"/>
    <col min="5937" max="5937" width="3.625" style="3" customWidth="1"/>
    <col min="5938" max="5940" width="1.625" style="3" customWidth="1"/>
    <col min="5941" max="5941" width="3.125" style="3" customWidth="1"/>
    <col min="5942" max="5943" width="1.625" style="3" customWidth="1"/>
    <col min="5944" max="5944" width="0.375" style="3" customWidth="1"/>
    <col min="5945" max="5945" width="1.375" style="3" customWidth="1"/>
    <col min="5946" max="5946" width="4.625" style="3" customWidth="1"/>
    <col min="5947" max="5949" width="1.625" style="3" customWidth="1"/>
    <col min="5950" max="5951" width="4.125" style="3" bestFit="1" customWidth="1"/>
    <col min="5952" max="6043" width="1.625" style="3" customWidth="1"/>
    <col min="6044" max="6144" width="9" style="3"/>
    <col min="6145" max="6145" width="1.625" style="3" customWidth="1"/>
    <col min="6146" max="6146" width="2.25" style="3" customWidth="1"/>
    <col min="6147" max="6147" width="2.125" style="3" customWidth="1"/>
    <col min="6148" max="6152" width="1.75" style="3" customWidth="1"/>
    <col min="6153" max="6153" width="3" style="3" customWidth="1"/>
    <col min="6154" max="6155" width="1.625" style="3" customWidth="1"/>
    <col min="6156" max="6156" width="2.125" style="3" customWidth="1"/>
    <col min="6157" max="6166" width="1.625" style="3" customWidth="1"/>
    <col min="6167" max="6168" width="1.875" style="3" customWidth="1"/>
    <col min="6169" max="6170" width="2.125" style="3" customWidth="1"/>
    <col min="6171" max="6171" width="1.875" style="3" customWidth="1"/>
    <col min="6172" max="6174" width="2" style="3" customWidth="1"/>
    <col min="6175" max="6175" width="1.625" style="3" customWidth="1"/>
    <col min="6176" max="6176" width="2.625" style="3" customWidth="1"/>
    <col min="6177" max="6181" width="2" style="3" customWidth="1"/>
    <col min="6182" max="6182" width="1.625" style="3" customWidth="1"/>
    <col min="6183" max="6183" width="1.875" style="3" customWidth="1"/>
    <col min="6184" max="6184" width="1.625" style="3" customWidth="1"/>
    <col min="6185" max="6185" width="2.25" style="3" customWidth="1"/>
    <col min="6186" max="6186" width="1.625" style="3" customWidth="1"/>
    <col min="6187" max="6187" width="2.125" style="3" customWidth="1"/>
    <col min="6188" max="6189" width="1.625" style="3" customWidth="1"/>
    <col min="6190" max="6190" width="2.625" style="3" customWidth="1"/>
    <col min="6191" max="6192" width="1.625" style="3" customWidth="1"/>
    <col min="6193" max="6193" width="3.625" style="3" customWidth="1"/>
    <col min="6194" max="6196" width="1.625" style="3" customWidth="1"/>
    <col min="6197" max="6197" width="3.125" style="3" customWidth="1"/>
    <col min="6198" max="6199" width="1.625" style="3" customWidth="1"/>
    <col min="6200" max="6200" width="0.375" style="3" customWidth="1"/>
    <col min="6201" max="6201" width="1.375" style="3" customWidth="1"/>
    <col min="6202" max="6202" width="4.625" style="3" customWidth="1"/>
    <col min="6203" max="6205" width="1.625" style="3" customWidth="1"/>
    <col min="6206" max="6207" width="4.125" style="3" bestFit="1" customWidth="1"/>
    <col min="6208" max="6299" width="1.625" style="3" customWidth="1"/>
    <col min="6300" max="6400" width="9" style="3"/>
    <col min="6401" max="6401" width="1.625" style="3" customWidth="1"/>
    <col min="6402" max="6402" width="2.25" style="3" customWidth="1"/>
    <col min="6403" max="6403" width="2.125" style="3" customWidth="1"/>
    <col min="6404" max="6408" width="1.75" style="3" customWidth="1"/>
    <col min="6409" max="6409" width="3" style="3" customWidth="1"/>
    <col min="6410" max="6411" width="1.625" style="3" customWidth="1"/>
    <col min="6412" max="6412" width="2.125" style="3" customWidth="1"/>
    <col min="6413" max="6422" width="1.625" style="3" customWidth="1"/>
    <col min="6423" max="6424" width="1.875" style="3" customWidth="1"/>
    <col min="6425" max="6426" width="2.125" style="3" customWidth="1"/>
    <col min="6427" max="6427" width="1.875" style="3" customWidth="1"/>
    <col min="6428" max="6430" width="2" style="3" customWidth="1"/>
    <col min="6431" max="6431" width="1.625" style="3" customWidth="1"/>
    <col min="6432" max="6432" width="2.625" style="3" customWidth="1"/>
    <col min="6433" max="6437" width="2" style="3" customWidth="1"/>
    <col min="6438" max="6438" width="1.625" style="3" customWidth="1"/>
    <col min="6439" max="6439" width="1.875" style="3" customWidth="1"/>
    <col min="6440" max="6440" width="1.625" style="3" customWidth="1"/>
    <col min="6441" max="6441" width="2.25" style="3" customWidth="1"/>
    <col min="6442" max="6442" width="1.625" style="3" customWidth="1"/>
    <col min="6443" max="6443" width="2.125" style="3" customWidth="1"/>
    <col min="6444" max="6445" width="1.625" style="3" customWidth="1"/>
    <col min="6446" max="6446" width="2.625" style="3" customWidth="1"/>
    <col min="6447" max="6448" width="1.625" style="3" customWidth="1"/>
    <col min="6449" max="6449" width="3.625" style="3" customWidth="1"/>
    <col min="6450" max="6452" width="1.625" style="3" customWidth="1"/>
    <col min="6453" max="6453" width="3.125" style="3" customWidth="1"/>
    <col min="6454" max="6455" width="1.625" style="3" customWidth="1"/>
    <col min="6456" max="6456" width="0.375" style="3" customWidth="1"/>
    <col min="6457" max="6457" width="1.375" style="3" customWidth="1"/>
    <col min="6458" max="6458" width="4.625" style="3" customWidth="1"/>
    <col min="6459" max="6461" width="1.625" style="3" customWidth="1"/>
    <col min="6462" max="6463" width="4.125" style="3" bestFit="1" customWidth="1"/>
    <col min="6464" max="6555" width="1.625" style="3" customWidth="1"/>
    <col min="6556" max="6656" width="9" style="3"/>
    <col min="6657" max="6657" width="1.625" style="3" customWidth="1"/>
    <col min="6658" max="6658" width="2.25" style="3" customWidth="1"/>
    <col min="6659" max="6659" width="2.125" style="3" customWidth="1"/>
    <col min="6660" max="6664" width="1.75" style="3" customWidth="1"/>
    <col min="6665" max="6665" width="3" style="3" customWidth="1"/>
    <col min="6666" max="6667" width="1.625" style="3" customWidth="1"/>
    <col min="6668" max="6668" width="2.125" style="3" customWidth="1"/>
    <col min="6669" max="6678" width="1.625" style="3" customWidth="1"/>
    <col min="6679" max="6680" width="1.875" style="3" customWidth="1"/>
    <col min="6681" max="6682" width="2.125" style="3" customWidth="1"/>
    <col min="6683" max="6683" width="1.875" style="3" customWidth="1"/>
    <col min="6684" max="6686" width="2" style="3" customWidth="1"/>
    <col min="6687" max="6687" width="1.625" style="3" customWidth="1"/>
    <col min="6688" max="6688" width="2.625" style="3" customWidth="1"/>
    <col min="6689" max="6693" width="2" style="3" customWidth="1"/>
    <col min="6694" max="6694" width="1.625" style="3" customWidth="1"/>
    <col min="6695" max="6695" width="1.875" style="3" customWidth="1"/>
    <col min="6696" max="6696" width="1.625" style="3" customWidth="1"/>
    <col min="6697" max="6697" width="2.25" style="3" customWidth="1"/>
    <col min="6698" max="6698" width="1.625" style="3" customWidth="1"/>
    <col min="6699" max="6699" width="2.125" style="3" customWidth="1"/>
    <col min="6700" max="6701" width="1.625" style="3" customWidth="1"/>
    <col min="6702" max="6702" width="2.625" style="3" customWidth="1"/>
    <col min="6703" max="6704" width="1.625" style="3" customWidth="1"/>
    <col min="6705" max="6705" width="3.625" style="3" customWidth="1"/>
    <col min="6706" max="6708" width="1.625" style="3" customWidth="1"/>
    <col min="6709" max="6709" width="3.125" style="3" customWidth="1"/>
    <col min="6710" max="6711" width="1.625" style="3" customWidth="1"/>
    <col min="6712" max="6712" width="0.375" style="3" customWidth="1"/>
    <col min="6713" max="6713" width="1.375" style="3" customWidth="1"/>
    <col min="6714" max="6714" width="4.625" style="3" customWidth="1"/>
    <col min="6715" max="6717" width="1.625" style="3" customWidth="1"/>
    <col min="6718" max="6719" width="4.125" style="3" bestFit="1" customWidth="1"/>
    <col min="6720" max="6811" width="1.625" style="3" customWidth="1"/>
    <col min="6812" max="6912" width="9" style="3"/>
    <col min="6913" max="6913" width="1.625" style="3" customWidth="1"/>
    <col min="6914" max="6914" width="2.25" style="3" customWidth="1"/>
    <col min="6915" max="6915" width="2.125" style="3" customWidth="1"/>
    <col min="6916" max="6920" width="1.75" style="3" customWidth="1"/>
    <col min="6921" max="6921" width="3" style="3" customWidth="1"/>
    <col min="6922" max="6923" width="1.625" style="3" customWidth="1"/>
    <col min="6924" max="6924" width="2.125" style="3" customWidth="1"/>
    <col min="6925" max="6934" width="1.625" style="3" customWidth="1"/>
    <col min="6935" max="6936" width="1.875" style="3" customWidth="1"/>
    <col min="6937" max="6938" width="2.125" style="3" customWidth="1"/>
    <col min="6939" max="6939" width="1.875" style="3" customWidth="1"/>
    <col min="6940" max="6942" width="2" style="3" customWidth="1"/>
    <col min="6943" max="6943" width="1.625" style="3" customWidth="1"/>
    <col min="6944" max="6944" width="2.625" style="3" customWidth="1"/>
    <col min="6945" max="6949" width="2" style="3" customWidth="1"/>
    <col min="6950" max="6950" width="1.625" style="3" customWidth="1"/>
    <col min="6951" max="6951" width="1.875" style="3" customWidth="1"/>
    <col min="6952" max="6952" width="1.625" style="3" customWidth="1"/>
    <col min="6953" max="6953" width="2.25" style="3" customWidth="1"/>
    <col min="6954" max="6954" width="1.625" style="3" customWidth="1"/>
    <col min="6955" max="6955" width="2.125" style="3" customWidth="1"/>
    <col min="6956" max="6957" width="1.625" style="3" customWidth="1"/>
    <col min="6958" max="6958" width="2.625" style="3" customWidth="1"/>
    <col min="6959" max="6960" width="1.625" style="3" customWidth="1"/>
    <col min="6961" max="6961" width="3.625" style="3" customWidth="1"/>
    <col min="6962" max="6964" width="1.625" style="3" customWidth="1"/>
    <col min="6965" max="6965" width="3.125" style="3" customWidth="1"/>
    <col min="6966" max="6967" width="1.625" style="3" customWidth="1"/>
    <col min="6968" max="6968" width="0.375" style="3" customWidth="1"/>
    <col min="6969" max="6969" width="1.375" style="3" customWidth="1"/>
    <col min="6970" max="6970" width="4.625" style="3" customWidth="1"/>
    <col min="6971" max="6973" width="1.625" style="3" customWidth="1"/>
    <col min="6974" max="6975" width="4.125" style="3" bestFit="1" customWidth="1"/>
    <col min="6976" max="7067" width="1.625" style="3" customWidth="1"/>
    <col min="7068" max="7168" width="9" style="3"/>
    <col min="7169" max="7169" width="1.625" style="3" customWidth="1"/>
    <col min="7170" max="7170" width="2.25" style="3" customWidth="1"/>
    <col min="7171" max="7171" width="2.125" style="3" customWidth="1"/>
    <col min="7172" max="7176" width="1.75" style="3" customWidth="1"/>
    <col min="7177" max="7177" width="3" style="3" customWidth="1"/>
    <col min="7178" max="7179" width="1.625" style="3" customWidth="1"/>
    <col min="7180" max="7180" width="2.125" style="3" customWidth="1"/>
    <col min="7181" max="7190" width="1.625" style="3" customWidth="1"/>
    <col min="7191" max="7192" width="1.875" style="3" customWidth="1"/>
    <col min="7193" max="7194" width="2.125" style="3" customWidth="1"/>
    <col min="7195" max="7195" width="1.875" style="3" customWidth="1"/>
    <col min="7196" max="7198" width="2" style="3" customWidth="1"/>
    <col min="7199" max="7199" width="1.625" style="3" customWidth="1"/>
    <col min="7200" max="7200" width="2.625" style="3" customWidth="1"/>
    <col min="7201" max="7205" width="2" style="3" customWidth="1"/>
    <col min="7206" max="7206" width="1.625" style="3" customWidth="1"/>
    <col min="7207" max="7207" width="1.875" style="3" customWidth="1"/>
    <col min="7208" max="7208" width="1.625" style="3" customWidth="1"/>
    <col min="7209" max="7209" width="2.25" style="3" customWidth="1"/>
    <col min="7210" max="7210" width="1.625" style="3" customWidth="1"/>
    <col min="7211" max="7211" width="2.125" style="3" customWidth="1"/>
    <col min="7212" max="7213" width="1.625" style="3" customWidth="1"/>
    <col min="7214" max="7214" width="2.625" style="3" customWidth="1"/>
    <col min="7215" max="7216" width="1.625" style="3" customWidth="1"/>
    <col min="7217" max="7217" width="3.625" style="3" customWidth="1"/>
    <col min="7218" max="7220" width="1.625" style="3" customWidth="1"/>
    <col min="7221" max="7221" width="3.125" style="3" customWidth="1"/>
    <col min="7222" max="7223" width="1.625" style="3" customWidth="1"/>
    <col min="7224" max="7224" width="0.375" style="3" customWidth="1"/>
    <col min="7225" max="7225" width="1.375" style="3" customWidth="1"/>
    <col min="7226" max="7226" width="4.625" style="3" customWidth="1"/>
    <col min="7227" max="7229" width="1.625" style="3" customWidth="1"/>
    <col min="7230" max="7231" width="4.125" style="3" bestFit="1" customWidth="1"/>
    <col min="7232" max="7323" width="1.625" style="3" customWidth="1"/>
    <col min="7324" max="7424" width="9" style="3"/>
    <col min="7425" max="7425" width="1.625" style="3" customWidth="1"/>
    <col min="7426" max="7426" width="2.25" style="3" customWidth="1"/>
    <col min="7427" max="7427" width="2.125" style="3" customWidth="1"/>
    <col min="7428" max="7432" width="1.75" style="3" customWidth="1"/>
    <col min="7433" max="7433" width="3" style="3" customWidth="1"/>
    <col min="7434" max="7435" width="1.625" style="3" customWidth="1"/>
    <col min="7436" max="7436" width="2.125" style="3" customWidth="1"/>
    <col min="7437" max="7446" width="1.625" style="3" customWidth="1"/>
    <col min="7447" max="7448" width="1.875" style="3" customWidth="1"/>
    <col min="7449" max="7450" width="2.125" style="3" customWidth="1"/>
    <col min="7451" max="7451" width="1.875" style="3" customWidth="1"/>
    <col min="7452" max="7454" width="2" style="3" customWidth="1"/>
    <col min="7455" max="7455" width="1.625" style="3" customWidth="1"/>
    <col min="7456" max="7456" width="2.625" style="3" customWidth="1"/>
    <col min="7457" max="7461" width="2" style="3" customWidth="1"/>
    <col min="7462" max="7462" width="1.625" style="3" customWidth="1"/>
    <col min="7463" max="7463" width="1.875" style="3" customWidth="1"/>
    <col min="7464" max="7464" width="1.625" style="3" customWidth="1"/>
    <col min="7465" max="7465" width="2.25" style="3" customWidth="1"/>
    <col min="7466" max="7466" width="1.625" style="3" customWidth="1"/>
    <col min="7467" max="7467" width="2.125" style="3" customWidth="1"/>
    <col min="7468" max="7469" width="1.625" style="3" customWidth="1"/>
    <col min="7470" max="7470" width="2.625" style="3" customWidth="1"/>
    <col min="7471" max="7472" width="1.625" style="3" customWidth="1"/>
    <col min="7473" max="7473" width="3.625" style="3" customWidth="1"/>
    <col min="7474" max="7476" width="1.625" style="3" customWidth="1"/>
    <col min="7477" max="7477" width="3.125" style="3" customWidth="1"/>
    <col min="7478" max="7479" width="1.625" style="3" customWidth="1"/>
    <col min="7480" max="7480" width="0.375" style="3" customWidth="1"/>
    <col min="7481" max="7481" width="1.375" style="3" customWidth="1"/>
    <col min="7482" max="7482" width="4.625" style="3" customWidth="1"/>
    <col min="7483" max="7485" width="1.625" style="3" customWidth="1"/>
    <col min="7486" max="7487" width="4.125" style="3" bestFit="1" customWidth="1"/>
    <col min="7488" max="7579" width="1.625" style="3" customWidth="1"/>
    <col min="7580" max="7680" width="9" style="3"/>
    <col min="7681" max="7681" width="1.625" style="3" customWidth="1"/>
    <col min="7682" max="7682" width="2.25" style="3" customWidth="1"/>
    <col min="7683" max="7683" width="2.125" style="3" customWidth="1"/>
    <col min="7684" max="7688" width="1.75" style="3" customWidth="1"/>
    <col min="7689" max="7689" width="3" style="3" customWidth="1"/>
    <col min="7690" max="7691" width="1.625" style="3" customWidth="1"/>
    <col min="7692" max="7692" width="2.125" style="3" customWidth="1"/>
    <col min="7693" max="7702" width="1.625" style="3" customWidth="1"/>
    <col min="7703" max="7704" width="1.875" style="3" customWidth="1"/>
    <col min="7705" max="7706" width="2.125" style="3" customWidth="1"/>
    <col min="7707" max="7707" width="1.875" style="3" customWidth="1"/>
    <col min="7708" max="7710" width="2" style="3" customWidth="1"/>
    <col min="7711" max="7711" width="1.625" style="3" customWidth="1"/>
    <col min="7712" max="7712" width="2.625" style="3" customWidth="1"/>
    <col min="7713" max="7717" width="2" style="3" customWidth="1"/>
    <col min="7718" max="7718" width="1.625" style="3" customWidth="1"/>
    <col min="7719" max="7719" width="1.875" style="3" customWidth="1"/>
    <col min="7720" max="7720" width="1.625" style="3" customWidth="1"/>
    <col min="7721" max="7721" width="2.25" style="3" customWidth="1"/>
    <col min="7722" max="7722" width="1.625" style="3" customWidth="1"/>
    <col min="7723" max="7723" width="2.125" style="3" customWidth="1"/>
    <col min="7724" max="7725" width="1.625" style="3" customWidth="1"/>
    <col min="7726" max="7726" width="2.625" style="3" customWidth="1"/>
    <col min="7727" max="7728" width="1.625" style="3" customWidth="1"/>
    <col min="7729" max="7729" width="3.625" style="3" customWidth="1"/>
    <col min="7730" max="7732" width="1.625" style="3" customWidth="1"/>
    <col min="7733" max="7733" width="3.125" style="3" customWidth="1"/>
    <col min="7734" max="7735" width="1.625" style="3" customWidth="1"/>
    <col min="7736" max="7736" width="0.375" style="3" customWidth="1"/>
    <col min="7737" max="7737" width="1.375" style="3" customWidth="1"/>
    <col min="7738" max="7738" width="4.625" style="3" customWidth="1"/>
    <col min="7739" max="7741" width="1.625" style="3" customWidth="1"/>
    <col min="7742" max="7743" width="4.125" style="3" bestFit="1" customWidth="1"/>
    <col min="7744" max="7835" width="1.625" style="3" customWidth="1"/>
    <col min="7836" max="7936" width="9" style="3"/>
    <col min="7937" max="7937" width="1.625" style="3" customWidth="1"/>
    <col min="7938" max="7938" width="2.25" style="3" customWidth="1"/>
    <col min="7939" max="7939" width="2.125" style="3" customWidth="1"/>
    <col min="7940" max="7944" width="1.75" style="3" customWidth="1"/>
    <col min="7945" max="7945" width="3" style="3" customWidth="1"/>
    <col min="7946" max="7947" width="1.625" style="3" customWidth="1"/>
    <col min="7948" max="7948" width="2.125" style="3" customWidth="1"/>
    <col min="7949" max="7958" width="1.625" style="3" customWidth="1"/>
    <col min="7959" max="7960" width="1.875" style="3" customWidth="1"/>
    <col min="7961" max="7962" width="2.125" style="3" customWidth="1"/>
    <col min="7963" max="7963" width="1.875" style="3" customWidth="1"/>
    <col min="7964" max="7966" width="2" style="3" customWidth="1"/>
    <col min="7967" max="7967" width="1.625" style="3" customWidth="1"/>
    <col min="7968" max="7968" width="2.625" style="3" customWidth="1"/>
    <col min="7969" max="7973" width="2" style="3" customWidth="1"/>
    <col min="7974" max="7974" width="1.625" style="3" customWidth="1"/>
    <col min="7975" max="7975" width="1.875" style="3" customWidth="1"/>
    <col min="7976" max="7976" width="1.625" style="3" customWidth="1"/>
    <col min="7977" max="7977" width="2.25" style="3" customWidth="1"/>
    <col min="7978" max="7978" width="1.625" style="3" customWidth="1"/>
    <col min="7979" max="7979" width="2.125" style="3" customWidth="1"/>
    <col min="7980" max="7981" width="1.625" style="3" customWidth="1"/>
    <col min="7982" max="7982" width="2.625" style="3" customWidth="1"/>
    <col min="7983" max="7984" width="1.625" style="3" customWidth="1"/>
    <col min="7985" max="7985" width="3.625" style="3" customWidth="1"/>
    <col min="7986" max="7988" width="1.625" style="3" customWidth="1"/>
    <col min="7989" max="7989" width="3.125" style="3" customWidth="1"/>
    <col min="7990" max="7991" width="1.625" style="3" customWidth="1"/>
    <col min="7992" max="7992" width="0.375" style="3" customWidth="1"/>
    <col min="7993" max="7993" width="1.375" style="3" customWidth="1"/>
    <col min="7994" max="7994" width="4.625" style="3" customWidth="1"/>
    <col min="7995" max="7997" width="1.625" style="3" customWidth="1"/>
    <col min="7998" max="7999" width="4.125" style="3" bestFit="1" customWidth="1"/>
    <col min="8000" max="8091" width="1.625" style="3" customWidth="1"/>
    <col min="8092" max="8192" width="9" style="3"/>
    <col min="8193" max="8193" width="1.625" style="3" customWidth="1"/>
    <col min="8194" max="8194" width="2.25" style="3" customWidth="1"/>
    <col min="8195" max="8195" width="2.125" style="3" customWidth="1"/>
    <col min="8196" max="8200" width="1.75" style="3" customWidth="1"/>
    <col min="8201" max="8201" width="3" style="3" customWidth="1"/>
    <col min="8202" max="8203" width="1.625" style="3" customWidth="1"/>
    <col min="8204" max="8204" width="2.125" style="3" customWidth="1"/>
    <col min="8205" max="8214" width="1.625" style="3" customWidth="1"/>
    <col min="8215" max="8216" width="1.875" style="3" customWidth="1"/>
    <col min="8217" max="8218" width="2.125" style="3" customWidth="1"/>
    <col min="8219" max="8219" width="1.875" style="3" customWidth="1"/>
    <col min="8220" max="8222" width="2" style="3" customWidth="1"/>
    <col min="8223" max="8223" width="1.625" style="3" customWidth="1"/>
    <col min="8224" max="8224" width="2.625" style="3" customWidth="1"/>
    <col min="8225" max="8229" width="2" style="3" customWidth="1"/>
    <col min="8230" max="8230" width="1.625" style="3" customWidth="1"/>
    <col min="8231" max="8231" width="1.875" style="3" customWidth="1"/>
    <col min="8232" max="8232" width="1.625" style="3" customWidth="1"/>
    <col min="8233" max="8233" width="2.25" style="3" customWidth="1"/>
    <col min="8234" max="8234" width="1.625" style="3" customWidth="1"/>
    <col min="8235" max="8235" width="2.125" style="3" customWidth="1"/>
    <col min="8236" max="8237" width="1.625" style="3" customWidth="1"/>
    <col min="8238" max="8238" width="2.625" style="3" customWidth="1"/>
    <col min="8239" max="8240" width="1.625" style="3" customWidth="1"/>
    <col min="8241" max="8241" width="3.625" style="3" customWidth="1"/>
    <col min="8242" max="8244" width="1.625" style="3" customWidth="1"/>
    <col min="8245" max="8245" width="3.125" style="3" customWidth="1"/>
    <col min="8246" max="8247" width="1.625" style="3" customWidth="1"/>
    <col min="8248" max="8248" width="0.375" style="3" customWidth="1"/>
    <col min="8249" max="8249" width="1.375" style="3" customWidth="1"/>
    <col min="8250" max="8250" width="4.625" style="3" customWidth="1"/>
    <col min="8251" max="8253" width="1.625" style="3" customWidth="1"/>
    <col min="8254" max="8255" width="4.125" style="3" bestFit="1" customWidth="1"/>
    <col min="8256" max="8347" width="1.625" style="3" customWidth="1"/>
    <col min="8348" max="8448" width="9" style="3"/>
    <col min="8449" max="8449" width="1.625" style="3" customWidth="1"/>
    <col min="8450" max="8450" width="2.25" style="3" customWidth="1"/>
    <col min="8451" max="8451" width="2.125" style="3" customWidth="1"/>
    <col min="8452" max="8456" width="1.75" style="3" customWidth="1"/>
    <col min="8457" max="8457" width="3" style="3" customWidth="1"/>
    <col min="8458" max="8459" width="1.625" style="3" customWidth="1"/>
    <col min="8460" max="8460" width="2.125" style="3" customWidth="1"/>
    <col min="8461" max="8470" width="1.625" style="3" customWidth="1"/>
    <col min="8471" max="8472" width="1.875" style="3" customWidth="1"/>
    <col min="8473" max="8474" width="2.125" style="3" customWidth="1"/>
    <col min="8475" max="8475" width="1.875" style="3" customWidth="1"/>
    <col min="8476" max="8478" width="2" style="3" customWidth="1"/>
    <col min="8479" max="8479" width="1.625" style="3" customWidth="1"/>
    <col min="8480" max="8480" width="2.625" style="3" customWidth="1"/>
    <col min="8481" max="8485" width="2" style="3" customWidth="1"/>
    <col min="8486" max="8486" width="1.625" style="3" customWidth="1"/>
    <col min="8487" max="8487" width="1.875" style="3" customWidth="1"/>
    <col min="8488" max="8488" width="1.625" style="3" customWidth="1"/>
    <col min="8489" max="8489" width="2.25" style="3" customWidth="1"/>
    <col min="8490" max="8490" width="1.625" style="3" customWidth="1"/>
    <col min="8491" max="8491" width="2.125" style="3" customWidth="1"/>
    <col min="8492" max="8493" width="1.625" style="3" customWidth="1"/>
    <col min="8494" max="8494" width="2.625" style="3" customWidth="1"/>
    <col min="8495" max="8496" width="1.625" style="3" customWidth="1"/>
    <col min="8497" max="8497" width="3.625" style="3" customWidth="1"/>
    <col min="8498" max="8500" width="1.625" style="3" customWidth="1"/>
    <col min="8501" max="8501" width="3.125" style="3" customWidth="1"/>
    <col min="8502" max="8503" width="1.625" style="3" customWidth="1"/>
    <col min="8504" max="8504" width="0.375" style="3" customWidth="1"/>
    <col min="8505" max="8505" width="1.375" style="3" customWidth="1"/>
    <col min="8506" max="8506" width="4.625" style="3" customWidth="1"/>
    <col min="8507" max="8509" width="1.625" style="3" customWidth="1"/>
    <col min="8510" max="8511" width="4.125" style="3" bestFit="1" customWidth="1"/>
    <col min="8512" max="8603" width="1.625" style="3" customWidth="1"/>
    <col min="8604" max="8704" width="9" style="3"/>
    <col min="8705" max="8705" width="1.625" style="3" customWidth="1"/>
    <col min="8706" max="8706" width="2.25" style="3" customWidth="1"/>
    <col min="8707" max="8707" width="2.125" style="3" customWidth="1"/>
    <col min="8708" max="8712" width="1.75" style="3" customWidth="1"/>
    <col min="8713" max="8713" width="3" style="3" customWidth="1"/>
    <col min="8714" max="8715" width="1.625" style="3" customWidth="1"/>
    <col min="8716" max="8716" width="2.125" style="3" customWidth="1"/>
    <col min="8717" max="8726" width="1.625" style="3" customWidth="1"/>
    <col min="8727" max="8728" width="1.875" style="3" customWidth="1"/>
    <col min="8729" max="8730" width="2.125" style="3" customWidth="1"/>
    <col min="8731" max="8731" width="1.875" style="3" customWidth="1"/>
    <col min="8732" max="8734" width="2" style="3" customWidth="1"/>
    <col min="8735" max="8735" width="1.625" style="3" customWidth="1"/>
    <col min="8736" max="8736" width="2.625" style="3" customWidth="1"/>
    <col min="8737" max="8741" width="2" style="3" customWidth="1"/>
    <col min="8742" max="8742" width="1.625" style="3" customWidth="1"/>
    <col min="8743" max="8743" width="1.875" style="3" customWidth="1"/>
    <col min="8744" max="8744" width="1.625" style="3" customWidth="1"/>
    <col min="8745" max="8745" width="2.25" style="3" customWidth="1"/>
    <col min="8746" max="8746" width="1.625" style="3" customWidth="1"/>
    <col min="8747" max="8747" width="2.125" style="3" customWidth="1"/>
    <col min="8748" max="8749" width="1.625" style="3" customWidth="1"/>
    <col min="8750" max="8750" width="2.625" style="3" customWidth="1"/>
    <col min="8751" max="8752" width="1.625" style="3" customWidth="1"/>
    <col min="8753" max="8753" width="3.625" style="3" customWidth="1"/>
    <col min="8754" max="8756" width="1.625" style="3" customWidth="1"/>
    <col min="8757" max="8757" width="3.125" style="3" customWidth="1"/>
    <col min="8758" max="8759" width="1.625" style="3" customWidth="1"/>
    <col min="8760" max="8760" width="0.375" style="3" customWidth="1"/>
    <col min="8761" max="8761" width="1.375" style="3" customWidth="1"/>
    <col min="8762" max="8762" width="4.625" style="3" customWidth="1"/>
    <col min="8763" max="8765" width="1.625" style="3" customWidth="1"/>
    <col min="8766" max="8767" width="4.125" style="3" bestFit="1" customWidth="1"/>
    <col min="8768" max="8859" width="1.625" style="3" customWidth="1"/>
    <col min="8860" max="8960" width="9" style="3"/>
    <col min="8961" max="8961" width="1.625" style="3" customWidth="1"/>
    <col min="8962" max="8962" width="2.25" style="3" customWidth="1"/>
    <col min="8963" max="8963" width="2.125" style="3" customWidth="1"/>
    <col min="8964" max="8968" width="1.75" style="3" customWidth="1"/>
    <col min="8969" max="8969" width="3" style="3" customWidth="1"/>
    <col min="8970" max="8971" width="1.625" style="3" customWidth="1"/>
    <col min="8972" max="8972" width="2.125" style="3" customWidth="1"/>
    <col min="8973" max="8982" width="1.625" style="3" customWidth="1"/>
    <col min="8983" max="8984" width="1.875" style="3" customWidth="1"/>
    <col min="8985" max="8986" width="2.125" style="3" customWidth="1"/>
    <col min="8987" max="8987" width="1.875" style="3" customWidth="1"/>
    <col min="8988" max="8990" width="2" style="3" customWidth="1"/>
    <col min="8991" max="8991" width="1.625" style="3" customWidth="1"/>
    <col min="8992" max="8992" width="2.625" style="3" customWidth="1"/>
    <col min="8993" max="8997" width="2" style="3" customWidth="1"/>
    <col min="8998" max="8998" width="1.625" style="3" customWidth="1"/>
    <col min="8999" max="8999" width="1.875" style="3" customWidth="1"/>
    <col min="9000" max="9000" width="1.625" style="3" customWidth="1"/>
    <col min="9001" max="9001" width="2.25" style="3" customWidth="1"/>
    <col min="9002" max="9002" width="1.625" style="3" customWidth="1"/>
    <col min="9003" max="9003" width="2.125" style="3" customWidth="1"/>
    <col min="9004" max="9005" width="1.625" style="3" customWidth="1"/>
    <col min="9006" max="9006" width="2.625" style="3" customWidth="1"/>
    <col min="9007" max="9008" width="1.625" style="3" customWidth="1"/>
    <col min="9009" max="9009" width="3.625" style="3" customWidth="1"/>
    <col min="9010" max="9012" width="1.625" style="3" customWidth="1"/>
    <col min="9013" max="9013" width="3.125" style="3" customWidth="1"/>
    <col min="9014" max="9015" width="1.625" style="3" customWidth="1"/>
    <col min="9016" max="9016" width="0.375" style="3" customWidth="1"/>
    <col min="9017" max="9017" width="1.375" style="3" customWidth="1"/>
    <col min="9018" max="9018" width="4.625" style="3" customWidth="1"/>
    <col min="9019" max="9021" width="1.625" style="3" customWidth="1"/>
    <col min="9022" max="9023" width="4.125" style="3" bestFit="1" customWidth="1"/>
    <col min="9024" max="9115" width="1.625" style="3" customWidth="1"/>
    <col min="9116" max="9216" width="9" style="3"/>
    <col min="9217" max="9217" width="1.625" style="3" customWidth="1"/>
    <col min="9218" max="9218" width="2.25" style="3" customWidth="1"/>
    <col min="9219" max="9219" width="2.125" style="3" customWidth="1"/>
    <col min="9220" max="9224" width="1.75" style="3" customWidth="1"/>
    <col min="9225" max="9225" width="3" style="3" customWidth="1"/>
    <col min="9226" max="9227" width="1.625" style="3" customWidth="1"/>
    <col min="9228" max="9228" width="2.125" style="3" customWidth="1"/>
    <col min="9229" max="9238" width="1.625" style="3" customWidth="1"/>
    <col min="9239" max="9240" width="1.875" style="3" customWidth="1"/>
    <col min="9241" max="9242" width="2.125" style="3" customWidth="1"/>
    <col min="9243" max="9243" width="1.875" style="3" customWidth="1"/>
    <col min="9244" max="9246" width="2" style="3" customWidth="1"/>
    <col min="9247" max="9247" width="1.625" style="3" customWidth="1"/>
    <col min="9248" max="9248" width="2.625" style="3" customWidth="1"/>
    <col min="9249" max="9253" width="2" style="3" customWidth="1"/>
    <col min="9254" max="9254" width="1.625" style="3" customWidth="1"/>
    <col min="9255" max="9255" width="1.875" style="3" customWidth="1"/>
    <col min="9256" max="9256" width="1.625" style="3" customWidth="1"/>
    <col min="9257" max="9257" width="2.25" style="3" customWidth="1"/>
    <col min="9258" max="9258" width="1.625" style="3" customWidth="1"/>
    <col min="9259" max="9259" width="2.125" style="3" customWidth="1"/>
    <col min="9260" max="9261" width="1.625" style="3" customWidth="1"/>
    <col min="9262" max="9262" width="2.625" style="3" customWidth="1"/>
    <col min="9263" max="9264" width="1.625" style="3" customWidth="1"/>
    <col min="9265" max="9265" width="3.625" style="3" customWidth="1"/>
    <col min="9266" max="9268" width="1.625" style="3" customWidth="1"/>
    <col min="9269" max="9269" width="3.125" style="3" customWidth="1"/>
    <col min="9270" max="9271" width="1.625" style="3" customWidth="1"/>
    <col min="9272" max="9272" width="0.375" style="3" customWidth="1"/>
    <col min="9273" max="9273" width="1.375" style="3" customWidth="1"/>
    <col min="9274" max="9274" width="4.625" style="3" customWidth="1"/>
    <col min="9275" max="9277" width="1.625" style="3" customWidth="1"/>
    <col min="9278" max="9279" width="4.125" style="3" bestFit="1" customWidth="1"/>
    <col min="9280" max="9371" width="1.625" style="3" customWidth="1"/>
    <col min="9372" max="9472" width="9" style="3"/>
    <col min="9473" max="9473" width="1.625" style="3" customWidth="1"/>
    <col min="9474" max="9474" width="2.25" style="3" customWidth="1"/>
    <col min="9475" max="9475" width="2.125" style="3" customWidth="1"/>
    <col min="9476" max="9480" width="1.75" style="3" customWidth="1"/>
    <col min="9481" max="9481" width="3" style="3" customWidth="1"/>
    <col min="9482" max="9483" width="1.625" style="3" customWidth="1"/>
    <col min="9484" max="9484" width="2.125" style="3" customWidth="1"/>
    <col min="9485" max="9494" width="1.625" style="3" customWidth="1"/>
    <col min="9495" max="9496" width="1.875" style="3" customWidth="1"/>
    <col min="9497" max="9498" width="2.125" style="3" customWidth="1"/>
    <col min="9499" max="9499" width="1.875" style="3" customWidth="1"/>
    <col min="9500" max="9502" width="2" style="3" customWidth="1"/>
    <col min="9503" max="9503" width="1.625" style="3" customWidth="1"/>
    <col min="9504" max="9504" width="2.625" style="3" customWidth="1"/>
    <col min="9505" max="9509" width="2" style="3" customWidth="1"/>
    <col min="9510" max="9510" width="1.625" style="3" customWidth="1"/>
    <col min="9511" max="9511" width="1.875" style="3" customWidth="1"/>
    <col min="9512" max="9512" width="1.625" style="3" customWidth="1"/>
    <col min="9513" max="9513" width="2.25" style="3" customWidth="1"/>
    <col min="9514" max="9514" width="1.625" style="3" customWidth="1"/>
    <col min="9515" max="9515" width="2.125" style="3" customWidth="1"/>
    <col min="9516" max="9517" width="1.625" style="3" customWidth="1"/>
    <col min="9518" max="9518" width="2.625" style="3" customWidth="1"/>
    <col min="9519" max="9520" width="1.625" style="3" customWidth="1"/>
    <col min="9521" max="9521" width="3.625" style="3" customWidth="1"/>
    <col min="9522" max="9524" width="1.625" style="3" customWidth="1"/>
    <col min="9525" max="9525" width="3.125" style="3" customWidth="1"/>
    <col min="9526" max="9527" width="1.625" style="3" customWidth="1"/>
    <col min="9528" max="9528" width="0.375" style="3" customWidth="1"/>
    <col min="9529" max="9529" width="1.375" style="3" customWidth="1"/>
    <col min="9530" max="9530" width="4.625" style="3" customWidth="1"/>
    <col min="9531" max="9533" width="1.625" style="3" customWidth="1"/>
    <col min="9534" max="9535" width="4.125" style="3" bestFit="1" customWidth="1"/>
    <col min="9536" max="9627" width="1.625" style="3" customWidth="1"/>
    <col min="9628" max="9728" width="9" style="3"/>
    <col min="9729" max="9729" width="1.625" style="3" customWidth="1"/>
    <col min="9730" max="9730" width="2.25" style="3" customWidth="1"/>
    <col min="9731" max="9731" width="2.125" style="3" customWidth="1"/>
    <col min="9732" max="9736" width="1.75" style="3" customWidth="1"/>
    <col min="9737" max="9737" width="3" style="3" customWidth="1"/>
    <col min="9738" max="9739" width="1.625" style="3" customWidth="1"/>
    <col min="9740" max="9740" width="2.125" style="3" customWidth="1"/>
    <col min="9741" max="9750" width="1.625" style="3" customWidth="1"/>
    <col min="9751" max="9752" width="1.875" style="3" customWidth="1"/>
    <col min="9753" max="9754" width="2.125" style="3" customWidth="1"/>
    <col min="9755" max="9755" width="1.875" style="3" customWidth="1"/>
    <col min="9756" max="9758" width="2" style="3" customWidth="1"/>
    <col min="9759" max="9759" width="1.625" style="3" customWidth="1"/>
    <col min="9760" max="9760" width="2.625" style="3" customWidth="1"/>
    <col min="9761" max="9765" width="2" style="3" customWidth="1"/>
    <col min="9766" max="9766" width="1.625" style="3" customWidth="1"/>
    <col min="9767" max="9767" width="1.875" style="3" customWidth="1"/>
    <col min="9768" max="9768" width="1.625" style="3" customWidth="1"/>
    <col min="9769" max="9769" width="2.25" style="3" customWidth="1"/>
    <col min="9770" max="9770" width="1.625" style="3" customWidth="1"/>
    <col min="9771" max="9771" width="2.125" style="3" customWidth="1"/>
    <col min="9772" max="9773" width="1.625" style="3" customWidth="1"/>
    <col min="9774" max="9774" width="2.625" style="3" customWidth="1"/>
    <col min="9775" max="9776" width="1.625" style="3" customWidth="1"/>
    <col min="9777" max="9777" width="3.625" style="3" customWidth="1"/>
    <col min="9778" max="9780" width="1.625" style="3" customWidth="1"/>
    <col min="9781" max="9781" width="3.125" style="3" customWidth="1"/>
    <col min="9782" max="9783" width="1.625" style="3" customWidth="1"/>
    <col min="9784" max="9784" width="0.375" style="3" customWidth="1"/>
    <col min="9785" max="9785" width="1.375" style="3" customWidth="1"/>
    <col min="9786" max="9786" width="4.625" style="3" customWidth="1"/>
    <col min="9787" max="9789" width="1.625" style="3" customWidth="1"/>
    <col min="9790" max="9791" width="4.125" style="3" bestFit="1" customWidth="1"/>
    <col min="9792" max="9883" width="1.625" style="3" customWidth="1"/>
    <col min="9884" max="9984" width="9" style="3"/>
    <col min="9985" max="9985" width="1.625" style="3" customWidth="1"/>
    <col min="9986" max="9986" width="2.25" style="3" customWidth="1"/>
    <col min="9987" max="9987" width="2.125" style="3" customWidth="1"/>
    <col min="9988" max="9992" width="1.75" style="3" customWidth="1"/>
    <col min="9993" max="9993" width="3" style="3" customWidth="1"/>
    <col min="9994" max="9995" width="1.625" style="3" customWidth="1"/>
    <col min="9996" max="9996" width="2.125" style="3" customWidth="1"/>
    <col min="9997" max="10006" width="1.625" style="3" customWidth="1"/>
    <col min="10007" max="10008" width="1.875" style="3" customWidth="1"/>
    <col min="10009" max="10010" width="2.125" style="3" customWidth="1"/>
    <col min="10011" max="10011" width="1.875" style="3" customWidth="1"/>
    <col min="10012" max="10014" width="2" style="3" customWidth="1"/>
    <col min="10015" max="10015" width="1.625" style="3" customWidth="1"/>
    <col min="10016" max="10016" width="2.625" style="3" customWidth="1"/>
    <col min="10017" max="10021" width="2" style="3" customWidth="1"/>
    <col min="10022" max="10022" width="1.625" style="3" customWidth="1"/>
    <col min="10023" max="10023" width="1.875" style="3" customWidth="1"/>
    <col min="10024" max="10024" width="1.625" style="3" customWidth="1"/>
    <col min="10025" max="10025" width="2.25" style="3" customWidth="1"/>
    <col min="10026" max="10026" width="1.625" style="3" customWidth="1"/>
    <col min="10027" max="10027" width="2.125" style="3" customWidth="1"/>
    <col min="10028" max="10029" width="1.625" style="3" customWidth="1"/>
    <col min="10030" max="10030" width="2.625" style="3" customWidth="1"/>
    <col min="10031" max="10032" width="1.625" style="3" customWidth="1"/>
    <col min="10033" max="10033" width="3.625" style="3" customWidth="1"/>
    <col min="10034" max="10036" width="1.625" style="3" customWidth="1"/>
    <col min="10037" max="10037" width="3.125" style="3" customWidth="1"/>
    <col min="10038" max="10039" width="1.625" style="3" customWidth="1"/>
    <col min="10040" max="10040" width="0.375" style="3" customWidth="1"/>
    <col min="10041" max="10041" width="1.375" style="3" customWidth="1"/>
    <col min="10042" max="10042" width="4.625" style="3" customWidth="1"/>
    <col min="10043" max="10045" width="1.625" style="3" customWidth="1"/>
    <col min="10046" max="10047" width="4.125" style="3" bestFit="1" customWidth="1"/>
    <col min="10048" max="10139" width="1.625" style="3" customWidth="1"/>
    <col min="10140" max="10240" width="9" style="3"/>
    <col min="10241" max="10241" width="1.625" style="3" customWidth="1"/>
    <col min="10242" max="10242" width="2.25" style="3" customWidth="1"/>
    <col min="10243" max="10243" width="2.125" style="3" customWidth="1"/>
    <col min="10244" max="10248" width="1.75" style="3" customWidth="1"/>
    <col min="10249" max="10249" width="3" style="3" customWidth="1"/>
    <col min="10250" max="10251" width="1.625" style="3" customWidth="1"/>
    <col min="10252" max="10252" width="2.125" style="3" customWidth="1"/>
    <col min="10253" max="10262" width="1.625" style="3" customWidth="1"/>
    <col min="10263" max="10264" width="1.875" style="3" customWidth="1"/>
    <col min="10265" max="10266" width="2.125" style="3" customWidth="1"/>
    <col min="10267" max="10267" width="1.875" style="3" customWidth="1"/>
    <col min="10268" max="10270" width="2" style="3" customWidth="1"/>
    <col min="10271" max="10271" width="1.625" style="3" customWidth="1"/>
    <col min="10272" max="10272" width="2.625" style="3" customWidth="1"/>
    <col min="10273" max="10277" width="2" style="3" customWidth="1"/>
    <col min="10278" max="10278" width="1.625" style="3" customWidth="1"/>
    <col min="10279" max="10279" width="1.875" style="3" customWidth="1"/>
    <col min="10280" max="10280" width="1.625" style="3" customWidth="1"/>
    <col min="10281" max="10281" width="2.25" style="3" customWidth="1"/>
    <col min="10282" max="10282" width="1.625" style="3" customWidth="1"/>
    <col min="10283" max="10283" width="2.125" style="3" customWidth="1"/>
    <col min="10284" max="10285" width="1.625" style="3" customWidth="1"/>
    <col min="10286" max="10286" width="2.625" style="3" customWidth="1"/>
    <col min="10287" max="10288" width="1.625" style="3" customWidth="1"/>
    <col min="10289" max="10289" width="3.625" style="3" customWidth="1"/>
    <col min="10290" max="10292" width="1.625" style="3" customWidth="1"/>
    <col min="10293" max="10293" width="3.125" style="3" customWidth="1"/>
    <col min="10294" max="10295" width="1.625" style="3" customWidth="1"/>
    <col min="10296" max="10296" width="0.375" style="3" customWidth="1"/>
    <col min="10297" max="10297" width="1.375" style="3" customWidth="1"/>
    <col min="10298" max="10298" width="4.625" style="3" customWidth="1"/>
    <col min="10299" max="10301" width="1.625" style="3" customWidth="1"/>
    <col min="10302" max="10303" width="4.125" style="3" bestFit="1" customWidth="1"/>
    <col min="10304" max="10395" width="1.625" style="3" customWidth="1"/>
    <col min="10396" max="10496" width="9" style="3"/>
    <col min="10497" max="10497" width="1.625" style="3" customWidth="1"/>
    <col min="10498" max="10498" width="2.25" style="3" customWidth="1"/>
    <col min="10499" max="10499" width="2.125" style="3" customWidth="1"/>
    <col min="10500" max="10504" width="1.75" style="3" customWidth="1"/>
    <col min="10505" max="10505" width="3" style="3" customWidth="1"/>
    <col min="10506" max="10507" width="1.625" style="3" customWidth="1"/>
    <col min="10508" max="10508" width="2.125" style="3" customWidth="1"/>
    <col min="10509" max="10518" width="1.625" style="3" customWidth="1"/>
    <col min="10519" max="10520" width="1.875" style="3" customWidth="1"/>
    <col min="10521" max="10522" width="2.125" style="3" customWidth="1"/>
    <col min="10523" max="10523" width="1.875" style="3" customWidth="1"/>
    <col min="10524" max="10526" width="2" style="3" customWidth="1"/>
    <col min="10527" max="10527" width="1.625" style="3" customWidth="1"/>
    <col min="10528" max="10528" width="2.625" style="3" customWidth="1"/>
    <col min="10529" max="10533" width="2" style="3" customWidth="1"/>
    <col min="10534" max="10534" width="1.625" style="3" customWidth="1"/>
    <col min="10535" max="10535" width="1.875" style="3" customWidth="1"/>
    <col min="10536" max="10536" width="1.625" style="3" customWidth="1"/>
    <col min="10537" max="10537" width="2.25" style="3" customWidth="1"/>
    <col min="10538" max="10538" width="1.625" style="3" customWidth="1"/>
    <col min="10539" max="10539" width="2.125" style="3" customWidth="1"/>
    <col min="10540" max="10541" width="1.625" style="3" customWidth="1"/>
    <col min="10542" max="10542" width="2.625" style="3" customWidth="1"/>
    <col min="10543" max="10544" width="1.625" style="3" customWidth="1"/>
    <col min="10545" max="10545" width="3.625" style="3" customWidth="1"/>
    <col min="10546" max="10548" width="1.625" style="3" customWidth="1"/>
    <col min="10549" max="10549" width="3.125" style="3" customWidth="1"/>
    <col min="10550" max="10551" width="1.625" style="3" customWidth="1"/>
    <col min="10552" max="10552" width="0.375" style="3" customWidth="1"/>
    <col min="10553" max="10553" width="1.375" style="3" customWidth="1"/>
    <col min="10554" max="10554" width="4.625" style="3" customWidth="1"/>
    <col min="10555" max="10557" width="1.625" style="3" customWidth="1"/>
    <col min="10558" max="10559" width="4.125" style="3" bestFit="1" customWidth="1"/>
    <col min="10560" max="10651" width="1.625" style="3" customWidth="1"/>
    <col min="10652" max="10752" width="9" style="3"/>
    <col min="10753" max="10753" width="1.625" style="3" customWidth="1"/>
    <col min="10754" max="10754" width="2.25" style="3" customWidth="1"/>
    <col min="10755" max="10755" width="2.125" style="3" customWidth="1"/>
    <col min="10756" max="10760" width="1.75" style="3" customWidth="1"/>
    <col min="10761" max="10761" width="3" style="3" customWidth="1"/>
    <col min="10762" max="10763" width="1.625" style="3" customWidth="1"/>
    <col min="10764" max="10764" width="2.125" style="3" customWidth="1"/>
    <col min="10765" max="10774" width="1.625" style="3" customWidth="1"/>
    <col min="10775" max="10776" width="1.875" style="3" customWidth="1"/>
    <col min="10777" max="10778" width="2.125" style="3" customWidth="1"/>
    <col min="10779" max="10779" width="1.875" style="3" customWidth="1"/>
    <col min="10780" max="10782" width="2" style="3" customWidth="1"/>
    <col min="10783" max="10783" width="1.625" style="3" customWidth="1"/>
    <col min="10784" max="10784" width="2.625" style="3" customWidth="1"/>
    <col min="10785" max="10789" width="2" style="3" customWidth="1"/>
    <col min="10790" max="10790" width="1.625" style="3" customWidth="1"/>
    <col min="10791" max="10791" width="1.875" style="3" customWidth="1"/>
    <col min="10792" max="10792" width="1.625" style="3" customWidth="1"/>
    <col min="10793" max="10793" width="2.25" style="3" customWidth="1"/>
    <col min="10794" max="10794" width="1.625" style="3" customWidth="1"/>
    <col min="10795" max="10795" width="2.125" style="3" customWidth="1"/>
    <col min="10796" max="10797" width="1.625" style="3" customWidth="1"/>
    <col min="10798" max="10798" width="2.625" style="3" customWidth="1"/>
    <col min="10799" max="10800" width="1.625" style="3" customWidth="1"/>
    <col min="10801" max="10801" width="3.625" style="3" customWidth="1"/>
    <col min="10802" max="10804" width="1.625" style="3" customWidth="1"/>
    <col min="10805" max="10805" width="3.125" style="3" customWidth="1"/>
    <col min="10806" max="10807" width="1.625" style="3" customWidth="1"/>
    <col min="10808" max="10808" width="0.375" style="3" customWidth="1"/>
    <col min="10809" max="10809" width="1.375" style="3" customWidth="1"/>
    <col min="10810" max="10810" width="4.625" style="3" customWidth="1"/>
    <col min="10811" max="10813" width="1.625" style="3" customWidth="1"/>
    <col min="10814" max="10815" width="4.125" style="3" bestFit="1" customWidth="1"/>
    <col min="10816" max="10907" width="1.625" style="3" customWidth="1"/>
    <col min="10908" max="11008" width="9" style="3"/>
    <col min="11009" max="11009" width="1.625" style="3" customWidth="1"/>
    <col min="11010" max="11010" width="2.25" style="3" customWidth="1"/>
    <col min="11011" max="11011" width="2.125" style="3" customWidth="1"/>
    <col min="11012" max="11016" width="1.75" style="3" customWidth="1"/>
    <col min="11017" max="11017" width="3" style="3" customWidth="1"/>
    <col min="11018" max="11019" width="1.625" style="3" customWidth="1"/>
    <col min="11020" max="11020" width="2.125" style="3" customWidth="1"/>
    <col min="11021" max="11030" width="1.625" style="3" customWidth="1"/>
    <col min="11031" max="11032" width="1.875" style="3" customWidth="1"/>
    <col min="11033" max="11034" width="2.125" style="3" customWidth="1"/>
    <col min="11035" max="11035" width="1.875" style="3" customWidth="1"/>
    <col min="11036" max="11038" width="2" style="3" customWidth="1"/>
    <col min="11039" max="11039" width="1.625" style="3" customWidth="1"/>
    <col min="11040" max="11040" width="2.625" style="3" customWidth="1"/>
    <col min="11041" max="11045" width="2" style="3" customWidth="1"/>
    <col min="11046" max="11046" width="1.625" style="3" customWidth="1"/>
    <col min="11047" max="11047" width="1.875" style="3" customWidth="1"/>
    <col min="11048" max="11048" width="1.625" style="3" customWidth="1"/>
    <col min="11049" max="11049" width="2.25" style="3" customWidth="1"/>
    <col min="11050" max="11050" width="1.625" style="3" customWidth="1"/>
    <col min="11051" max="11051" width="2.125" style="3" customWidth="1"/>
    <col min="11052" max="11053" width="1.625" style="3" customWidth="1"/>
    <col min="11054" max="11054" width="2.625" style="3" customWidth="1"/>
    <col min="11055" max="11056" width="1.625" style="3" customWidth="1"/>
    <col min="11057" max="11057" width="3.625" style="3" customWidth="1"/>
    <col min="11058" max="11060" width="1.625" style="3" customWidth="1"/>
    <col min="11061" max="11061" width="3.125" style="3" customWidth="1"/>
    <col min="11062" max="11063" width="1.625" style="3" customWidth="1"/>
    <col min="11064" max="11064" width="0.375" style="3" customWidth="1"/>
    <col min="11065" max="11065" width="1.375" style="3" customWidth="1"/>
    <col min="11066" max="11066" width="4.625" style="3" customWidth="1"/>
    <col min="11067" max="11069" width="1.625" style="3" customWidth="1"/>
    <col min="11070" max="11071" width="4.125" style="3" bestFit="1" customWidth="1"/>
    <col min="11072" max="11163" width="1.625" style="3" customWidth="1"/>
    <col min="11164" max="11264" width="9" style="3"/>
    <col min="11265" max="11265" width="1.625" style="3" customWidth="1"/>
    <col min="11266" max="11266" width="2.25" style="3" customWidth="1"/>
    <col min="11267" max="11267" width="2.125" style="3" customWidth="1"/>
    <col min="11268" max="11272" width="1.75" style="3" customWidth="1"/>
    <col min="11273" max="11273" width="3" style="3" customWidth="1"/>
    <col min="11274" max="11275" width="1.625" style="3" customWidth="1"/>
    <col min="11276" max="11276" width="2.125" style="3" customWidth="1"/>
    <col min="11277" max="11286" width="1.625" style="3" customWidth="1"/>
    <col min="11287" max="11288" width="1.875" style="3" customWidth="1"/>
    <col min="11289" max="11290" width="2.125" style="3" customWidth="1"/>
    <col min="11291" max="11291" width="1.875" style="3" customWidth="1"/>
    <col min="11292" max="11294" width="2" style="3" customWidth="1"/>
    <col min="11295" max="11295" width="1.625" style="3" customWidth="1"/>
    <col min="11296" max="11296" width="2.625" style="3" customWidth="1"/>
    <col min="11297" max="11301" width="2" style="3" customWidth="1"/>
    <col min="11302" max="11302" width="1.625" style="3" customWidth="1"/>
    <col min="11303" max="11303" width="1.875" style="3" customWidth="1"/>
    <col min="11304" max="11304" width="1.625" style="3" customWidth="1"/>
    <col min="11305" max="11305" width="2.25" style="3" customWidth="1"/>
    <col min="11306" max="11306" width="1.625" style="3" customWidth="1"/>
    <col min="11307" max="11307" width="2.125" style="3" customWidth="1"/>
    <col min="11308" max="11309" width="1.625" style="3" customWidth="1"/>
    <col min="11310" max="11310" width="2.625" style="3" customWidth="1"/>
    <col min="11311" max="11312" width="1.625" style="3" customWidth="1"/>
    <col min="11313" max="11313" width="3.625" style="3" customWidth="1"/>
    <col min="11314" max="11316" width="1.625" style="3" customWidth="1"/>
    <col min="11317" max="11317" width="3.125" style="3" customWidth="1"/>
    <col min="11318" max="11319" width="1.625" style="3" customWidth="1"/>
    <col min="11320" max="11320" width="0.375" style="3" customWidth="1"/>
    <col min="11321" max="11321" width="1.375" style="3" customWidth="1"/>
    <col min="11322" max="11322" width="4.625" style="3" customWidth="1"/>
    <col min="11323" max="11325" width="1.625" style="3" customWidth="1"/>
    <col min="11326" max="11327" width="4.125" style="3" bestFit="1" customWidth="1"/>
    <col min="11328" max="11419" width="1.625" style="3" customWidth="1"/>
    <col min="11420" max="11520" width="9" style="3"/>
    <col min="11521" max="11521" width="1.625" style="3" customWidth="1"/>
    <col min="11522" max="11522" width="2.25" style="3" customWidth="1"/>
    <col min="11523" max="11523" width="2.125" style="3" customWidth="1"/>
    <col min="11524" max="11528" width="1.75" style="3" customWidth="1"/>
    <col min="11529" max="11529" width="3" style="3" customWidth="1"/>
    <col min="11530" max="11531" width="1.625" style="3" customWidth="1"/>
    <col min="11532" max="11532" width="2.125" style="3" customWidth="1"/>
    <col min="11533" max="11542" width="1.625" style="3" customWidth="1"/>
    <col min="11543" max="11544" width="1.875" style="3" customWidth="1"/>
    <col min="11545" max="11546" width="2.125" style="3" customWidth="1"/>
    <col min="11547" max="11547" width="1.875" style="3" customWidth="1"/>
    <col min="11548" max="11550" width="2" style="3" customWidth="1"/>
    <col min="11551" max="11551" width="1.625" style="3" customWidth="1"/>
    <col min="11552" max="11552" width="2.625" style="3" customWidth="1"/>
    <col min="11553" max="11557" width="2" style="3" customWidth="1"/>
    <col min="11558" max="11558" width="1.625" style="3" customWidth="1"/>
    <col min="11559" max="11559" width="1.875" style="3" customWidth="1"/>
    <col min="11560" max="11560" width="1.625" style="3" customWidth="1"/>
    <col min="11561" max="11561" width="2.25" style="3" customWidth="1"/>
    <col min="11562" max="11562" width="1.625" style="3" customWidth="1"/>
    <col min="11563" max="11563" width="2.125" style="3" customWidth="1"/>
    <col min="11564" max="11565" width="1.625" style="3" customWidth="1"/>
    <col min="11566" max="11566" width="2.625" style="3" customWidth="1"/>
    <col min="11567" max="11568" width="1.625" style="3" customWidth="1"/>
    <col min="11569" max="11569" width="3.625" style="3" customWidth="1"/>
    <col min="11570" max="11572" width="1.625" style="3" customWidth="1"/>
    <col min="11573" max="11573" width="3.125" style="3" customWidth="1"/>
    <col min="11574" max="11575" width="1.625" style="3" customWidth="1"/>
    <col min="11576" max="11576" width="0.375" style="3" customWidth="1"/>
    <col min="11577" max="11577" width="1.375" style="3" customWidth="1"/>
    <col min="11578" max="11578" width="4.625" style="3" customWidth="1"/>
    <col min="11579" max="11581" width="1.625" style="3" customWidth="1"/>
    <col min="11582" max="11583" width="4.125" style="3" bestFit="1" customWidth="1"/>
    <col min="11584" max="11675" width="1.625" style="3" customWidth="1"/>
    <col min="11676" max="11776" width="9" style="3"/>
    <col min="11777" max="11777" width="1.625" style="3" customWidth="1"/>
    <col min="11778" max="11778" width="2.25" style="3" customWidth="1"/>
    <col min="11779" max="11779" width="2.125" style="3" customWidth="1"/>
    <col min="11780" max="11784" width="1.75" style="3" customWidth="1"/>
    <col min="11785" max="11785" width="3" style="3" customWidth="1"/>
    <col min="11786" max="11787" width="1.625" style="3" customWidth="1"/>
    <col min="11788" max="11788" width="2.125" style="3" customWidth="1"/>
    <col min="11789" max="11798" width="1.625" style="3" customWidth="1"/>
    <col min="11799" max="11800" width="1.875" style="3" customWidth="1"/>
    <col min="11801" max="11802" width="2.125" style="3" customWidth="1"/>
    <col min="11803" max="11803" width="1.875" style="3" customWidth="1"/>
    <col min="11804" max="11806" width="2" style="3" customWidth="1"/>
    <col min="11807" max="11807" width="1.625" style="3" customWidth="1"/>
    <col min="11808" max="11808" width="2.625" style="3" customWidth="1"/>
    <col min="11809" max="11813" width="2" style="3" customWidth="1"/>
    <col min="11814" max="11814" width="1.625" style="3" customWidth="1"/>
    <col min="11815" max="11815" width="1.875" style="3" customWidth="1"/>
    <col min="11816" max="11816" width="1.625" style="3" customWidth="1"/>
    <col min="11817" max="11817" width="2.25" style="3" customWidth="1"/>
    <col min="11818" max="11818" width="1.625" style="3" customWidth="1"/>
    <col min="11819" max="11819" width="2.125" style="3" customWidth="1"/>
    <col min="11820" max="11821" width="1.625" style="3" customWidth="1"/>
    <col min="11822" max="11822" width="2.625" style="3" customWidth="1"/>
    <col min="11823" max="11824" width="1.625" style="3" customWidth="1"/>
    <col min="11825" max="11825" width="3.625" style="3" customWidth="1"/>
    <col min="11826" max="11828" width="1.625" style="3" customWidth="1"/>
    <col min="11829" max="11829" width="3.125" style="3" customWidth="1"/>
    <col min="11830" max="11831" width="1.625" style="3" customWidth="1"/>
    <col min="11832" max="11832" width="0.375" style="3" customWidth="1"/>
    <col min="11833" max="11833" width="1.375" style="3" customWidth="1"/>
    <col min="11834" max="11834" width="4.625" style="3" customWidth="1"/>
    <col min="11835" max="11837" width="1.625" style="3" customWidth="1"/>
    <col min="11838" max="11839" width="4.125" style="3" bestFit="1" customWidth="1"/>
    <col min="11840" max="11931" width="1.625" style="3" customWidth="1"/>
    <col min="11932" max="12032" width="9" style="3"/>
    <col min="12033" max="12033" width="1.625" style="3" customWidth="1"/>
    <col min="12034" max="12034" width="2.25" style="3" customWidth="1"/>
    <col min="12035" max="12035" width="2.125" style="3" customWidth="1"/>
    <col min="12036" max="12040" width="1.75" style="3" customWidth="1"/>
    <col min="12041" max="12041" width="3" style="3" customWidth="1"/>
    <col min="12042" max="12043" width="1.625" style="3" customWidth="1"/>
    <col min="12044" max="12044" width="2.125" style="3" customWidth="1"/>
    <col min="12045" max="12054" width="1.625" style="3" customWidth="1"/>
    <col min="12055" max="12056" width="1.875" style="3" customWidth="1"/>
    <col min="12057" max="12058" width="2.125" style="3" customWidth="1"/>
    <col min="12059" max="12059" width="1.875" style="3" customWidth="1"/>
    <col min="12060" max="12062" width="2" style="3" customWidth="1"/>
    <col min="12063" max="12063" width="1.625" style="3" customWidth="1"/>
    <col min="12064" max="12064" width="2.625" style="3" customWidth="1"/>
    <col min="12065" max="12069" width="2" style="3" customWidth="1"/>
    <col min="12070" max="12070" width="1.625" style="3" customWidth="1"/>
    <col min="12071" max="12071" width="1.875" style="3" customWidth="1"/>
    <col min="12072" max="12072" width="1.625" style="3" customWidth="1"/>
    <col min="12073" max="12073" width="2.25" style="3" customWidth="1"/>
    <col min="12074" max="12074" width="1.625" style="3" customWidth="1"/>
    <col min="12075" max="12075" width="2.125" style="3" customWidth="1"/>
    <col min="12076" max="12077" width="1.625" style="3" customWidth="1"/>
    <col min="12078" max="12078" width="2.625" style="3" customWidth="1"/>
    <col min="12079" max="12080" width="1.625" style="3" customWidth="1"/>
    <col min="12081" max="12081" width="3.625" style="3" customWidth="1"/>
    <col min="12082" max="12084" width="1.625" style="3" customWidth="1"/>
    <col min="12085" max="12085" width="3.125" style="3" customWidth="1"/>
    <col min="12086" max="12087" width="1.625" style="3" customWidth="1"/>
    <col min="12088" max="12088" width="0.375" style="3" customWidth="1"/>
    <col min="12089" max="12089" width="1.375" style="3" customWidth="1"/>
    <col min="12090" max="12090" width="4.625" style="3" customWidth="1"/>
    <col min="12091" max="12093" width="1.625" style="3" customWidth="1"/>
    <col min="12094" max="12095" width="4.125" style="3" bestFit="1" customWidth="1"/>
    <col min="12096" max="12187" width="1.625" style="3" customWidth="1"/>
    <col min="12188" max="12288" width="9" style="3"/>
    <col min="12289" max="12289" width="1.625" style="3" customWidth="1"/>
    <col min="12290" max="12290" width="2.25" style="3" customWidth="1"/>
    <col min="12291" max="12291" width="2.125" style="3" customWidth="1"/>
    <col min="12292" max="12296" width="1.75" style="3" customWidth="1"/>
    <col min="12297" max="12297" width="3" style="3" customWidth="1"/>
    <col min="12298" max="12299" width="1.625" style="3" customWidth="1"/>
    <col min="12300" max="12300" width="2.125" style="3" customWidth="1"/>
    <col min="12301" max="12310" width="1.625" style="3" customWidth="1"/>
    <col min="12311" max="12312" width="1.875" style="3" customWidth="1"/>
    <col min="12313" max="12314" width="2.125" style="3" customWidth="1"/>
    <col min="12315" max="12315" width="1.875" style="3" customWidth="1"/>
    <col min="12316" max="12318" width="2" style="3" customWidth="1"/>
    <col min="12319" max="12319" width="1.625" style="3" customWidth="1"/>
    <col min="12320" max="12320" width="2.625" style="3" customWidth="1"/>
    <col min="12321" max="12325" width="2" style="3" customWidth="1"/>
    <col min="12326" max="12326" width="1.625" style="3" customWidth="1"/>
    <col min="12327" max="12327" width="1.875" style="3" customWidth="1"/>
    <col min="12328" max="12328" width="1.625" style="3" customWidth="1"/>
    <col min="12329" max="12329" width="2.25" style="3" customWidth="1"/>
    <col min="12330" max="12330" width="1.625" style="3" customWidth="1"/>
    <col min="12331" max="12331" width="2.125" style="3" customWidth="1"/>
    <col min="12332" max="12333" width="1.625" style="3" customWidth="1"/>
    <col min="12334" max="12334" width="2.625" style="3" customWidth="1"/>
    <col min="12335" max="12336" width="1.625" style="3" customWidth="1"/>
    <col min="12337" max="12337" width="3.625" style="3" customWidth="1"/>
    <col min="12338" max="12340" width="1.625" style="3" customWidth="1"/>
    <col min="12341" max="12341" width="3.125" style="3" customWidth="1"/>
    <col min="12342" max="12343" width="1.625" style="3" customWidth="1"/>
    <col min="12344" max="12344" width="0.375" style="3" customWidth="1"/>
    <col min="12345" max="12345" width="1.375" style="3" customWidth="1"/>
    <col min="12346" max="12346" width="4.625" style="3" customWidth="1"/>
    <col min="12347" max="12349" width="1.625" style="3" customWidth="1"/>
    <col min="12350" max="12351" width="4.125" style="3" bestFit="1" customWidth="1"/>
    <col min="12352" max="12443" width="1.625" style="3" customWidth="1"/>
    <col min="12444" max="12544" width="9" style="3"/>
    <col min="12545" max="12545" width="1.625" style="3" customWidth="1"/>
    <col min="12546" max="12546" width="2.25" style="3" customWidth="1"/>
    <col min="12547" max="12547" width="2.125" style="3" customWidth="1"/>
    <col min="12548" max="12552" width="1.75" style="3" customWidth="1"/>
    <col min="12553" max="12553" width="3" style="3" customWidth="1"/>
    <col min="12554" max="12555" width="1.625" style="3" customWidth="1"/>
    <col min="12556" max="12556" width="2.125" style="3" customWidth="1"/>
    <col min="12557" max="12566" width="1.625" style="3" customWidth="1"/>
    <col min="12567" max="12568" width="1.875" style="3" customWidth="1"/>
    <col min="12569" max="12570" width="2.125" style="3" customWidth="1"/>
    <col min="12571" max="12571" width="1.875" style="3" customWidth="1"/>
    <col min="12572" max="12574" width="2" style="3" customWidth="1"/>
    <col min="12575" max="12575" width="1.625" style="3" customWidth="1"/>
    <col min="12576" max="12576" width="2.625" style="3" customWidth="1"/>
    <col min="12577" max="12581" width="2" style="3" customWidth="1"/>
    <col min="12582" max="12582" width="1.625" style="3" customWidth="1"/>
    <col min="12583" max="12583" width="1.875" style="3" customWidth="1"/>
    <col min="12584" max="12584" width="1.625" style="3" customWidth="1"/>
    <col min="12585" max="12585" width="2.25" style="3" customWidth="1"/>
    <col min="12586" max="12586" width="1.625" style="3" customWidth="1"/>
    <col min="12587" max="12587" width="2.125" style="3" customWidth="1"/>
    <col min="12588" max="12589" width="1.625" style="3" customWidth="1"/>
    <col min="12590" max="12590" width="2.625" style="3" customWidth="1"/>
    <col min="12591" max="12592" width="1.625" style="3" customWidth="1"/>
    <col min="12593" max="12593" width="3.625" style="3" customWidth="1"/>
    <col min="12594" max="12596" width="1.625" style="3" customWidth="1"/>
    <col min="12597" max="12597" width="3.125" style="3" customWidth="1"/>
    <col min="12598" max="12599" width="1.625" style="3" customWidth="1"/>
    <col min="12600" max="12600" width="0.375" style="3" customWidth="1"/>
    <col min="12601" max="12601" width="1.375" style="3" customWidth="1"/>
    <col min="12602" max="12602" width="4.625" style="3" customWidth="1"/>
    <col min="12603" max="12605" width="1.625" style="3" customWidth="1"/>
    <col min="12606" max="12607" width="4.125" style="3" bestFit="1" customWidth="1"/>
    <col min="12608" max="12699" width="1.625" style="3" customWidth="1"/>
    <col min="12700" max="12800" width="9" style="3"/>
    <col min="12801" max="12801" width="1.625" style="3" customWidth="1"/>
    <col min="12802" max="12802" width="2.25" style="3" customWidth="1"/>
    <col min="12803" max="12803" width="2.125" style="3" customWidth="1"/>
    <col min="12804" max="12808" width="1.75" style="3" customWidth="1"/>
    <col min="12809" max="12809" width="3" style="3" customWidth="1"/>
    <col min="12810" max="12811" width="1.625" style="3" customWidth="1"/>
    <col min="12812" max="12812" width="2.125" style="3" customWidth="1"/>
    <col min="12813" max="12822" width="1.625" style="3" customWidth="1"/>
    <col min="12823" max="12824" width="1.875" style="3" customWidth="1"/>
    <col min="12825" max="12826" width="2.125" style="3" customWidth="1"/>
    <col min="12827" max="12827" width="1.875" style="3" customWidth="1"/>
    <col min="12828" max="12830" width="2" style="3" customWidth="1"/>
    <col min="12831" max="12831" width="1.625" style="3" customWidth="1"/>
    <col min="12832" max="12832" width="2.625" style="3" customWidth="1"/>
    <col min="12833" max="12837" width="2" style="3" customWidth="1"/>
    <col min="12838" max="12838" width="1.625" style="3" customWidth="1"/>
    <col min="12839" max="12839" width="1.875" style="3" customWidth="1"/>
    <col min="12840" max="12840" width="1.625" style="3" customWidth="1"/>
    <col min="12841" max="12841" width="2.25" style="3" customWidth="1"/>
    <col min="12842" max="12842" width="1.625" style="3" customWidth="1"/>
    <col min="12843" max="12843" width="2.125" style="3" customWidth="1"/>
    <col min="12844" max="12845" width="1.625" style="3" customWidth="1"/>
    <col min="12846" max="12846" width="2.625" style="3" customWidth="1"/>
    <col min="12847" max="12848" width="1.625" style="3" customWidth="1"/>
    <col min="12849" max="12849" width="3.625" style="3" customWidth="1"/>
    <col min="12850" max="12852" width="1.625" style="3" customWidth="1"/>
    <col min="12853" max="12853" width="3.125" style="3" customWidth="1"/>
    <col min="12854" max="12855" width="1.625" style="3" customWidth="1"/>
    <col min="12856" max="12856" width="0.375" style="3" customWidth="1"/>
    <col min="12857" max="12857" width="1.375" style="3" customWidth="1"/>
    <col min="12858" max="12858" width="4.625" style="3" customWidth="1"/>
    <col min="12859" max="12861" width="1.625" style="3" customWidth="1"/>
    <col min="12862" max="12863" width="4.125" style="3" bestFit="1" customWidth="1"/>
    <col min="12864" max="12955" width="1.625" style="3" customWidth="1"/>
    <col min="12956" max="13056" width="9" style="3"/>
    <col min="13057" max="13057" width="1.625" style="3" customWidth="1"/>
    <col min="13058" max="13058" width="2.25" style="3" customWidth="1"/>
    <col min="13059" max="13059" width="2.125" style="3" customWidth="1"/>
    <col min="13060" max="13064" width="1.75" style="3" customWidth="1"/>
    <col min="13065" max="13065" width="3" style="3" customWidth="1"/>
    <col min="13066" max="13067" width="1.625" style="3" customWidth="1"/>
    <col min="13068" max="13068" width="2.125" style="3" customWidth="1"/>
    <col min="13069" max="13078" width="1.625" style="3" customWidth="1"/>
    <col min="13079" max="13080" width="1.875" style="3" customWidth="1"/>
    <col min="13081" max="13082" width="2.125" style="3" customWidth="1"/>
    <col min="13083" max="13083" width="1.875" style="3" customWidth="1"/>
    <col min="13084" max="13086" width="2" style="3" customWidth="1"/>
    <col min="13087" max="13087" width="1.625" style="3" customWidth="1"/>
    <col min="13088" max="13088" width="2.625" style="3" customWidth="1"/>
    <col min="13089" max="13093" width="2" style="3" customWidth="1"/>
    <col min="13094" max="13094" width="1.625" style="3" customWidth="1"/>
    <col min="13095" max="13095" width="1.875" style="3" customWidth="1"/>
    <col min="13096" max="13096" width="1.625" style="3" customWidth="1"/>
    <col min="13097" max="13097" width="2.25" style="3" customWidth="1"/>
    <col min="13098" max="13098" width="1.625" style="3" customWidth="1"/>
    <col min="13099" max="13099" width="2.125" style="3" customWidth="1"/>
    <col min="13100" max="13101" width="1.625" style="3" customWidth="1"/>
    <col min="13102" max="13102" width="2.625" style="3" customWidth="1"/>
    <col min="13103" max="13104" width="1.625" style="3" customWidth="1"/>
    <col min="13105" max="13105" width="3.625" style="3" customWidth="1"/>
    <col min="13106" max="13108" width="1.625" style="3" customWidth="1"/>
    <col min="13109" max="13109" width="3.125" style="3" customWidth="1"/>
    <col min="13110" max="13111" width="1.625" style="3" customWidth="1"/>
    <col min="13112" max="13112" width="0.375" style="3" customWidth="1"/>
    <col min="13113" max="13113" width="1.375" style="3" customWidth="1"/>
    <col min="13114" max="13114" width="4.625" style="3" customWidth="1"/>
    <col min="13115" max="13117" width="1.625" style="3" customWidth="1"/>
    <col min="13118" max="13119" width="4.125" style="3" bestFit="1" customWidth="1"/>
    <col min="13120" max="13211" width="1.625" style="3" customWidth="1"/>
    <col min="13212" max="13312" width="9" style="3"/>
    <col min="13313" max="13313" width="1.625" style="3" customWidth="1"/>
    <col min="13314" max="13314" width="2.25" style="3" customWidth="1"/>
    <col min="13315" max="13315" width="2.125" style="3" customWidth="1"/>
    <col min="13316" max="13320" width="1.75" style="3" customWidth="1"/>
    <col min="13321" max="13321" width="3" style="3" customWidth="1"/>
    <col min="13322" max="13323" width="1.625" style="3" customWidth="1"/>
    <col min="13324" max="13324" width="2.125" style="3" customWidth="1"/>
    <col min="13325" max="13334" width="1.625" style="3" customWidth="1"/>
    <col min="13335" max="13336" width="1.875" style="3" customWidth="1"/>
    <col min="13337" max="13338" width="2.125" style="3" customWidth="1"/>
    <col min="13339" max="13339" width="1.875" style="3" customWidth="1"/>
    <col min="13340" max="13342" width="2" style="3" customWidth="1"/>
    <col min="13343" max="13343" width="1.625" style="3" customWidth="1"/>
    <col min="13344" max="13344" width="2.625" style="3" customWidth="1"/>
    <col min="13345" max="13349" width="2" style="3" customWidth="1"/>
    <col min="13350" max="13350" width="1.625" style="3" customWidth="1"/>
    <col min="13351" max="13351" width="1.875" style="3" customWidth="1"/>
    <col min="13352" max="13352" width="1.625" style="3" customWidth="1"/>
    <col min="13353" max="13353" width="2.25" style="3" customWidth="1"/>
    <col min="13354" max="13354" width="1.625" style="3" customWidth="1"/>
    <col min="13355" max="13355" width="2.125" style="3" customWidth="1"/>
    <col min="13356" max="13357" width="1.625" style="3" customWidth="1"/>
    <col min="13358" max="13358" width="2.625" style="3" customWidth="1"/>
    <col min="13359" max="13360" width="1.625" style="3" customWidth="1"/>
    <col min="13361" max="13361" width="3.625" style="3" customWidth="1"/>
    <col min="13362" max="13364" width="1.625" style="3" customWidth="1"/>
    <col min="13365" max="13365" width="3.125" style="3" customWidth="1"/>
    <col min="13366" max="13367" width="1.625" style="3" customWidth="1"/>
    <col min="13368" max="13368" width="0.375" style="3" customWidth="1"/>
    <col min="13369" max="13369" width="1.375" style="3" customWidth="1"/>
    <col min="13370" max="13370" width="4.625" style="3" customWidth="1"/>
    <col min="13371" max="13373" width="1.625" style="3" customWidth="1"/>
    <col min="13374" max="13375" width="4.125" style="3" bestFit="1" customWidth="1"/>
    <col min="13376" max="13467" width="1.625" style="3" customWidth="1"/>
    <col min="13468" max="13568" width="9" style="3"/>
    <col min="13569" max="13569" width="1.625" style="3" customWidth="1"/>
    <col min="13570" max="13570" width="2.25" style="3" customWidth="1"/>
    <col min="13571" max="13571" width="2.125" style="3" customWidth="1"/>
    <col min="13572" max="13576" width="1.75" style="3" customWidth="1"/>
    <col min="13577" max="13577" width="3" style="3" customWidth="1"/>
    <col min="13578" max="13579" width="1.625" style="3" customWidth="1"/>
    <col min="13580" max="13580" width="2.125" style="3" customWidth="1"/>
    <col min="13581" max="13590" width="1.625" style="3" customWidth="1"/>
    <col min="13591" max="13592" width="1.875" style="3" customWidth="1"/>
    <col min="13593" max="13594" width="2.125" style="3" customWidth="1"/>
    <col min="13595" max="13595" width="1.875" style="3" customWidth="1"/>
    <col min="13596" max="13598" width="2" style="3" customWidth="1"/>
    <col min="13599" max="13599" width="1.625" style="3" customWidth="1"/>
    <col min="13600" max="13600" width="2.625" style="3" customWidth="1"/>
    <col min="13601" max="13605" width="2" style="3" customWidth="1"/>
    <col min="13606" max="13606" width="1.625" style="3" customWidth="1"/>
    <col min="13607" max="13607" width="1.875" style="3" customWidth="1"/>
    <col min="13608" max="13608" width="1.625" style="3" customWidth="1"/>
    <col min="13609" max="13609" width="2.25" style="3" customWidth="1"/>
    <col min="13610" max="13610" width="1.625" style="3" customWidth="1"/>
    <col min="13611" max="13611" width="2.125" style="3" customWidth="1"/>
    <col min="13612" max="13613" width="1.625" style="3" customWidth="1"/>
    <col min="13614" max="13614" width="2.625" style="3" customWidth="1"/>
    <col min="13615" max="13616" width="1.625" style="3" customWidth="1"/>
    <col min="13617" max="13617" width="3.625" style="3" customWidth="1"/>
    <col min="13618" max="13620" width="1.625" style="3" customWidth="1"/>
    <col min="13621" max="13621" width="3.125" style="3" customWidth="1"/>
    <col min="13622" max="13623" width="1.625" style="3" customWidth="1"/>
    <col min="13624" max="13624" width="0.375" style="3" customWidth="1"/>
    <col min="13625" max="13625" width="1.375" style="3" customWidth="1"/>
    <col min="13626" max="13626" width="4.625" style="3" customWidth="1"/>
    <col min="13627" max="13629" width="1.625" style="3" customWidth="1"/>
    <col min="13630" max="13631" width="4.125" style="3" bestFit="1" customWidth="1"/>
    <col min="13632" max="13723" width="1.625" style="3" customWidth="1"/>
    <col min="13724" max="13824" width="9" style="3"/>
    <col min="13825" max="13825" width="1.625" style="3" customWidth="1"/>
    <col min="13826" max="13826" width="2.25" style="3" customWidth="1"/>
    <col min="13827" max="13827" width="2.125" style="3" customWidth="1"/>
    <col min="13828" max="13832" width="1.75" style="3" customWidth="1"/>
    <col min="13833" max="13833" width="3" style="3" customWidth="1"/>
    <col min="13834" max="13835" width="1.625" style="3" customWidth="1"/>
    <col min="13836" max="13836" width="2.125" style="3" customWidth="1"/>
    <col min="13837" max="13846" width="1.625" style="3" customWidth="1"/>
    <col min="13847" max="13848" width="1.875" style="3" customWidth="1"/>
    <col min="13849" max="13850" width="2.125" style="3" customWidth="1"/>
    <col min="13851" max="13851" width="1.875" style="3" customWidth="1"/>
    <col min="13852" max="13854" width="2" style="3" customWidth="1"/>
    <col min="13855" max="13855" width="1.625" style="3" customWidth="1"/>
    <col min="13856" max="13856" width="2.625" style="3" customWidth="1"/>
    <col min="13857" max="13861" width="2" style="3" customWidth="1"/>
    <col min="13862" max="13862" width="1.625" style="3" customWidth="1"/>
    <col min="13863" max="13863" width="1.875" style="3" customWidth="1"/>
    <col min="13864" max="13864" width="1.625" style="3" customWidth="1"/>
    <col min="13865" max="13865" width="2.25" style="3" customWidth="1"/>
    <col min="13866" max="13866" width="1.625" style="3" customWidth="1"/>
    <col min="13867" max="13867" width="2.125" style="3" customWidth="1"/>
    <col min="13868" max="13869" width="1.625" style="3" customWidth="1"/>
    <col min="13870" max="13870" width="2.625" style="3" customWidth="1"/>
    <col min="13871" max="13872" width="1.625" style="3" customWidth="1"/>
    <col min="13873" max="13873" width="3.625" style="3" customWidth="1"/>
    <col min="13874" max="13876" width="1.625" style="3" customWidth="1"/>
    <col min="13877" max="13877" width="3.125" style="3" customWidth="1"/>
    <col min="13878" max="13879" width="1.625" style="3" customWidth="1"/>
    <col min="13880" max="13880" width="0.375" style="3" customWidth="1"/>
    <col min="13881" max="13881" width="1.375" style="3" customWidth="1"/>
    <col min="13882" max="13882" width="4.625" style="3" customWidth="1"/>
    <col min="13883" max="13885" width="1.625" style="3" customWidth="1"/>
    <col min="13886" max="13887" width="4.125" style="3" bestFit="1" customWidth="1"/>
    <col min="13888" max="13979" width="1.625" style="3" customWidth="1"/>
    <col min="13980" max="14080" width="9" style="3"/>
    <col min="14081" max="14081" width="1.625" style="3" customWidth="1"/>
    <col min="14082" max="14082" width="2.25" style="3" customWidth="1"/>
    <col min="14083" max="14083" width="2.125" style="3" customWidth="1"/>
    <col min="14084" max="14088" width="1.75" style="3" customWidth="1"/>
    <col min="14089" max="14089" width="3" style="3" customWidth="1"/>
    <col min="14090" max="14091" width="1.625" style="3" customWidth="1"/>
    <col min="14092" max="14092" width="2.125" style="3" customWidth="1"/>
    <col min="14093" max="14102" width="1.625" style="3" customWidth="1"/>
    <col min="14103" max="14104" width="1.875" style="3" customWidth="1"/>
    <col min="14105" max="14106" width="2.125" style="3" customWidth="1"/>
    <col min="14107" max="14107" width="1.875" style="3" customWidth="1"/>
    <col min="14108" max="14110" width="2" style="3" customWidth="1"/>
    <col min="14111" max="14111" width="1.625" style="3" customWidth="1"/>
    <col min="14112" max="14112" width="2.625" style="3" customWidth="1"/>
    <col min="14113" max="14117" width="2" style="3" customWidth="1"/>
    <col min="14118" max="14118" width="1.625" style="3" customWidth="1"/>
    <col min="14119" max="14119" width="1.875" style="3" customWidth="1"/>
    <col min="14120" max="14120" width="1.625" style="3" customWidth="1"/>
    <col min="14121" max="14121" width="2.25" style="3" customWidth="1"/>
    <col min="14122" max="14122" width="1.625" style="3" customWidth="1"/>
    <col min="14123" max="14123" width="2.125" style="3" customWidth="1"/>
    <col min="14124" max="14125" width="1.625" style="3" customWidth="1"/>
    <col min="14126" max="14126" width="2.625" style="3" customWidth="1"/>
    <col min="14127" max="14128" width="1.625" style="3" customWidth="1"/>
    <col min="14129" max="14129" width="3.625" style="3" customWidth="1"/>
    <col min="14130" max="14132" width="1.625" style="3" customWidth="1"/>
    <col min="14133" max="14133" width="3.125" style="3" customWidth="1"/>
    <col min="14134" max="14135" width="1.625" style="3" customWidth="1"/>
    <col min="14136" max="14136" width="0.375" style="3" customWidth="1"/>
    <col min="14137" max="14137" width="1.375" style="3" customWidth="1"/>
    <col min="14138" max="14138" width="4.625" style="3" customWidth="1"/>
    <col min="14139" max="14141" width="1.625" style="3" customWidth="1"/>
    <col min="14142" max="14143" width="4.125" style="3" bestFit="1" customWidth="1"/>
    <col min="14144" max="14235" width="1.625" style="3" customWidth="1"/>
    <col min="14236" max="14336" width="9" style="3"/>
    <col min="14337" max="14337" width="1.625" style="3" customWidth="1"/>
    <col min="14338" max="14338" width="2.25" style="3" customWidth="1"/>
    <col min="14339" max="14339" width="2.125" style="3" customWidth="1"/>
    <col min="14340" max="14344" width="1.75" style="3" customWidth="1"/>
    <col min="14345" max="14345" width="3" style="3" customWidth="1"/>
    <col min="14346" max="14347" width="1.625" style="3" customWidth="1"/>
    <col min="14348" max="14348" width="2.125" style="3" customWidth="1"/>
    <col min="14349" max="14358" width="1.625" style="3" customWidth="1"/>
    <col min="14359" max="14360" width="1.875" style="3" customWidth="1"/>
    <col min="14361" max="14362" width="2.125" style="3" customWidth="1"/>
    <col min="14363" max="14363" width="1.875" style="3" customWidth="1"/>
    <col min="14364" max="14366" width="2" style="3" customWidth="1"/>
    <col min="14367" max="14367" width="1.625" style="3" customWidth="1"/>
    <col min="14368" max="14368" width="2.625" style="3" customWidth="1"/>
    <col min="14369" max="14373" width="2" style="3" customWidth="1"/>
    <col min="14374" max="14374" width="1.625" style="3" customWidth="1"/>
    <col min="14375" max="14375" width="1.875" style="3" customWidth="1"/>
    <col min="14376" max="14376" width="1.625" style="3" customWidth="1"/>
    <col min="14377" max="14377" width="2.25" style="3" customWidth="1"/>
    <col min="14378" max="14378" width="1.625" style="3" customWidth="1"/>
    <col min="14379" max="14379" width="2.125" style="3" customWidth="1"/>
    <col min="14380" max="14381" width="1.625" style="3" customWidth="1"/>
    <col min="14382" max="14382" width="2.625" style="3" customWidth="1"/>
    <col min="14383" max="14384" width="1.625" style="3" customWidth="1"/>
    <col min="14385" max="14385" width="3.625" style="3" customWidth="1"/>
    <col min="14386" max="14388" width="1.625" style="3" customWidth="1"/>
    <col min="14389" max="14389" width="3.125" style="3" customWidth="1"/>
    <col min="14390" max="14391" width="1.625" style="3" customWidth="1"/>
    <col min="14392" max="14392" width="0.375" style="3" customWidth="1"/>
    <col min="14393" max="14393" width="1.375" style="3" customWidth="1"/>
    <col min="14394" max="14394" width="4.625" style="3" customWidth="1"/>
    <col min="14395" max="14397" width="1.625" style="3" customWidth="1"/>
    <col min="14398" max="14399" width="4.125" style="3" bestFit="1" customWidth="1"/>
    <col min="14400" max="14491" width="1.625" style="3" customWidth="1"/>
    <col min="14492" max="14592" width="9" style="3"/>
    <col min="14593" max="14593" width="1.625" style="3" customWidth="1"/>
    <col min="14594" max="14594" width="2.25" style="3" customWidth="1"/>
    <col min="14595" max="14595" width="2.125" style="3" customWidth="1"/>
    <col min="14596" max="14600" width="1.75" style="3" customWidth="1"/>
    <col min="14601" max="14601" width="3" style="3" customWidth="1"/>
    <col min="14602" max="14603" width="1.625" style="3" customWidth="1"/>
    <col min="14604" max="14604" width="2.125" style="3" customWidth="1"/>
    <col min="14605" max="14614" width="1.625" style="3" customWidth="1"/>
    <col min="14615" max="14616" width="1.875" style="3" customWidth="1"/>
    <col min="14617" max="14618" width="2.125" style="3" customWidth="1"/>
    <col min="14619" max="14619" width="1.875" style="3" customWidth="1"/>
    <col min="14620" max="14622" width="2" style="3" customWidth="1"/>
    <col min="14623" max="14623" width="1.625" style="3" customWidth="1"/>
    <col min="14624" max="14624" width="2.625" style="3" customWidth="1"/>
    <col min="14625" max="14629" width="2" style="3" customWidth="1"/>
    <col min="14630" max="14630" width="1.625" style="3" customWidth="1"/>
    <col min="14631" max="14631" width="1.875" style="3" customWidth="1"/>
    <col min="14632" max="14632" width="1.625" style="3" customWidth="1"/>
    <col min="14633" max="14633" width="2.25" style="3" customWidth="1"/>
    <col min="14634" max="14634" width="1.625" style="3" customWidth="1"/>
    <col min="14635" max="14635" width="2.125" style="3" customWidth="1"/>
    <col min="14636" max="14637" width="1.625" style="3" customWidth="1"/>
    <col min="14638" max="14638" width="2.625" style="3" customWidth="1"/>
    <col min="14639" max="14640" width="1.625" style="3" customWidth="1"/>
    <col min="14641" max="14641" width="3.625" style="3" customWidth="1"/>
    <col min="14642" max="14644" width="1.625" style="3" customWidth="1"/>
    <col min="14645" max="14645" width="3.125" style="3" customWidth="1"/>
    <col min="14646" max="14647" width="1.625" style="3" customWidth="1"/>
    <col min="14648" max="14648" width="0.375" style="3" customWidth="1"/>
    <col min="14649" max="14649" width="1.375" style="3" customWidth="1"/>
    <col min="14650" max="14650" width="4.625" style="3" customWidth="1"/>
    <col min="14651" max="14653" width="1.625" style="3" customWidth="1"/>
    <col min="14654" max="14655" width="4.125" style="3" bestFit="1" customWidth="1"/>
    <col min="14656" max="14747" width="1.625" style="3" customWidth="1"/>
    <col min="14748" max="14848" width="9" style="3"/>
    <col min="14849" max="14849" width="1.625" style="3" customWidth="1"/>
    <col min="14850" max="14850" width="2.25" style="3" customWidth="1"/>
    <col min="14851" max="14851" width="2.125" style="3" customWidth="1"/>
    <col min="14852" max="14856" width="1.75" style="3" customWidth="1"/>
    <col min="14857" max="14857" width="3" style="3" customWidth="1"/>
    <col min="14858" max="14859" width="1.625" style="3" customWidth="1"/>
    <col min="14860" max="14860" width="2.125" style="3" customWidth="1"/>
    <col min="14861" max="14870" width="1.625" style="3" customWidth="1"/>
    <col min="14871" max="14872" width="1.875" style="3" customWidth="1"/>
    <col min="14873" max="14874" width="2.125" style="3" customWidth="1"/>
    <col min="14875" max="14875" width="1.875" style="3" customWidth="1"/>
    <col min="14876" max="14878" width="2" style="3" customWidth="1"/>
    <col min="14879" max="14879" width="1.625" style="3" customWidth="1"/>
    <col min="14880" max="14880" width="2.625" style="3" customWidth="1"/>
    <col min="14881" max="14885" width="2" style="3" customWidth="1"/>
    <col min="14886" max="14886" width="1.625" style="3" customWidth="1"/>
    <col min="14887" max="14887" width="1.875" style="3" customWidth="1"/>
    <col min="14888" max="14888" width="1.625" style="3" customWidth="1"/>
    <col min="14889" max="14889" width="2.25" style="3" customWidth="1"/>
    <col min="14890" max="14890" width="1.625" style="3" customWidth="1"/>
    <col min="14891" max="14891" width="2.125" style="3" customWidth="1"/>
    <col min="14892" max="14893" width="1.625" style="3" customWidth="1"/>
    <col min="14894" max="14894" width="2.625" style="3" customWidth="1"/>
    <col min="14895" max="14896" width="1.625" style="3" customWidth="1"/>
    <col min="14897" max="14897" width="3.625" style="3" customWidth="1"/>
    <col min="14898" max="14900" width="1.625" style="3" customWidth="1"/>
    <col min="14901" max="14901" width="3.125" style="3" customWidth="1"/>
    <col min="14902" max="14903" width="1.625" style="3" customWidth="1"/>
    <col min="14904" max="14904" width="0.375" style="3" customWidth="1"/>
    <col min="14905" max="14905" width="1.375" style="3" customWidth="1"/>
    <col min="14906" max="14906" width="4.625" style="3" customWidth="1"/>
    <col min="14907" max="14909" width="1.625" style="3" customWidth="1"/>
    <col min="14910" max="14911" width="4.125" style="3" bestFit="1" customWidth="1"/>
    <col min="14912" max="15003" width="1.625" style="3" customWidth="1"/>
    <col min="15004" max="15104" width="9" style="3"/>
    <col min="15105" max="15105" width="1.625" style="3" customWidth="1"/>
    <col min="15106" max="15106" width="2.25" style="3" customWidth="1"/>
    <col min="15107" max="15107" width="2.125" style="3" customWidth="1"/>
    <col min="15108" max="15112" width="1.75" style="3" customWidth="1"/>
    <col min="15113" max="15113" width="3" style="3" customWidth="1"/>
    <col min="15114" max="15115" width="1.625" style="3" customWidth="1"/>
    <col min="15116" max="15116" width="2.125" style="3" customWidth="1"/>
    <col min="15117" max="15126" width="1.625" style="3" customWidth="1"/>
    <col min="15127" max="15128" width="1.875" style="3" customWidth="1"/>
    <col min="15129" max="15130" width="2.125" style="3" customWidth="1"/>
    <col min="15131" max="15131" width="1.875" style="3" customWidth="1"/>
    <col min="15132" max="15134" width="2" style="3" customWidth="1"/>
    <col min="15135" max="15135" width="1.625" style="3" customWidth="1"/>
    <col min="15136" max="15136" width="2.625" style="3" customWidth="1"/>
    <col min="15137" max="15141" width="2" style="3" customWidth="1"/>
    <col min="15142" max="15142" width="1.625" style="3" customWidth="1"/>
    <col min="15143" max="15143" width="1.875" style="3" customWidth="1"/>
    <col min="15144" max="15144" width="1.625" style="3" customWidth="1"/>
    <col min="15145" max="15145" width="2.25" style="3" customWidth="1"/>
    <col min="15146" max="15146" width="1.625" style="3" customWidth="1"/>
    <col min="15147" max="15147" width="2.125" style="3" customWidth="1"/>
    <col min="15148" max="15149" width="1.625" style="3" customWidth="1"/>
    <col min="15150" max="15150" width="2.625" style="3" customWidth="1"/>
    <col min="15151" max="15152" width="1.625" style="3" customWidth="1"/>
    <col min="15153" max="15153" width="3.625" style="3" customWidth="1"/>
    <col min="15154" max="15156" width="1.625" style="3" customWidth="1"/>
    <col min="15157" max="15157" width="3.125" style="3" customWidth="1"/>
    <col min="15158" max="15159" width="1.625" style="3" customWidth="1"/>
    <col min="15160" max="15160" width="0.375" style="3" customWidth="1"/>
    <col min="15161" max="15161" width="1.375" style="3" customWidth="1"/>
    <col min="15162" max="15162" width="4.625" style="3" customWidth="1"/>
    <col min="15163" max="15165" width="1.625" style="3" customWidth="1"/>
    <col min="15166" max="15167" width="4.125" style="3" bestFit="1" customWidth="1"/>
    <col min="15168" max="15259" width="1.625" style="3" customWidth="1"/>
    <col min="15260" max="15360" width="9" style="3"/>
    <col min="15361" max="15361" width="1.625" style="3" customWidth="1"/>
    <col min="15362" max="15362" width="2.25" style="3" customWidth="1"/>
    <col min="15363" max="15363" width="2.125" style="3" customWidth="1"/>
    <col min="15364" max="15368" width="1.75" style="3" customWidth="1"/>
    <col min="15369" max="15369" width="3" style="3" customWidth="1"/>
    <col min="15370" max="15371" width="1.625" style="3" customWidth="1"/>
    <col min="15372" max="15372" width="2.125" style="3" customWidth="1"/>
    <col min="15373" max="15382" width="1.625" style="3" customWidth="1"/>
    <col min="15383" max="15384" width="1.875" style="3" customWidth="1"/>
    <col min="15385" max="15386" width="2.125" style="3" customWidth="1"/>
    <col min="15387" max="15387" width="1.875" style="3" customWidth="1"/>
    <col min="15388" max="15390" width="2" style="3" customWidth="1"/>
    <col min="15391" max="15391" width="1.625" style="3" customWidth="1"/>
    <col min="15392" max="15392" width="2.625" style="3" customWidth="1"/>
    <col min="15393" max="15397" width="2" style="3" customWidth="1"/>
    <col min="15398" max="15398" width="1.625" style="3" customWidth="1"/>
    <col min="15399" max="15399" width="1.875" style="3" customWidth="1"/>
    <col min="15400" max="15400" width="1.625" style="3" customWidth="1"/>
    <col min="15401" max="15401" width="2.25" style="3" customWidth="1"/>
    <col min="15402" max="15402" width="1.625" style="3" customWidth="1"/>
    <col min="15403" max="15403" width="2.125" style="3" customWidth="1"/>
    <col min="15404" max="15405" width="1.625" style="3" customWidth="1"/>
    <col min="15406" max="15406" width="2.625" style="3" customWidth="1"/>
    <col min="15407" max="15408" width="1.625" style="3" customWidth="1"/>
    <col min="15409" max="15409" width="3.625" style="3" customWidth="1"/>
    <col min="15410" max="15412" width="1.625" style="3" customWidth="1"/>
    <col min="15413" max="15413" width="3.125" style="3" customWidth="1"/>
    <col min="15414" max="15415" width="1.625" style="3" customWidth="1"/>
    <col min="15416" max="15416" width="0.375" style="3" customWidth="1"/>
    <col min="15417" max="15417" width="1.375" style="3" customWidth="1"/>
    <col min="15418" max="15418" width="4.625" style="3" customWidth="1"/>
    <col min="15419" max="15421" width="1.625" style="3" customWidth="1"/>
    <col min="15422" max="15423" width="4.125" style="3" bestFit="1" customWidth="1"/>
    <col min="15424" max="15515" width="1.625" style="3" customWidth="1"/>
    <col min="15516" max="15616" width="9" style="3"/>
    <col min="15617" max="15617" width="1.625" style="3" customWidth="1"/>
    <col min="15618" max="15618" width="2.25" style="3" customWidth="1"/>
    <col min="15619" max="15619" width="2.125" style="3" customWidth="1"/>
    <col min="15620" max="15624" width="1.75" style="3" customWidth="1"/>
    <col min="15625" max="15625" width="3" style="3" customWidth="1"/>
    <col min="15626" max="15627" width="1.625" style="3" customWidth="1"/>
    <col min="15628" max="15628" width="2.125" style="3" customWidth="1"/>
    <col min="15629" max="15638" width="1.625" style="3" customWidth="1"/>
    <col min="15639" max="15640" width="1.875" style="3" customWidth="1"/>
    <col min="15641" max="15642" width="2.125" style="3" customWidth="1"/>
    <col min="15643" max="15643" width="1.875" style="3" customWidth="1"/>
    <col min="15644" max="15646" width="2" style="3" customWidth="1"/>
    <col min="15647" max="15647" width="1.625" style="3" customWidth="1"/>
    <col min="15648" max="15648" width="2.625" style="3" customWidth="1"/>
    <col min="15649" max="15653" width="2" style="3" customWidth="1"/>
    <col min="15654" max="15654" width="1.625" style="3" customWidth="1"/>
    <col min="15655" max="15655" width="1.875" style="3" customWidth="1"/>
    <col min="15656" max="15656" width="1.625" style="3" customWidth="1"/>
    <col min="15657" max="15657" width="2.25" style="3" customWidth="1"/>
    <col min="15658" max="15658" width="1.625" style="3" customWidth="1"/>
    <col min="15659" max="15659" width="2.125" style="3" customWidth="1"/>
    <col min="15660" max="15661" width="1.625" style="3" customWidth="1"/>
    <col min="15662" max="15662" width="2.625" style="3" customWidth="1"/>
    <col min="15663" max="15664" width="1.625" style="3" customWidth="1"/>
    <col min="15665" max="15665" width="3.625" style="3" customWidth="1"/>
    <col min="15666" max="15668" width="1.625" style="3" customWidth="1"/>
    <col min="15669" max="15669" width="3.125" style="3" customWidth="1"/>
    <col min="15670" max="15671" width="1.625" style="3" customWidth="1"/>
    <col min="15672" max="15672" width="0.375" style="3" customWidth="1"/>
    <col min="15673" max="15673" width="1.375" style="3" customWidth="1"/>
    <col min="15674" max="15674" width="4.625" style="3" customWidth="1"/>
    <col min="15675" max="15677" width="1.625" style="3" customWidth="1"/>
    <col min="15678" max="15679" width="4.125" style="3" bestFit="1" customWidth="1"/>
    <col min="15680" max="15771" width="1.625" style="3" customWidth="1"/>
    <col min="15772" max="15872" width="9" style="3"/>
    <col min="15873" max="15873" width="1.625" style="3" customWidth="1"/>
    <col min="15874" max="15874" width="2.25" style="3" customWidth="1"/>
    <col min="15875" max="15875" width="2.125" style="3" customWidth="1"/>
    <col min="15876" max="15880" width="1.75" style="3" customWidth="1"/>
    <col min="15881" max="15881" width="3" style="3" customWidth="1"/>
    <col min="15882" max="15883" width="1.625" style="3" customWidth="1"/>
    <col min="15884" max="15884" width="2.125" style="3" customWidth="1"/>
    <col min="15885" max="15894" width="1.625" style="3" customWidth="1"/>
    <col min="15895" max="15896" width="1.875" style="3" customWidth="1"/>
    <col min="15897" max="15898" width="2.125" style="3" customWidth="1"/>
    <col min="15899" max="15899" width="1.875" style="3" customWidth="1"/>
    <col min="15900" max="15902" width="2" style="3" customWidth="1"/>
    <col min="15903" max="15903" width="1.625" style="3" customWidth="1"/>
    <col min="15904" max="15904" width="2.625" style="3" customWidth="1"/>
    <col min="15905" max="15909" width="2" style="3" customWidth="1"/>
    <col min="15910" max="15910" width="1.625" style="3" customWidth="1"/>
    <col min="15911" max="15911" width="1.875" style="3" customWidth="1"/>
    <col min="15912" max="15912" width="1.625" style="3" customWidth="1"/>
    <col min="15913" max="15913" width="2.25" style="3" customWidth="1"/>
    <col min="15914" max="15914" width="1.625" style="3" customWidth="1"/>
    <col min="15915" max="15915" width="2.125" style="3" customWidth="1"/>
    <col min="15916" max="15917" width="1.625" style="3" customWidth="1"/>
    <col min="15918" max="15918" width="2.625" style="3" customWidth="1"/>
    <col min="15919" max="15920" width="1.625" style="3" customWidth="1"/>
    <col min="15921" max="15921" width="3.625" style="3" customWidth="1"/>
    <col min="15922" max="15924" width="1.625" style="3" customWidth="1"/>
    <col min="15925" max="15925" width="3.125" style="3" customWidth="1"/>
    <col min="15926" max="15927" width="1.625" style="3" customWidth="1"/>
    <col min="15928" max="15928" width="0.375" style="3" customWidth="1"/>
    <col min="15929" max="15929" width="1.375" style="3" customWidth="1"/>
    <col min="15930" max="15930" width="4.625" style="3" customWidth="1"/>
    <col min="15931" max="15933" width="1.625" style="3" customWidth="1"/>
    <col min="15934" max="15935" width="4.125" style="3" bestFit="1" customWidth="1"/>
    <col min="15936" max="16027" width="1.625" style="3" customWidth="1"/>
    <col min="16028" max="16128" width="9" style="3"/>
    <col min="16129" max="16129" width="1.625" style="3" customWidth="1"/>
    <col min="16130" max="16130" width="2.25" style="3" customWidth="1"/>
    <col min="16131" max="16131" width="2.125" style="3" customWidth="1"/>
    <col min="16132" max="16136" width="1.75" style="3" customWidth="1"/>
    <col min="16137" max="16137" width="3" style="3" customWidth="1"/>
    <col min="16138" max="16139" width="1.625" style="3" customWidth="1"/>
    <col min="16140" max="16140" width="2.125" style="3" customWidth="1"/>
    <col min="16141" max="16150" width="1.625" style="3" customWidth="1"/>
    <col min="16151" max="16152" width="1.875" style="3" customWidth="1"/>
    <col min="16153" max="16154" width="2.125" style="3" customWidth="1"/>
    <col min="16155" max="16155" width="1.875" style="3" customWidth="1"/>
    <col min="16156" max="16158" width="2" style="3" customWidth="1"/>
    <col min="16159" max="16159" width="1.625" style="3" customWidth="1"/>
    <col min="16160" max="16160" width="2.625" style="3" customWidth="1"/>
    <col min="16161" max="16165" width="2" style="3" customWidth="1"/>
    <col min="16166" max="16166" width="1.625" style="3" customWidth="1"/>
    <col min="16167" max="16167" width="1.875" style="3" customWidth="1"/>
    <col min="16168" max="16168" width="1.625" style="3" customWidth="1"/>
    <col min="16169" max="16169" width="2.25" style="3" customWidth="1"/>
    <col min="16170" max="16170" width="1.625" style="3" customWidth="1"/>
    <col min="16171" max="16171" width="2.125" style="3" customWidth="1"/>
    <col min="16172" max="16173" width="1.625" style="3" customWidth="1"/>
    <col min="16174" max="16174" width="2.625" style="3" customWidth="1"/>
    <col min="16175" max="16176" width="1.625" style="3" customWidth="1"/>
    <col min="16177" max="16177" width="3.625" style="3" customWidth="1"/>
    <col min="16178" max="16180" width="1.625" style="3" customWidth="1"/>
    <col min="16181" max="16181" width="3.125" style="3" customWidth="1"/>
    <col min="16182" max="16183" width="1.625" style="3" customWidth="1"/>
    <col min="16184" max="16184" width="0.375" style="3" customWidth="1"/>
    <col min="16185" max="16185" width="1.375" style="3" customWidth="1"/>
    <col min="16186" max="16186" width="4.625" style="3" customWidth="1"/>
    <col min="16187" max="16189" width="1.625" style="3" customWidth="1"/>
    <col min="16190" max="16191" width="4.125" style="3" bestFit="1" customWidth="1"/>
    <col min="16192" max="16283" width="1.625" style="3" customWidth="1"/>
    <col min="16284" max="16384" width="9" style="3"/>
  </cols>
  <sheetData>
    <row r="1" spans="1:59" ht="16.5" customHeight="1" x14ac:dyDescent="0.4">
      <c r="A1" s="1" t="s">
        <v>0</v>
      </c>
      <c r="B1" s="2"/>
      <c r="C1" s="2"/>
      <c r="D1" s="2"/>
      <c r="E1" s="2"/>
      <c r="F1" s="2"/>
      <c r="G1" s="2"/>
      <c r="H1" s="2"/>
      <c r="I1" s="2"/>
      <c r="J1" s="2"/>
      <c r="K1" s="2"/>
      <c r="L1" s="2"/>
      <c r="M1" s="2"/>
      <c r="N1" s="2"/>
      <c r="O1" s="2"/>
      <c r="P1" s="2"/>
      <c r="Q1" s="2"/>
      <c r="R1" s="2"/>
      <c r="S1" s="2"/>
      <c r="T1" s="2"/>
      <c r="U1" s="2"/>
      <c r="V1" s="2"/>
      <c r="W1" s="2"/>
      <c r="X1" s="1314" t="s">
        <v>1</v>
      </c>
      <c r="Y1" s="1315"/>
      <c r="Z1" s="1315"/>
      <c r="AA1" s="1315"/>
      <c r="AB1" s="1316"/>
      <c r="AC1" s="1317"/>
      <c r="AD1" s="1317"/>
      <c r="AE1" s="1317"/>
      <c r="AF1" s="1317"/>
      <c r="AG1" s="1317"/>
      <c r="AH1" s="1317"/>
      <c r="AI1" s="1317"/>
      <c r="AJ1" s="1317"/>
      <c r="AK1" s="1317"/>
      <c r="AL1" s="1317"/>
      <c r="AM1" s="1317"/>
      <c r="AN1" s="1317"/>
      <c r="AO1" s="1317"/>
      <c r="AP1" s="1317"/>
      <c r="AQ1" s="946" t="s">
        <v>2</v>
      </c>
      <c r="AR1" s="946"/>
      <c r="AS1" s="946"/>
      <c r="AT1" s="946"/>
      <c r="AU1" s="946"/>
      <c r="AV1" s="946"/>
      <c r="AW1" s="1318"/>
      <c r="AX1" s="1318"/>
      <c r="AY1" s="1318"/>
      <c r="AZ1" s="1318"/>
      <c r="BA1" s="1318"/>
      <c r="BB1" s="1318"/>
      <c r="BC1" s="1319"/>
      <c r="BD1" s="1320" t="s">
        <v>3</v>
      </c>
      <c r="BE1" s="701"/>
      <c r="BF1" s="701"/>
      <c r="BG1" s="2"/>
    </row>
    <row r="2" spans="1:59" ht="16.5" customHeight="1" x14ac:dyDescent="0.4">
      <c r="A2" s="2"/>
      <c r="B2" s="2"/>
      <c r="C2" s="2"/>
      <c r="D2" s="2"/>
      <c r="E2" s="2"/>
      <c r="F2" s="2"/>
      <c r="G2" s="2"/>
      <c r="H2" s="2"/>
      <c r="I2" s="2"/>
      <c r="J2" s="2"/>
      <c r="K2" s="2"/>
      <c r="L2" s="2"/>
      <c r="M2" s="2"/>
      <c r="N2" s="2"/>
      <c r="O2" s="2"/>
      <c r="P2" s="2"/>
      <c r="Q2" s="2"/>
      <c r="R2" s="2"/>
      <c r="S2" s="2"/>
      <c r="T2" s="2"/>
      <c r="U2" s="2"/>
      <c r="V2" s="2"/>
      <c r="W2" s="2"/>
      <c r="X2" s="555" t="s">
        <v>4</v>
      </c>
      <c r="Y2" s="556"/>
      <c r="Z2" s="556"/>
      <c r="AA2" s="556"/>
      <c r="AB2" s="557"/>
      <c r="AC2" s="1321"/>
      <c r="AD2" s="1321"/>
      <c r="AE2" s="1321"/>
      <c r="AF2" s="1321"/>
      <c r="AG2" s="1321"/>
      <c r="AH2" s="1321"/>
      <c r="AI2" s="1321"/>
      <c r="AJ2" s="1321"/>
      <c r="AK2" s="1321"/>
      <c r="AL2" s="1321"/>
      <c r="AM2" s="1321"/>
      <c r="AN2" s="1321"/>
      <c r="AO2" s="1321"/>
      <c r="AP2" s="1321"/>
      <c r="AQ2" s="1322" t="s">
        <v>5</v>
      </c>
      <c r="AR2" s="1322"/>
      <c r="AS2" s="1322"/>
      <c r="AT2" s="1322"/>
      <c r="AU2" s="1322"/>
      <c r="AV2" s="1322"/>
      <c r="AW2" s="1323"/>
      <c r="AX2" s="1323"/>
      <c r="AY2" s="1323"/>
      <c r="AZ2" s="1323"/>
      <c r="BA2" s="1323"/>
      <c r="BB2" s="1323"/>
      <c r="BC2" s="1323"/>
      <c r="BD2" s="1323"/>
      <c r="BE2" s="1323"/>
      <c r="BF2" s="1323"/>
      <c r="BG2" s="2"/>
    </row>
    <row r="3" spans="1:59" ht="16.5" customHeight="1" x14ac:dyDescent="0.4">
      <c r="A3" s="2"/>
      <c r="B3" s="2"/>
      <c r="C3" s="2"/>
      <c r="D3" s="2"/>
      <c r="E3" s="2"/>
      <c r="F3" s="2"/>
      <c r="G3" s="2"/>
      <c r="H3" s="2"/>
      <c r="I3" s="2"/>
      <c r="J3" s="2"/>
      <c r="K3" s="2"/>
      <c r="L3" s="2"/>
      <c r="M3" s="2"/>
      <c r="N3" s="2"/>
      <c r="O3" s="2"/>
      <c r="P3" s="2"/>
      <c r="Q3" s="2"/>
      <c r="R3" s="2"/>
      <c r="S3" s="2"/>
      <c r="T3" s="2"/>
      <c r="U3" s="2"/>
      <c r="V3" s="2"/>
      <c r="W3" s="2"/>
      <c r="X3" s="561"/>
      <c r="Y3" s="562"/>
      <c r="Z3" s="562"/>
      <c r="AA3" s="562"/>
      <c r="AB3" s="563"/>
      <c r="AC3" s="1321"/>
      <c r="AD3" s="1321"/>
      <c r="AE3" s="1321"/>
      <c r="AF3" s="1321"/>
      <c r="AG3" s="1321"/>
      <c r="AH3" s="1321"/>
      <c r="AI3" s="1321"/>
      <c r="AJ3" s="1321"/>
      <c r="AK3" s="1321"/>
      <c r="AL3" s="1321"/>
      <c r="AM3" s="1321"/>
      <c r="AN3" s="1321"/>
      <c r="AO3" s="1321"/>
      <c r="AP3" s="1321"/>
      <c r="AQ3" s="851" t="s">
        <v>6</v>
      </c>
      <c r="AR3" s="851"/>
      <c r="AS3" s="851"/>
      <c r="AT3" s="851"/>
      <c r="AU3" s="851"/>
      <c r="AV3" s="851"/>
      <c r="AW3" s="1298"/>
      <c r="AX3" s="1298"/>
      <c r="AY3" s="1298"/>
      <c r="AZ3" s="1298"/>
      <c r="BA3" s="1298"/>
      <c r="BB3" s="1298"/>
      <c r="BC3" s="1298"/>
      <c r="BD3" s="1298"/>
      <c r="BE3" s="1298"/>
      <c r="BF3" s="1298"/>
      <c r="BG3" s="2"/>
    </row>
    <row r="4" spans="1:59" ht="10.5" customHeight="1" x14ac:dyDescent="0.4">
      <c r="A4" s="2"/>
      <c r="B4" s="2"/>
      <c r="C4" s="2"/>
      <c r="D4" s="2"/>
      <c r="E4" s="2"/>
      <c r="F4" s="1299" t="s">
        <v>7</v>
      </c>
      <c r="G4" s="1299"/>
      <c r="H4" s="1299"/>
      <c r="I4" s="1299"/>
      <c r="J4" s="1299"/>
      <c r="K4" s="1299"/>
      <c r="L4" s="1299"/>
      <c r="M4" s="1299"/>
      <c r="N4" s="2"/>
      <c r="O4" s="2"/>
      <c r="P4" s="2"/>
      <c r="Q4" s="2"/>
      <c r="R4" s="1301"/>
      <c r="S4" s="1302"/>
      <c r="T4" s="1302"/>
      <c r="U4" s="1302"/>
      <c r="V4" s="1303"/>
      <c r="W4" s="2"/>
      <c r="X4" s="2"/>
      <c r="Y4" s="2"/>
      <c r="Z4" s="2"/>
      <c r="AA4" s="2"/>
      <c r="AB4" s="2"/>
      <c r="AC4" s="2"/>
      <c r="AD4" s="2"/>
      <c r="AE4" s="2"/>
      <c r="AF4" s="2"/>
      <c r="AG4" s="4"/>
      <c r="AH4" s="4"/>
      <c r="AI4" s="4"/>
      <c r="AJ4" s="4"/>
      <c r="AK4" s="4"/>
      <c r="AL4" s="4"/>
      <c r="AM4" s="4"/>
      <c r="AN4" s="4"/>
      <c r="AO4" s="4"/>
      <c r="AP4" s="4"/>
      <c r="AQ4" s="4"/>
      <c r="AR4" s="4"/>
      <c r="AS4" s="4"/>
      <c r="AT4" s="4"/>
      <c r="AU4" s="4"/>
      <c r="AV4" s="4"/>
      <c r="AW4" s="4"/>
      <c r="AX4" s="4"/>
      <c r="AY4" s="2"/>
      <c r="AZ4" s="2"/>
      <c r="BA4" s="2"/>
      <c r="BB4" s="2"/>
      <c r="BC4" s="2"/>
      <c r="BD4" s="2"/>
      <c r="BE4" s="2"/>
      <c r="BF4" s="5" t="s">
        <v>8</v>
      </c>
      <c r="BG4" s="2"/>
    </row>
    <row r="5" spans="1:59" ht="10.5" customHeight="1" x14ac:dyDescent="0.4">
      <c r="A5" s="2"/>
      <c r="B5" s="2"/>
      <c r="C5" s="2"/>
      <c r="D5" s="2"/>
      <c r="E5" s="2"/>
      <c r="F5" s="1299"/>
      <c r="G5" s="1299"/>
      <c r="H5" s="1299"/>
      <c r="I5" s="1299"/>
      <c r="J5" s="1299"/>
      <c r="K5" s="1299"/>
      <c r="L5" s="1299"/>
      <c r="M5" s="1299"/>
      <c r="N5" s="1310" t="s">
        <v>9</v>
      </c>
      <c r="O5" s="1310"/>
      <c r="P5" s="1310"/>
      <c r="Q5" s="1311"/>
      <c r="R5" s="1304"/>
      <c r="S5" s="1305"/>
      <c r="T5" s="1305"/>
      <c r="U5" s="1305"/>
      <c r="V5" s="1306"/>
      <c r="W5" s="1312" t="s">
        <v>10</v>
      </c>
      <c r="X5" s="1313"/>
      <c r="Y5" s="1313"/>
      <c r="Z5" s="1313"/>
      <c r="AA5" s="1313"/>
      <c r="AB5" s="1313"/>
      <c r="AC5" s="1313"/>
      <c r="AD5" s="1313"/>
      <c r="AE5" s="1313"/>
      <c r="AF5" s="1313"/>
      <c r="AG5" s="1313"/>
      <c r="AH5" s="1313"/>
      <c r="AI5" s="1313"/>
      <c r="AJ5" s="1313"/>
      <c r="AK5" s="1313"/>
      <c r="AL5" s="1313"/>
      <c r="AM5" s="1313"/>
      <c r="AN5" s="1313"/>
      <c r="AO5" s="1313"/>
      <c r="AP5" s="1313"/>
      <c r="AQ5" s="1313"/>
      <c r="AR5" s="1313"/>
      <c r="AS5" s="1313"/>
      <c r="AT5" s="1313"/>
      <c r="AU5" s="6"/>
      <c r="AV5" s="6"/>
      <c r="AW5" s="6"/>
      <c r="AX5" s="6"/>
      <c r="AY5" s="2"/>
      <c r="AZ5" s="2"/>
      <c r="BA5" s="2"/>
      <c r="BB5" s="2"/>
      <c r="BC5" s="2"/>
      <c r="BD5" s="2"/>
      <c r="BE5" s="2"/>
      <c r="BF5" s="2"/>
      <c r="BG5" s="2"/>
    </row>
    <row r="6" spans="1:59" ht="10.5" customHeight="1" x14ac:dyDescent="0.4">
      <c r="A6" s="2"/>
      <c r="B6" s="2"/>
      <c r="C6" s="2"/>
      <c r="D6" s="2"/>
      <c r="E6" s="2"/>
      <c r="F6" s="1300"/>
      <c r="G6" s="1300"/>
      <c r="H6" s="1300"/>
      <c r="I6" s="1300"/>
      <c r="J6" s="1300"/>
      <c r="K6" s="1300"/>
      <c r="L6" s="1300"/>
      <c r="M6" s="1300"/>
      <c r="N6" s="1310"/>
      <c r="O6" s="1310"/>
      <c r="P6" s="1310"/>
      <c r="Q6" s="1311"/>
      <c r="R6" s="1307"/>
      <c r="S6" s="1308"/>
      <c r="T6" s="1308"/>
      <c r="U6" s="1308"/>
      <c r="V6" s="1309"/>
      <c r="W6" s="1312"/>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6"/>
      <c r="AV6" s="6"/>
      <c r="AW6" s="6"/>
      <c r="AX6" s="6"/>
      <c r="AY6" s="2"/>
      <c r="AZ6" s="2"/>
      <c r="BA6" s="2"/>
      <c r="BB6" s="2"/>
      <c r="BC6" s="2"/>
      <c r="BD6" s="2"/>
      <c r="BE6" s="2"/>
      <c r="BF6" s="2"/>
      <c r="BG6" s="2"/>
    </row>
    <row r="7" spans="1:59" ht="3" customHeight="1" x14ac:dyDescent="0.4">
      <c r="A7" s="2"/>
      <c r="B7" s="2"/>
      <c r="C7" s="2"/>
      <c r="D7" s="2"/>
      <c r="E7" s="2"/>
      <c r="F7" s="2"/>
      <c r="G7" s="2"/>
      <c r="H7" s="2"/>
      <c r="I7" s="2"/>
      <c r="J7" s="2"/>
      <c r="K7" s="2"/>
      <c r="L7" s="2"/>
      <c r="M7" s="7"/>
      <c r="N7" s="7"/>
      <c r="O7" s="7"/>
      <c r="P7" s="7"/>
      <c r="Q7" s="7"/>
      <c r="R7" s="8"/>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2"/>
      <c r="AZ7" s="2"/>
      <c r="BA7" s="2"/>
      <c r="BB7" s="2"/>
      <c r="BC7" s="2"/>
      <c r="BD7" s="2"/>
      <c r="BE7" s="2"/>
      <c r="BF7" s="2"/>
      <c r="BG7" s="2"/>
    </row>
    <row r="8" spans="1:59" ht="13.5" customHeight="1" x14ac:dyDescent="0.4">
      <c r="A8" s="1297" t="s">
        <v>11</v>
      </c>
      <c r="B8" s="1297"/>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c r="AT8" s="1297"/>
      <c r="AU8" s="1297"/>
      <c r="AV8" s="1297"/>
      <c r="AW8" s="1297"/>
      <c r="AX8" s="1297"/>
      <c r="AY8" s="1297"/>
      <c r="AZ8" s="1297"/>
      <c r="BA8" s="1297"/>
      <c r="BB8" s="1297"/>
      <c r="BC8" s="1297"/>
      <c r="BD8" s="1297"/>
      <c r="BE8" s="1297"/>
      <c r="BF8" s="1297"/>
      <c r="BG8" s="2"/>
    </row>
    <row r="9" spans="1:59" ht="13.5" customHeight="1" x14ac:dyDescent="0.4">
      <c r="A9" s="576" t="s">
        <v>12</v>
      </c>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2"/>
    </row>
    <row r="10" spans="1:59" ht="13.5" customHeight="1" x14ac:dyDescent="0.4">
      <c r="A10" s="576" t="s">
        <v>13</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2"/>
    </row>
    <row r="11" spans="1:59" ht="13.5" customHeight="1" x14ac:dyDescent="0.4">
      <c r="A11" s="1297" t="s">
        <v>14</v>
      </c>
      <c r="B11" s="1297"/>
      <c r="C11" s="1297"/>
      <c r="D11" s="1297"/>
      <c r="E11" s="1297"/>
      <c r="F11" s="1297"/>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297"/>
      <c r="AN11" s="1297"/>
      <c r="AO11" s="1297"/>
      <c r="AP11" s="1297"/>
      <c r="AQ11" s="1297"/>
      <c r="AR11" s="1297"/>
      <c r="AS11" s="1297"/>
      <c r="AT11" s="1297"/>
      <c r="AU11" s="1297"/>
      <c r="AV11" s="1297"/>
      <c r="AW11" s="1297"/>
      <c r="AX11" s="1297"/>
      <c r="AY11" s="1297"/>
      <c r="AZ11" s="1297"/>
      <c r="BA11" s="1297"/>
      <c r="BB11" s="1297"/>
      <c r="BC11" s="1297"/>
      <c r="BD11" s="1297"/>
      <c r="BE11" s="1297"/>
      <c r="BF11" s="1297"/>
      <c r="BG11" s="2"/>
    </row>
    <row r="12" spans="1:59" ht="13.5" customHeight="1" x14ac:dyDescent="0.4">
      <c r="A12" s="1297" t="s">
        <v>15</v>
      </c>
      <c r="B12" s="1297"/>
      <c r="C12" s="1297"/>
      <c r="D12" s="1297"/>
      <c r="E12" s="1297"/>
      <c r="F12" s="1297"/>
      <c r="G12" s="1297"/>
      <c r="H12" s="1297"/>
      <c r="I12" s="1297"/>
      <c r="J12" s="1297"/>
      <c r="K12" s="1297"/>
      <c r="L12" s="1297"/>
      <c r="M12" s="1297"/>
      <c r="N12" s="1297"/>
      <c r="O12" s="1297"/>
      <c r="P12" s="1297"/>
      <c r="Q12" s="1297"/>
      <c r="R12" s="1297"/>
      <c r="S12" s="1297"/>
      <c r="T12" s="1297"/>
      <c r="U12" s="1297"/>
      <c r="V12" s="1297"/>
      <c r="W12" s="1297"/>
      <c r="X12" s="1297"/>
      <c r="Y12" s="1297"/>
      <c r="Z12" s="1297"/>
      <c r="AA12" s="1297"/>
      <c r="AB12" s="1297"/>
      <c r="AC12" s="1297"/>
      <c r="AD12" s="1297"/>
      <c r="AE12" s="1297"/>
      <c r="AF12" s="1297"/>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7"/>
      <c r="BD12" s="1297"/>
      <c r="BE12" s="1297"/>
      <c r="BF12" s="1297"/>
      <c r="BG12" s="2"/>
    </row>
    <row r="13" spans="1:59" ht="3" customHeight="1" x14ac:dyDescent="0.4">
      <c r="A13" s="2"/>
      <c r="B13" s="2"/>
      <c r="C13" s="2"/>
      <c r="D13" s="2"/>
      <c r="E13" s="2"/>
      <c r="F13" s="2"/>
      <c r="G13" s="2"/>
      <c r="H13" s="2"/>
      <c r="I13" s="2"/>
      <c r="J13" s="2"/>
      <c r="K13" s="2"/>
      <c r="L13" s="2"/>
      <c r="M13" s="7"/>
      <c r="N13" s="7"/>
      <c r="O13" s="7"/>
      <c r="P13" s="7"/>
      <c r="Q13" s="7"/>
      <c r="R13" s="8"/>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2"/>
      <c r="AZ13" s="2"/>
      <c r="BA13" s="2"/>
      <c r="BB13" s="2"/>
      <c r="BC13" s="2"/>
      <c r="BD13" s="2"/>
      <c r="BE13" s="2"/>
      <c r="BF13" s="2"/>
      <c r="BG13" s="2"/>
    </row>
    <row r="14" spans="1:59" ht="15" customHeight="1" x14ac:dyDescent="0.4">
      <c r="A14" s="2" t="s">
        <v>16</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59" ht="15" customHeight="1" x14ac:dyDescent="0.4">
      <c r="A15" s="576" t="s">
        <v>17</v>
      </c>
      <c r="B15" s="576"/>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c r="AT15" s="576"/>
      <c r="AU15" s="576"/>
      <c r="AV15" s="576"/>
      <c r="AW15" s="576"/>
      <c r="AX15" s="576"/>
      <c r="AY15" s="576"/>
      <c r="AZ15" s="576"/>
      <c r="BA15" s="576"/>
      <c r="BB15" s="576"/>
      <c r="BC15" s="576"/>
      <c r="BD15" s="576"/>
      <c r="BE15" s="576"/>
      <c r="BF15" s="576"/>
      <c r="BG15" s="2"/>
    </row>
    <row r="16" spans="1:59" ht="15" customHeight="1" x14ac:dyDescent="0.4">
      <c r="A16" s="9" t="s">
        <v>18</v>
      </c>
      <c r="B16" s="1284">
        <f>AZ93</f>
        <v>0</v>
      </c>
      <c r="C16" s="1284"/>
      <c r="D16" s="1284"/>
      <c r="E16" s="1285" t="s">
        <v>19</v>
      </c>
      <c r="F16" s="1286"/>
      <c r="G16" s="1288">
        <f>(AZ152)</f>
        <v>0</v>
      </c>
      <c r="H16" s="1289"/>
      <c r="I16" s="1289"/>
      <c r="J16" s="1289"/>
      <c r="K16" s="894" t="s">
        <v>20</v>
      </c>
      <c r="L16" s="895"/>
      <c r="M16" s="10"/>
      <c r="N16" s="9" t="s">
        <v>18</v>
      </c>
      <c r="O16" s="1284">
        <f>AZ93</f>
        <v>0</v>
      </c>
      <c r="P16" s="1284"/>
      <c r="Q16" s="1284"/>
      <c r="R16" s="1285" t="s">
        <v>19</v>
      </c>
      <c r="S16" s="1286"/>
      <c r="T16" s="1288">
        <f>AD116</f>
        <v>0</v>
      </c>
      <c r="U16" s="1289"/>
      <c r="V16" s="1289"/>
      <c r="W16" s="1289"/>
      <c r="X16" s="894"/>
      <c r="Y16" s="895"/>
      <c r="Z16" s="9" t="s">
        <v>18</v>
      </c>
      <c r="AA16" s="1284">
        <f>AZ93</f>
        <v>0</v>
      </c>
      <c r="AB16" s="1284"/>
      <c r="AC16" s="1284"/>
      <c r="AD16" s="1285" t="s">
        <v>19</v>
      </c>
      <c r="AE16" s="1286"/>
      <c r="AF16" s="1291">
        <f>AT116</f>
        <v>0</v>
      </c>
      <c r="AG16" s="1292"/>
      <c r="AH16" s="1292"/>
      <c r="AI16" s="1292"/>
      <c r="AJ16" s="894" t="s">
        <v>21</v>
      </c>
      <c r="AK16" s="895"/>
      <c r="AL16" s="9" t="s">
        <v>18</v>
      </c>
      <c r="AM16" s="1284">
        <f>AZ93</f>
        <v>0</v>
      </c>
      <c r="AN16" s="1284"/>
      <c r="AO16" s="1284"/>
      <c r="AP16" s="1285" t="s">
        <v>19</v>
      </c>
      <c r="AQ16" s="1286"/>
      <c r="AR16" s="1287" t="s">
        <v>22</v>
      </c>
      <c r="AS16" s="894"/>
      <c r="AT16" s="1284">
        <f>AZ93</f>
        <v>0</v>
      </c>
      <c r="AU16" s="1284"/>
      <c r="AV16" s="1284"/>
      <c r="AW16" s="894" t="s">
        <v>19</v>
      </c>
      <c r="AX16" s="894"/>
      <c r="AY16" s="11"/>
      <c r="AZ16" s="2"/>
      <c r="BA16" s="2"/>
      <c r="BB16" s="2"/>
      <c r="BC16" s="2"/>
      <c r="BD16" s="2"/>
      <c r="BE16" s="2"/>
      <c r="BF16" s="2"/>
      <c r="BG16" s="2"/>
    </row>
    <row r="17" spans="1:121" ht="15" customHeight="1" x14ac:dyDescent="0.4">
      <c r="A17" s="1273" t="s">
        <v>23</v>
      </c>
      <c r="B17" s="1274"/>
      <c r="C17" s="1274"/>
      <c r="D17" s="1274"/>
      <c r="E17" s="1274"/>
      <c r="F17" s="1275"/>
      <c r="G17" s="1269"/>
      <c r="H17" s="1290"/>
      <c r="I17" s="1290"/>
      <c r="J17" s="1290"/>
      <c r="K17" s="884"/>
      <c r="L17" s="897"/>
      <c r="M17" s="10"/>
      <c r="N17" s="1273" t="s">
        <v>24</v>
      </c>
      <c r="O17" s="1274"/>
      <c r="P17" s="1274"/>
      <c r="Q17" s="1274"/>
      <c r="R17" s="1274"/>
      <c r="S17" s="1275"/>
      <c r="T17" s="1269"/>
      <c r="U17" s="1290"/>
      <c r="V17" s="1290"/>
      <c r="W17" s="1290"/>
      <c r="X17" s="1283"/>
      <c r="Y17" s="897"/>
      <c r="Z17" s="1273" t="s">
        <v>25</v>
      </c>
      <c r="AA17" s="1274"/>
      <c r="AB17" s="1274"/>
      <c r="AC17" s="1274"/>
      <c r="AD17" s="1274"/>
      <c r="AE17" s="1275"/>
      <c r="AF17" s="1293"/>
      <c r="AG17" s="1294"/>
      <c r="AH17" s="1294"/>
      <c r="AI17" s="1294"/>
      <c r="AJ17" s="1283"/>
      <c r="AK17" s="897"/>
      <c r="AL17" s="1273" t="s">
        <v>26</v>
      </c>
      <c r="AM17" s="1274"/>
      <c r="AN17" s="1274"/>
      <c r="AO17" s="1274"/>
      <c r="AP17" s="1274"/>
      <c r="AQ17" s="1275"/>
      <c r="AR17" s="1269" t="e">
        <f>ROUND(AF16/AT16,0)</f>
        <v>#DIV/0!</v>
      </c>
      <c r="AS17" s="1270"/>
      <c r="AT17" s="1270"/>
      <c r="AU17" s="1270"/>
      <c r="AV17" s="1270"/>
      <c r="AW17" s="1270"/>
      <c r="AX17" s="884" t="s">
        <v>27</v>
      </c>
      <c r="AY17" s="897"/>
      <c r="AZ17" s="2"/>
      <c r="BA17" s="2"/>
      <c r="BB17" s="2"/>
      <c r="BC17" s="2"/>
      <c r="BD17" s="2"/>
      <c r="BE17" s="2"/>
      <c r="BF17" s="2"/>
      <c r="BG17" s="2"/>
    </row>
    <row r="18" spans="1:121" ht="15" customHeight="1" x14ac:dyDescent="0.4">
      <c r="A18" s="1276"/>
      <c r="B18" s="1277"/>
      <c r="C18" s="1277"/>
      <c r="D18" s="1277"/>
      <c r="E18" s="1277"/>
      <c r="F18" s="1278"/>
      <c r="G18" s="1279"/>
      <c r="H18" s="1280"/>
      <c r="I18" s="1280"/>
      <c r="J18" s="1280"/>
      <c r="K18" s="899" t="s">
        <v>28</v>
      </c>
      <c r="L18" s="900"/>
      <c r="M18" s="10"/>
      <c r="N18" s="1276"/>
      <c r="O18" s="1277"/>
      <c r="P18" s="1277"/>
      <c r="Q18" s="1277"/>
      <c r="R18" s="1277"/>
      <c r="S18" s="1278"/>
      <c r="T18" s="1279"/>
      <c r="U18" s="1280"/>
      <c r="V18" s="1280"/>
      <c r="W18" s="1280"/>
      <c r="X18" s="899" t="s">
        <v>28</v>
      </c>
      <c r="Y18" s="900"/>
      <c r="Z18" s="1276"/>
      <c r="AA18" s="1277"/>
      <c r="AB18" s="1277"/>
      <c r="AC18" s="1277"/>
      <c r="AD18" s="1277"/>
      <c r="AE18" s="1278"/>
      <c r="AF18" s="1295"/>
      <c r="AG18" s="1296"/>
      <c r="AH18" s="1296"/>
      <c r="AI18" s="1296"/>
      <c r="AJ18" s="1281" t="s">
        <v>19</v>
      </c>
      <c r="AK18" s="1282"/>
      <c r="AL18" s="1276"/>
      <c r="AM18" s="1277"/>
      <c r="AN18" s="1277"/>
      <c r="AO18" s="1277"/>
      <c r="AP18" s="1277"/>
      <c r="AQ18" s="1278"/>
      <c r="AR18" s="1279"/>
      <c r="AS18" s="1280"/>
      <c r="AT18" s="1280"/>
      <c r="AU18" s="1280"/>
      <c r="AV18" s="1280"/>
      <c r="AW18" s="1280"/>
      <c r="AX18" s="899" t="s">
        <v>28</v>
      </c>
      <c r="AY18" s="900"/>
      <c r="AZ18" s="2"/>
      <c r="BA18" s="2"/>
      <c r="BB18" s="2"/>
      <c r="BC18" s="2"/>
      <c r="BD18" s="2"/>
      <c r="BE18" s="2"/>
      <c r="BF18" s="2"/>
      <c r="BG18" s="2"/>
    </row>
    <row r="19" spans="1:121" ht="24" customHeight="1" x14ac:dyDescent="0.4">
      <c r="A19" s="1259" t="s">
        <v>29</v>
      </c>
      <c r="B19" s="1260"/>
      <c r="C19" s="1260"/>
      <c r="D19" s="1260"/>
      <c r="E19" s="1260"/>
      <c r="F19" s="1260"/>
      <c r="G19" s="1260"/>
      <c r="H19" s="1260"/>
      <c r="I19" s="1260"/>
      <c r="J19" s="1260"/>
      <c r="K19" s="1260"/>
      <c r="L19" s="1260"/>
      <c r="M19" s="12"/>
      <c r="N19" s="1261" t="s">
        <v>30</v>
      </c>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3"/>
      <c r="AM19" s="13"/>
      <c r="AN19" s="13"/>
      <c r="AO19" s="13"/>
      <c r="AP19" s="13"/>
      <c r="AQ19" s="1262" t="s">
        <v>31</v>
      </c>
      <c r="AR19" s="1262"/>
      <c r="AS19" s="1262"/>
      <c r="AT19" s="1262"/>
      <c r="AU19" s="1262"/>
      <c r="AV19" s="1262"/>
      <c r="AW19" s="1262"/>
      <c r="AX19" s="1262"/>
      <c r="AY19" s="1262"/>
      <c r="AZ19" s="2"/>
      <c r="BA19" s="2"/>
      <c r="BB19" s="2"/>
      <c r="BC19" s="2"/>
      <c r="BD19" s="2"/>
      <c r="BE19" s="2"/>
      <c r="BF19" s="2"/>
      <c r="BG19" s="2"/>
    </row>
    <row r="20" spans="1:121" ht="13.5" customHeight="1" x14ac:dyDescent="0.4">
      <c r="A20" s="1263" t="s">
        <v>32</v>
      </c>
      <c r="B20" s="1263"/>
      <c r="C20" s="1263"/>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4"/>
      <c r="AR20" s="1265" t="s">
        <v>33</v>
      </c>
      <c r="AS20" s="1265"/>
      <c r="AT20" s="1265"/>
      <c r="AU20" s="1265"/>
      <c r="AV20" s="1265"/>
      <c r="AW20" s="1266"/>
      <c r="AX20" s="1267" t="e">
        <f>G16+AR17</f>
        <v>#DIV/0!</v>
      </c>
      <c r="AY20" s="1268"/>
      <c r="AZ20" s="1268"/>
      <c r="BA20" s="1268"/>
      <c r="BB20" s="1268"/>
      <c r="BC20" s="1268"/>
      <c r="BD20" s="1268"/>
      <c r="BE20" s="1247" t="s">
        <v>34</v>
      </c>
      <c r="BF20" s="1248"/>
      <c r="BG20" s="2"/>
    </row>
    <row r="21" spans="1:121" ht="13.5" customHeight="1" x14ac:dyDescent="0.4">
      <c r="A21" s="1263"/>
      <c r="B21" s="1263"/>
      <c r="C21" s="1263"/>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4"/>
      <c r="AR21" s="855"/>
      <c r="AS21" s="855"/>
      <c r="AT21" s="855"/>
      <c r="AU21" s="855"/>
      <c r="AV21" s="855"/>
      <c r="AW21" s="856"/>
      <c r="AX21" s="1269"/>
      <c r="AY21" s="1270"/>
      <c r="AZ21" s="1270"/>
      <c r="BA21" s="1270"/>
      <c r="BB21" s="1270"/>
      <c r="BC21" s="1270"/>
      <c r="BD21" s="1270"/>
      <c r="BE21" s="7"/>
      <c r="BF21" s="14"/>
      <c r="BG21" s="15"/>
    </row>
    <row r="22" spans="1:121" s="16" customFormat="1" ht="13.5" customHeight="1" x14ac:dyDescent="0.15">
      <c r="A22" s="576" t="s">
        <v>35</v>
      </c>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K22" s="576"/>
      <c r="AL22" s="576"/>
      <c r="AM22" s="576"/>
      <c r="AN22" s="576"/>
      <c r="AO22" s="576"/>
      <c r="AP22" s="576"/>
      <c r="AQ22" s="1249"/>
      <c r="AR22" s="1250" t="s">
        <v>36</v>
      </c>
      <c r="AS22" s="1236"/>
      <c r="AT22" s="1236"/>
      <c r="AU22" s="1236"/>
      <c r="AV22" s="1236"/>
      <c r="AW22" s="1237"/>
      <c r="AX22" s="1271"/>
      <c r="AY22" s="1272"/>
      <c r="AZ22" s="1272"/>
      <c r="BA22" s="1272"/>
      <c r="BB22" s="1272"/>
      <c r="BC22" s="1272"/>
      <c r="BD22" s="1272"/>
      <c r="BE22" s="1238" t="s">
        <v>28</v>
      </c>
      <c r="BF22" s="1251"/>
      <c r="BG22" s="2"/>
      <c r="BK22" s="1252"/>
      <c r="BL22" s="1252"/>
      <c r="BM22" s="1252"/>
      <c r="BN22" s="1252"/>
      <c r="BO22" s="1252"/>
      <c r="BP22" s="1252"/>
      <c r="BQ22" s="1252"/>
      <c r="BR22" s="1252"/>
      <c r="BS22" s="1252"/>
      <c r="BT22" s="1252"/>
      <c r="BU22" s="1252"/>
      <c r="BV22" s="1252"/>
      <c r="BW22" s="1252"/>
      <c r="BX22" s="1252"/>
      <c r="BY22" s="1252"/>
      <c r="BZ22" s="1252"/>
      <c r="CA22" s="1252"/>
      <c r="CB22" s="1252"/>
      <c r="CC22" s="1252"/>
      <c r="CD22" s="1252"/>
      <c r="CE22" s="1252"/>
      <c r="CF22" s="1252"/>
      <c r="CG22" s="1252"/>
      <c r="CH22" s="1252"/>
      <c r="CI22" s="1252"/>
      <c r="CJ22" s="1252"/>
      <c r="CK22" s="1252"/>
      <c r="CL22" s="1252"/>
      <c r="CM22" s="1252"/>
      <c r="CN22" s="1252"/>
      <c r="CO22" s="1252"/>
      <c r="CP22" s="1252"/>
      <c r="CQ22" s="1252"/>
      <c r="CR22" s="1252"/>
      <c r="CS22" s="1252"/>
      <c r="CT22" s="1252"/>
      <c r="CU22" s="1252"/>
      <c r="CV22" s="1252"/>
      <c r="CW22" s="1252"/>
      <c r="CX22" s="1252"/>
      <c r="CY22" s="1252"/>
      <c r="CZ22" s="1252"/>
      <c r="DA22" s="1252"/>
      <c r="DB22" s="1252"/>
      <c r="DC22" s="1252"/>
      <c r="DD22" s="1252"/>
      <c r="DE22" s="1252"/>
      <c r="DF22" s="1252"/>
      <c r="DG22" s="1252"/>
      <c r="DH22" s="1252"/>
      <c r="DI22" s="1252"/>
      <c r="DJ22" s="1252"/>
      <c r="DK22" s="1252"/>
      <c r="DL22" s="1252"/>
      <c r="DM22" s="1252"/>
      <c r="DN22" s="1252"/>
      <c r="DO22" s="1252"/>
      <c r="DP22" s="1252"/>
      <c r="DQ22" s="1252"/>
    </row>
    <row r="23" spans="1:121" ht="19.5" customHeight="1" x14ac:dyDescent="0.4">
      <c r="A23" s="1249" t="s">
        <v>37</v>
      </c>
      <c r="B23" s="1249"/>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7"/>
      <c r="AR23" s="1253" t="s">
        <v>38</v>
      </c>
      <c r="AS23" s="1253"/>
      <c r="AT23" s="1253"/>
      <c r="AU23" s="1253"/>
      <c r="AV23" s="1253"/>
      <c r="AW23" s="1254"/>
      <c r="AX23" s="1255" t="e">
        <f>G16+ROUNDDOWN(AF16/AM16,1)+AU161</f>
        <v>#DIV/0!</v>
      </c>
      <c r="AY23" s="1256"/>
      <c r="AZ23" s="1256"/>
      <c r="BA23" s="1256"/>
      <c r="BB23" s="1256"/>
      <c r="BC23" s="1256"/>
      <c r="BD23" s="1256"/>
      <c r="BE23" s="1257"/>
      <c r="BF23" s="1258"/>
      <c r="BG23" s="2"/>
      <c r="BW23" s="18"/>
    </row>
    <row r="24" spans="1:121" ht="8.25" customHeight="1" thickBot="1" x14ac:dyDescent="0.4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20"/>
      <c r="AR24" s="21"/>
      <c r="AS24" s="21"/>
      <c r="AT24" s="22"/>
      <c r="AU24" s="22"/>
      <c r="AV24" s="22"/>
      <c r="AW24" s="22"/>
      <c r="AX24" s="23"/>
      <c r="AY24" s="23"/>
      <c r="AZ24" s="23"/>
      <c r="BA24" s="23"/>
      <c r="BB24" s="23"/>
      <c r="BC24" s="23"/>
      <c r="BD24" s="23"/>
      <c r="BE24" s="24"/>
      <c r="BF24" s="24"/>
      <c r="BG24" s="2"/>
      <c r="BW24" s="18"/>
    </row>
    <row r="25" spans="1:121" ht="19.5" customHeight="1" thickTop="1" x14ac:dyDescent="0.4">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20"/>
      <c r="AR25" s="1223" t="s">
        <v>39</v>
      </c>
      <c r="AS25" s="1224"/>
      <c r="AT25" s="1224"/>
      <c r="AU25" s="1224"/>
      <c r="AV25" s="1224"/>
      <c r="AW25" s="1225"/>
      <c r="AX25" s="1227" t="e">
        <f>IF((AG62-BN62)&gt;0,AX20+(AG62-BN62),AX20)</f>
        <v>#DIV/0!</v>
      </c>
      <c r="AY25" s="1228"/>
      <c r="AZ25" s="1228"/>
      <c r="BA25" s="1228"/>
      <c r="BB25" s="1228"/>
      <c r="BC25" s="1228"/>
      <c r="BD25" s="1228"/>
      <c r="BE25" s="1233" t="s">
        <v>40</v>
      </c>
      <c r="BF25" s="1234"/>
      <c r="BG25" s="2"/>
      <c r="BW25" s="18"/>
    </row>
    <row r="26" spans="1:121" ht="15.75" customHeight="1" x14ac:dyDescent="0.4">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20"/>
      <c r="AR26" s="1226"/>
      <c r="AS26" s="855"/>
      <c r="AT26" s="855"/>
      <c r="AU26" s="855"/>
      <c r="AV26" s="855"/>
      <c r="AW26" s="856"/>
      <c r="AX26" s="1229"/>
      <c r="AY26" s="1230"/>
      <c r="AZ26" s="1230"/>
      <c r="BA26" s="1230"/>
      <c r="BB26" s="1230"/>
      <c r="BC26" s="1230"/>
      <c r="BD26" s="1230"/>
      <c r="BE26" s="7"/>
      <c r="BF26" s="25"/>
      <c r="BG26" s="2"/>
      <c r="BW26" s="18"/>
    </row>
    <row r="27" spans="1:121" ht="19.5" customHeight="1" x14ac:dyDescent="0.4">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20"/>
      <c r="AR27" s="1235" t="s">
        <v>36</v>
      </c>
      <c r="AS27" s="1236"/>
      <c r="AT27" s="1236"/>
      <c r="AU27" s="1236"/>
      <c r="AV27" s="1236"/>
      <c r="AW27" s="1237"/>
      <c r="AX27" s="1231"/>
      <c r="AY27" s="1232"/>
      <c r="AZ27" s="1232"/>
      <c r="BA27" s="1232"/>
      <c r="BB27" s="1232"/>
      <c r="BC27" s="1232"/>
      <c r="BD27" s="1232"/>
      <c r="BE27" s="1238" t="s">
        <v>28</v>
      </c>
      <c r="BF27" s="1239"/>
      <c r="BG27" s="2"/>
      <c r="BW27" s="18"/>
    </row>
    <row r="28" spans="1:121" ht="19.5" customHeight="1" thickBot="1" x14ac:dyDescent="0.4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20"/>
      <c r="AR28" s="1240" t="s">
        <v>38</v>
      </c>
      <c r="AS28" s="1241"/>
      <c r="AT28" s="1241"/>
      <c r="AU28" s="1241"/>
      <c r="AV28" s="1241"/>
      <c r="AW28" s="1242"/>
      <c r="AX28" s="1243" t="e">
        <f>IF((AG62-BN62)&gt;0,AX23:BC23+(AG62-BN62),AX23:BC23)</f>
        <v>#DIV/0!</v>
      </c>
      <c r="AY28" s="1244"/>
      <c r="AZ28" s="1244"/>
      <c r="BA28" s="1244"/>
      <c r="BB28" s="1244"/>
      <c r="BC28" s="1244"/>
      <c r="BD28" s="1244"/>
      <c r="BE28" s="1245" t="s">
        <v>41</v>
      </c>
      <c r="BF28" s="1246"/>
      <c r="BG28" s="2"/>
      <c r="BW28" s="18"/>
    </row>
    <row r="29" spans="1:121" ht="18" customHeight="1" thickTop="1" x14ac:dyDescent="0.15">
      <c r="A29" s="26" t="s">
        <v>42</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8"/>
      <c r="AP29" s="27"/>
      <c r="AQ29" s="27"/>
      <c r="AR29" s="1208" t="s">
        <v>43</v>
      </c>
      <c r="AS29" s="1208"/>
      <c r="AT29" s="1208"/>
      <c r="AU29" s="1208"/>
      <c r="AV29" s="1208"/>
      <c r="AW29" s="1208"/>
      <c r="AX29" s="1208"/>
      <c r="AY29" s="1208"/>
      <c r="AZ29" s="1208"/>
      <c r="BA29" s="1208"/>
      <c r="BB29" s="1208"/>
      <c r="BC29" s="1208"/>
      <c r="BD29" s="1208"/>
      <c r="BE29" s="1208"/>
      <c r="BF29" s="1208"/>
      <c r="BG29" s="2"/>
    </row>
    <row r="30" spans="1:121" ht="11.25" customHeight="1" x14ac:dyDescent="0.4">
      <c r="A30" s="2"/>
      <c r="B30" s="573" t="s">
        <v>44</v>
      </c>
      <c r="C30" s="675"/>
      <c r="D30" s="573" t="s">
        <v>45</v>
      </c>
      <c r="E30" s="674"/>
      <c r="F30" s="674"/>
      <c r="G30" s="674"/>
      <c r="H30" s="674"/>
      <c r="I30" s="675"/>
      <c r="J30" s="555" t="s">
        <v>46</v>
      </c>
      <c r="K30" s="556"/>
      <c r="L30" s="556"/>
      <c r="M30" s="556"/>
      <c r="N30" s="556"/>
      <c r="O30" s="556"/>
      <c r="P30" s="556"/>
      <c r="Q30" s="557"/>
      <c r="R30" s="1210">
        <f>R4</f>
        <v>0</v>
      </c>
      <c r="S30" s="1211"/>
      <c r="T30" s="1211"/>
      <c r="U30" s="1214" t="s">
        <v>47</v>
      </c>
      <c r="V30" s="1214"/>
      <c r="W30" s="1214"/>
      <c r="X30" s="1214"/>
      <c r="Y30" s="1214"/>
      <c r="Z30" s="1214"/>
      <c r="AA30" s="1214"/>
      <c r="AB30" s="1214"/>
      <c r="AC30" s="1214"/>
      <c r="AD30" s="1215"/>
      <c r="AE30" s="29"/>
      <c r="AF30" s="30"/>
      <c r="AG30" s="556" t="s">
        <v>48</v>
      </c>
      <c r="AH30" s="556"/>
      <c r="AI30" s="556"/>
      <c r="AJ30" s="556"/>
      <c r="AK30" s="556"/>
      <c r="AL30" s="556"/>
      <c r="AM30" s="556"/>
      <c r="AN30" s="556"/>
      <c r="AO30" s="556"/>
      <c r="AP30" s="556"/>
      <c r="AQ30" s="556"/>
      <c r="AR30" s="556"/>
      <c r="AS30" s="556"/>
      <c r="AT30" s="556"/>
      <c r="AU30" s="556"/>
      <c r="AV30" s="556"/>
      <c r="AW30" s="556"/>
      <c r="AX30" s="557"/>
      <c r="AY30" s="2"/>
      <c r="AZ30" s="2"/>
      <c r="BA30" s="2"/>
      <c r="BB30" s="2"/>
      <c r="BC30" s="2"/>
      <c r="BD30" s="2"/>
      <c r="BE30" s="2"/>
      <c r="BF30" s="2"/>
      <c r="BG30" s="2"/>
    </row>
    <row r="31" spans="1:121" ht="11.25" customHeight="1" x14ac:dyDescent="0.4">
      <c r="A31" s="2"/>
      <c r="B31" s="676"/>
      <c r="C31" s="678"/>
      <c r="D31" s="676"/>
      <c r="E31" s="677"/>
      <c r="F31" s="677"/>
      <c r="G31" s="677"/>
      <c r="H31" s="677"/>
      <c r="I31" s="678"/>
      <c r="J31" s="561"/>
      <c r="K31" s="562"/>
      <c r="L31" s="562"/>
      <c r="M31" s="562"/>
      <c r="N31" s="562"/>
      <c r="O31" s="562"/>
      <c r="P31" s="562"/>
      <c r="Q31" s="563"/>
      <c r="R31" s="1212"/>
      <c r="S31" s="1213"/>
      <c r="T31" s="1213"/>
      <c r="U31" s="1216"/>
      <c r="V31" s="1216"/>
      <c r="W31" s="1216"/>
      <c r="X31" s="1216"/>
      <c r="Y31" s="1216"/>
      <c r="Z31" s="1216"/>
      <c r="AA31" s="1216"/>
      <c r="AB31" s="1216"/>
      <c r="AC31" s="1216"/>
      <c r="AD31" s="1217"/>
      <c r="AE31" s="31"/>
      <c r="AF31" s="32"/>
      <c r="AG31" s="559"/>
      <c r="AH31" s="559"/>
      <c r="AI31" s="559"/>
      <c r="AJ31" s="559"/>
      <c r="AK31" s="559"/>
      <c r="AL31" s="559"/>
      <c r="AM31" s="559"/>
      <c r="AN31" s="559"/>
      <c r="AO31" s="559"/>
      <c r="AP31" s="559"/>
      <c r="AQ31" s="559"/>
      <c r="AR31" s="559"/>
      <c r="AS31" s="559"/>
      <c r="AT31" s="559"/>
      <c r="AU31" s="559"/>
      <c r="AV31" s="559"/>
      <c r="AW31" s="559"/>
      <c r="AX31" s="560"/>
      <c r="AY31" s="2"/>
      <c r="AZ31" s="2"/>
      <c r="BA31" s="2"/>
      <c r="BB31" s="2"/>
      <c r="BC31" s="2"/>
      <c r="BD31" s="2"/>
      <c r="BE31" s="2"/>
      <c r="BF31" s="2"/>
      <c r="BG31" s="2"/>
    </row>
    <row r="32" spans="1:121" ht="11.25" customHeight="1" x14ac:dyDescent="0.4">
      <c r="A32" s="2"/>
      <c r="B32" s="676"/>
      <c r="C32" s="678"/>
      <c r="D32" s="676"/>
      <c r="E32" s="677"/>
      <c r="F32" s="677"/>
      <c r="G32" s="677"/>
      <c r="H32" s="677"/>
      <c r="I32" s="678"/>
      <c r="J32" s="1218"/>
      <c r="K32" s="1219"/>
      <c r="L32" s="1219"/>
      <c r="M32" s="1219"/>
      <c r="N32" s="1219"/>
      <c r="O32" s="1219"/>
      <c r="P32" s="894" t="s">
        <v>28</v>
      </c>
      <c r="Q32" s="895"/>
      <c r="R32" s="1222" t="s">
        <v>49</v>
      </c>
      <c r="S32" s="1191"/>
      <c r="T32" s="1191"/>
      <c r="U32" s="1191"/>
      <c r="V32" s="1191"/>
      <c r="W32" s="1191"/>
      <c r="X32" s="1193"/>
      <c r="Y32" s="1191" t="s">
        <v>50</v>
      </c>
      <c r="Z32" s="1191"/>
      <c r="AA32" s="1191"/>
      <c r="AB32" s="1191"/>
      <c r="AC32" s="1191"/>
      <c r="AD32" s="1191"/>
      <c r="AE32" s="1192" t="s">
        <v>51</v>
      </c>
      <c r="AF32" s="1191"/>
      <c r="AG32" s="1191"/>
      <c r="AH32" s="1191"/>
      <c r="AI32" s="1191"/>
      <c r="AJ32" s="1193"/>
      <c r="AK32" s="1196" t="s">
        <v>52</v>
      </c>
      <c r="AL32" s="1197"/>
      <c r="AM32" s="1197"/>
      <c r="AN32" s="1197"/>
      <c r="AO32" s="1197"/>
      <c r="AP32" s="1197"/>
      <c r="AQ32" s="1197"/>
      <c r="AR32" s="1197"/>
      <c r="AS32" s="1197"/>
      <c r="AT32" s="1197"/>
      <c r="AU32" s="1197"/>
      <c r="AV32" s="1197"/>
      <c r="AW32" s="1197"/>
      <c r="AX32" s="1198"/>
      <c r="AY32" s="2"/>
      <c r="AZ32" s="2"/>
      <c r="BA32" s="2"/>
      <c r="BB32" s="2"/>
      <c r="BC32" s="2"/>
      <c r="BD32" s="2"/>
      <c r="BE32" s="2"/>
      <c r="BF32" s="2"/>
      <c r="BG32" s="2"/>
    </row>
    <row r="33" spans="1:59" ht="11.25" customHeight="1" thickBot="1" x14ac:dyDescent="0.45">
      <c r="A33" s="2"/>
      <c r="B33" s="1082"/>
      <c r="C33" s="1209"/>
      <c r="D33" s="676"/>
      <c r="E33" s="677"/>
      <c r="F33" s="677"/>
      <c r="G33" s="677"/>
      <c r="H33" s="677"/>
      <c r="I33" s="678"/>
      <c r="J33" s="1220"/>
      <c r="K33" s="1221"/>
      <c r="L33" s="1221"/>
      <c r="M33" s="1221"/>
      <c r="N33" s="1221"/>
      <c r="O33" s="1221"/>
      <c r="P33" s="1079"/>
      <c r="Q33" s="1132"/>
      <c r="R33" s="558"/>
      <c r="S33" s="559"/>
      <c r="T33" s="559"/>
      <c r="U33" s="559"/>
      <c r="V33" s="559"/>
      <c r="W33" s="559"/>
      <c r="X33" s="1195"/>
      <c r="Y33" s="559"/>
      <c r="Z33" s="559"/>
      <c r="AA33" s="559"/>
      <c r="AB33" s="559"/>
      <c r="AC33" s="559"/>
      <c r="AD33" s="559"/>
      <c r="AE33" s="1194"/>
      <c r="AF33" s="559"/>
      <c r="AG33" s="559"/>
      <c r="AH33" s="559"/>
      <c r="AI33" s="559"/>
      <c r="AJ33" s="1195"/>
      <c r="AK33" s="1199"/>
      <c r="AL33" s="1200"/>
      <c r="AM33" s="1200"/>
      <c r="AN33" s="1200"/>
      <c r="AO33" s="1200"/>
      <c r="AP33" s="1200"/>
      <c r="AQ33" s="1200"/>
      <c r="AR33" s="1200"/>
      <c r="AS33" s="1200"/>
      <c r="AT33" s="1200"/>
      <c r="AU33" s="1200"/>
      <c r="AV33" s="1200"/>
      <c r="AW33" s="1200"/>
      <c r="AX33" s="1201"/>
      <c r="AY33" s="2"/>
      <c r="AZ33" s="2"/>
      <c r="BA33" s="2"/>
      <c r="BB33" s="2"/>
      <c r="BC33" s="2"/>
      <c r="BD33" s="2"/>
      <c r="BE33" s="2"/>
      <c r="BF33" s="2"/>
      <c r="BG33" s="2"/>
    </row>
    <row r="34" spans="1:59" ht="15" customHeight="1" thickTop="1" x14ac:dyDescent="0.4">
      <c r="A34" s="2"/>
      <c r="B34" s="1202" t="s">
        <v>53</v>
      </c>
      <c r="C34" s="1203"/>
      <c r="D34" s="1160" t="s">
        <v>54</v>
      </c>
      <c r="E34" s="1161"/>
      <c r="F34" s="1161"/>
      <c r="G34" s="1161"/>
      <c r="H34" s="1161"/>
      <c r="I34" s="1161"/>
      <c r="J34" s="1161"/>
      <c r="K34" s="1161"/>
      <c r="L34" s="1161"/>
      <c r="M34" s="1161"/>
      <c r="N34" s="1161"/>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2"/>
      <c r="AY34" s="2"/>
      <c r="AZ34" s="2"/>
      <c r="BA34" s="2"/>
      <c r="BB34" s="2"/>
      <c r="BC34" s="2"/>
      <c r="BD34" s="2"/>
      <c r="BE34" s="2"/>
      <c r="BF34" s="2"/>
      <c r="BG34" s="2"/>
    </row>
    <row r="35" spans="1:59" ht="11.25" customHeight="1" x14ac:dyDescent="0.4">
      <c r="A35" s="2"/>
      <c r="B35" s="1204"/>
      <c r="C35" s="1205"/>
      <c r="D35" s="1163" t="s">
        <v>55</v>
      </c>
      <c r="E35" s="1164"/>
      <c r="F35" s="1164"/>
      <c r="G35" s="1164"/>
      <c r="H35" s="1164"/>
      <c r="I35" s="1165"/>
      <c r="J35" s="1155"/>
      <c r="K35" s="1156"/>
      <c r="L35" s="1156"/>
      <c r="M35" s="1156"/>
      <c r="N35" s="1156"/>
      <c r="O35" s="1156"/>
      <c r="P35" s="894" t="s">
        <v>28</v>
      </c>
      <c r="Q35" s="895"/>
      <c r="R35" s="1157"/>
      <c r="S35" s="1158"/>
      <c r="T35" s="1158"/>
      <c r="U35" s="1158"/>
      <c r="V35" s="1158"/>
      <c r="W35" s="894" t="s">
        <v>28</v>
      </c>
      <c r="X35" s="895"/>
      <c r="Y35" s="1157"/>
      <c r="Z35" s="1158"/>
      <c r="AA35" s="1158"/>
      <c r="AB35" s="1158"/>
      <c r="AC35" s="894" t="s">
        <v>28</v>
      </c>
      <c r="AD35" s="1159"/>
      <c r="AE35" s="1149">
        <f>R35+Y35</f>
        <v>0</v>
      </c>
      <c r="AF35" s="1149"/>
      <c r="AG35" s="1149"/>
      <c r="AH35" s="1149"/>
      <c r="AI35" s="1149"/>
      <c r="AJ35" s="1177"/>
      <c r="AK35" s="1182" t="s">
        <v>56</v>
      </c>
      <c r="AL35" s="1187"/>
      <c r="AM35" s="1187"/>
      <c r="AN35" s="1187"/>
      <c r="AO35" s="1187"/>
      <c r="AP35" s="1187"/>
      <c r="AQ35" s="1187"/>
      <c r="AR35" s="1148">
        <f>ROUNDDOWN(AE35/6,1)</f>
        <v>0</v>
      </c>
      <c r="AS35" s="1148"/>
      <c r="AT35" s="1148"/>
      <c r="AU35" s="1148"/>
      <c r="AV35" s="884" t="s">
        <v>28</v>
      </c>
      <c r="AW35" s="884"/>
      <c r="AX35" s="1139"/>
      <c r="AY35" s="2"/>
      <c r="AZ35" s="2"/>
      <c r="BA35" s="2"/>
      <c r="BB35" s="2"/>
      <c r="BC35" s="2"/>
      <c r="BD35" s="2"/>
      <c r="BE35" s="2"/>
      <c r="BF35" s="2"/>
      <c r="BG35" s="2"/>
    </row>
    <row r="36" spans="1:59" ht="11.25" customHeight="1" x14ac:dyDescent="0.4">
      <c r="A36" s="2"/>
      <c r="B36" s="1204"/>
      <c r="C36" s="1205"/>
      <c r="D36" s="1166"/>
      <c r="E36" s="1167"/>
      <c r="F36" s="1167"/>
      <c r="G36" s="1167"/>
      <c r="H36" s="1167"/>
      <c r="I36" s="1168"/>
      <c r="J36" s="1169"/>
      <c r="K36" s="1170"/>
      <c r="L36" s="1170"/>
      <c r="M36" s="1170"/>
      <c r="N36" s="1170"/>
      <c r="O36" s="1170"/>
      <c r="P36" s="899"/>
      <c r="Q36" s="900"/>
      <c r="R36" s="1171"/>
      <c r="S36" s="1172"/>
      <c r="T36" s="1172"/>
      <c r="U36" s="1172"/>
      <c r="V36" s="1172"/>
      <c r="W36" s="899"/>
      <c r="X36" s="900"/>
      <c r="Y36" s="1171"/>
      <c r="Z36" s="1172"/>
      <c r="AA36" s="1172"/>
      <c r="AB36" s="1172"/>
      <c r="AC36" s="899"/>
      <c r="AD36" s="1173"/>
      <c r="AE36" s="1150"/>
      <c r="AF36" s="1150"/>
      <c r="AG36" s="1150"/>
      <c r="AH36" s="1150"/>
      <c r="AI36" s="1150"/>
      <c r="AJ36" s="1179"/>
      <c r="AK36" s="1185"/>
      <c r="AL36" s="1186"/>
      <c r="AM36" s="1186"/>
      <c r="AN36" s="1186"/>
      <c r="AO36" s="1186"/>
      <c r="AP36" s="1186"/>
      <c r="AQ36" s="1186"/>
      <c r="AR36" s="1150"/>
      <c r="AS36" s="1150"/>
      <c r="AT36" s="1150"/>
      <c r="AU36" s="1150"/>
      <c r="AV36" s="899"/>
      <c r="AW36" s="899"/>
      <c r="AX36" s="1188"/>
      <c r="AY36" s="2"/>
      <c r="AZ36" s="2"/>
      <c r="BA36" s="2"/>
      <c r="BB36" s="2"/>
      <c r="BC36" s="2"/>
      <c r="BD36" s="2"/>
      <c r="BE36" s="2"/>
      <c r="BF36" s="2"/>
      <c r="BG36" s="2"/>
    </row>
    <row r="37" spans="1:59" ht="11.25" customHeight="1" x14ac:dyDescent="0.4">
      <c r="A37" s="2"/>
      <c r="B37" s="1204"/>
      <c r="C37" s="1205"/>
      <c r="D37" s="1152" t="s">
        <v>57</v>
      </c>
      <c r="E37" s="1153"/>
      <c r="F37" s="1153"/>
      <c r="G37" s="1153"/>
      <c r="H37" s="1153"/>
      <c r="I37" s="1154"/>
      <c r="J37" s="1155"/>
      <c r="K37" s="1156"/>
      <c r="L37" s="1156"/>
      <c r="M37" s="1156"/>
      <c r="N37" s="1156"/>
      <c r="O37" s="1156"/>
      <c r="P37" s="894" t="s">
        <v>28</v>
      </c>
      <c r="Q37" s="895"/>
      <c r="R37" s="1157"/>
      <c r="S37" s="1158"/>
      <c r="T37" s="1158"/>
      <c r="U37" s="1158"/>
      <c r="V37" s="1158"/>
      <c r="W37" s="894" t="s">
        <v>28</v>
      </c>
      <c r="X37" s="895"/>
      <c r="Y37" s="1157"/>
      <c r="Z37" s="1158"/>
      <c r="AA37" s="1158"/>
      <c r="AB37" s="1158"/>
      <c r="AC37" s="894" t="s">
        <v>28</v>
      </c>
      <c r="AD37" s="1159"/>
      <c r="AE37" s="1174">
        <f>R37+Y37</f>
        <v>0</v>
      </c>
      <c r="AF37" s="1148"/>
      <c r="AG37" s="1148"/>
      <c r="AH37" s="1148"/>
      <c r="AI37" s="1148"/>
      <c r="AJ37" s="1175"/>
      <c r="AK37" s="1180" t="s">
        <v>58</v>
      </c>
      <c r="AL37" s="1184"/>
      <c r="AM37" s="1184"/>
      <c r="AN37" s="1184"/>
      <c r="AO37" s="1184"/>
      <c r="AP37" s="1184"/>
      <c r="AQ37" s="1184"/>
      <c r="AR37" s="1148">
        <f>ROUNDDOWN(AE37/15,1)</f>
        <v>0</v>
      </c>
      <c r="AS37" s="1148"/>
      <c r="AT37" s="1148"/>
      <c r="AU37" s="1148"/>
      <c r="AV37" s="894" t="s">
        <v>28</v>
      </c>
      <c r="AW37" s="894"/>
      <c r="AX37" s="1151"/>
      <c r="AY37" s="2"/>
      <c r="AZ37" s="2"/>
      <c r="BA37" s="2"/>
      <c r="BB37" s="2"/>
      <c r="BC37" s="2"/>
      <c r="BD37" s="2"/>
      <c r="BE37" s="2"/>
      <c r="BF37" s="2"/>
      <c r="BG37" s="2"/>
    </row>
    <row r="38" spans="1:59" ht="11.25" customHeight="1" thickBot="1" x14ac:dyDescent="0.45">
      <c r="A38" s="2"/>
      <c r="B38" s="1204"/>
      <c r="C38" s="1205"/>
      <c r="D38" s="1126"/>
      <c r="E38" s="1127"/>
      <c r="F38" s="1127"/>
      <c r="G38" s="1127"/>
      <c r="H38" s="1127"/>
      <c r="I38" s="1128"/>
      <c r="J38" s="1142"/>
      <c r="K38" s="1143"/>
      <c r="L38" s="1143"/>
      <c r="M38" s="1143"/>
      <c r="N38" s="1143"/>
      <c r="O38" s="1143"/>
      <c r="P38" s="1079"/>
      <c r="Q38" s="1132"/>
      <c r="R38" s="1066"/>
      <c r="S38" s="1067"/>
      <c r="T38" s="1067"/>
      <c r="U38" s="1067"/>
      <c r="V38" s="1067"/>
      <c r="W38" s="1079"/>
      <c r="X38" s="1132"/>
      <c r="Y38" s="1066"/>
      <c r="Z38" s="1067"/>
      <c r="AA38" s="1067"/>
      <c r="AB38" s="1067"/>
      <c r="AC38" s="1079"/>
      <c r="AD38" s="1134"/>
      <c r="AE38" s="1178"/>
      <c r="AF38" s="1150"/>
      <c r="AG38" s="1150"/>
      <c r="AH38" s="1150"/>
      <c r="AI38" s="1150"/>
      <c r="AJ38" s="1179"/>
      <c r="AK38" s="1185"/>
      <c r="AL38" s="1186"/>
      <c r="AM38" s="1186"/>
      <c r="AN38" s="1186"/>
      <c r="AO38" s="1186"/>
      <c r="AP38" s="1186"/>
      <c r="AQ38" s="1186"/>
      <c r="AR38" s="1150"/>
      <c r="AS38" s="1150"/>
      <c r="AT38" s="1150"/>
      <c r="AU38" s="1150"/>
      <c r="AV38" s="1079"/>
      <c r="AW38" s="1079"/>
      <c r="AX38" s="1073"/>
      <c r="AY38" s="2"/>
      <c r="AZ38" s="2"/>
      <c r="BA38" s="2"/>
      <c r="BB38" s="2"/>
      <c r="BC38" s="2"/>
      <c r="BD38" s="2"/>
      <c r="BE38" s="2"/>
      <c r="BF38" s="2"/>
      <c r="BG38" s="2"/>
    </row>
    <row r="39" spans="1:59" ht="15" customHeight="1" x14ac:dyDescent="0.4">
      <c r="A39" s="2"/>
      <c r="B39" s="1204"/>
      <c r="C39" s="1205"/>
      <c r="D39" s="1160" t="s">
        <v>59</v>
      </c>
      <c r="E39" s="1161"/>
      <c r="F39" s="1161"/>
      <c r="G39" s="1161"/>
      <c r="H39" s="1161"/>
      <c r="I39" s="1161"/>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2"/>
      <c r="AY39" s="2"/>
      <c r="AZ39" s="2"/>
      <c r="BA39" s="2"/>
      <c r="BB39" s="2"/>
      <c r="BC39" s="2"/>
      <c r="BD39" s="2"/>
      <c r="BE39" s="2"/>
      <c r="BF39" s="2"/>
      <c r="BG39" s="2"/>
    </row>
    <row r="40" spans="1:59" ht="11.25" customHeight="1" x14ac:dyDescent="0.4">
      <c r="A40" s="2"/>
      <c r="B40" s="1204"/>
      <c r="C40" s="1205"/>
      <c r="D40" s="1163" t="s">
        <v>55</v>
      </c>
      <c r="E40" s="1164"/>
      <c r="F40" s="1164"/>
      <c r="G40" s="1164"/>
      <c r="H40" s="1164"/>
      <c r="I40" s="1165"/>
      <c r="J40" s="1155"/>
      <c r="K40" s="1156"/>
      <c r="L40" s="1156"/>
      <c r="M40" s="1156"/>
      <c r="N40" s="1156"/>
      <c r="O40" s="1156"/>
      <c r="P40" s="894" t="s">
        <v>28</v>
      </c>
      <c r="Q40" s="895"/>
      <c r="R40" s="1157"/>
      <c r="S40" s="1158"/>
      <c r="T40" s="1158"/>
      <c r="U40" s="1158"/>
      <c r="V40" s="1158"/>
      <c r="W40" s="894" t="s">
        <v>28</v>
      </c>
      <c r="X40" s="895"/>
      <c r="Y40" s="1157"/>
      <c r="Z40" s="1158"/>
      <c r="AA40" s="1158"/>
      <c r="AB40" s="1158"/>
      <c r="AC40" s="894" t="s">
        <v>28</v>
      </c>
      <c r="AD40" s="1159"/>
      <c r="AE40" s="1174">
        <f>R40+Y40+R42+Y42</f>
        <v>0</v>
      </c>
      <c r="AF40" s="1148"/>
      <c r="AG40" s="1148"/>
      <c r="AH40" s="1148"/>
      <c r="AI40" s="1148"/>
      <c r="AJ40" s="1175"/>
      <c r="AK40" s="1180" t="s">
        <v>58</v>
      </c>
      <c r="AL40" s="1181"/>
      <c r="AM40" s="1181"/>
      <c r="AN40" s="1181"/>
      <c r="AO40" s="1181"/>
      <c r="AP40" s="1181"/>
      <c r="AQ40" s="1181"/>
      <c r="AR40" s="1148">
        <f>ROUNDDOWN(AE40/15,1)</f>
        <v>0</v>
      </c>
      <c r="AS40" s="1148"/>
      <c r="AT40" s="1148"/>
      <c r="AU40" s="1148"/>
      <c r="AV40" s="894" t="s">
        <v>28</v>
      </c>
      <c r="AW40" s="894"/>
      <c r="AX40" s="33"/>
      <c r="AY40" s="2"/>
      <c r="AZ40" s="2"/>
      <c r="BA40" s="2"/>
      <c r="BB40" s="2"/>
      <c r="BC40" s="2"/>
      <c r="BD40" s="2"/>
      <c r="BE40" s="2"/>
      <c r="BF40" s="2"/>
      <c r="BG40" s="2"/>
    </row>
    <row r="41" spans="1:59" ht="11.25" customHeight="1" x14ac:dyDescent="0.4">
      <c r="A41" s="2"/>
      <c r="B41" s="1204"/>
      <c r="C41" s="1205"/>
      <c r="D41" s="1166"/>
      <c r="E41" s="1167"/>
      <c r="F41" s="1167"/>
      <c r="G41" s="1167"/>
      <c r="H41" s="1167"/>
      <c r="I41" s="1168"/>
      <c r="J41" s="1169"/>
      <c r="K41" s="1170"/>
      <c r="L41" s="1170"/>
      <c r="M41" s="1170"/>
      <c r="N41" s="1170"/>
      <c r="O41" s="1170"/>
      <c r="P41" s="899"/>
      <c r="Q41" s="900"/>
      <c r="R41" s="1171"/>
      <c r="S41" s="1172"/>
      <c r="T41" s="1172"/>
      <c r="U41" s="1172"/>
      <c r="V41" s="1172"/>
      <c r="W41" s="899"/>
      <c r="X41" s="900"/>
      <c r="Y41" s="1171"/>
      <c r="Z41" s="1172"/>
      <c r="AA41" s="1172"/>
      <c r="AB41" s="1172"/>
      <c r="AC41" s="899"/>
      <c r="AD41" s="1173"/>
      <c r="AE41" s="1176"/>
      <c r="AF41" s="1149"/>
      <c r="AG41" s="1149"/>
      <c r="AH41" s="1149"/>
      <c r="AI41" s="1149"/>
      <c r="AJ41" s="1177"/>
      <c r="AK41" s="1182"/>
      <c r="AL41" s="1183"/>
      <c r="AM41" s="1183"/>
      <c r="AN41" s="1183"/>
      <c r="AO41" s="1183"/>
      <c r="AP41" s="1183"/>
      <c r="AQ41" s="1183"/>
      <c r="AR41" s="1149"/>
      <c r="AS41" s="1149"/>
      <c r="AT41" s="1149"/>
      <c r="AU41" s="1149"/>
      <c r="AV41" s="884"/>
      <c r="AW41" s="884"/>
      <c r="AX41" s="34"/>
      <c r="AY41" s="2"/>
      <c r="AZ41" s="2"/>
      <c r="BA41" s="2"/>
      <c r="BB41" s="2"/>
      <c r="BC41" s="2"/>
      <c r="BD41" s="2"/>
      <c r="BE41" s="2"/>
      <c r="BF41" s="2"/>
      <c r="BG41" s="2"/>
    </row>
    <row r="42" spans="1:59" ht="11.25" customHeight="1" x14ac:dyDescent="0.4">
      <c r="A42" s="2"/>
      <c r="B42" s="1204"/>
      <c r="C42" s="1205"/>
      <c r="D42" s="1152" t="s">
        <v>57</v>
      </c>
      <c r="E42" s="1153"/>
      <c r="F42" s="1153"/>
      <c r="G42" s="1153"/>
      <c r="H42" s="1153"/>
      <c r="I42" s="1154"/>
      <c r="J42" s="1155"/>
      <c r="K42" s="1156"/>
      <c r="L42" s="1156"/>
      <c r="M42" s="1156"/>
      <c r="N42" s="1156"/>
      <c r="O42" s="1156"/>
      <c r="P42" s="894" t="s">
        <v>28</v>
      </c>
      <c r="Q42" s="895"/>
      <c r="R42" s="1157"/>
      <c r="S42" s="1158"/>
      <c r="T42" s="1158"/>
      <c r="U42" s="1158"/>
      <c r="V42" s="1158"/>
      <c r="W42" s="894" t="s">
        <v>28</v>
      </c>
      <c r="X42" s="895"/>
      <c r="Y42" s="1157"/>
      <c r="Z42" s="1158"/>
      <c r="AA42" s="1158"/>
      <c r="AB42" s="1158"/>
      <c r="AC42" s="894" t="s">
        <v>28</v>
      </c>
      <c r="AD42" s="1159"/>
      <c r="AE42" s="1176"/>
      <c r="AF42" s="1149"/>
      <c r="AG42" s="1149"/>
      <c r="AH42" s="1149"/>
      <c r="AI42" s="1149"/>
      <c r="AJ42" s="1177"/>
      <c r="AK42" s="1182"/>
      <c r="AL42" s="1183"/>
      <c r="AM42" s="1183"/>
      <c r="AN42" s="1183"/>
      <c r="AO42" s="1183"/>
      <c r="AP42" s="1183"/>
      <c r="AQ42" s="1183"/>
      <c r="AR42" s="1149">
        <f>ROUNDDOWN(AE42/15,1)</f>
        <v>0</v>
      </c>
      <c r="AS42" s="1149"/>
      <c r="AT42" s="1149"/>
      <c r="AU42" s="1149"/>
      <c r="AV42" s="884"/>
      <c r="AW42" s="884"/>
      <c r="AX42" s="1139"/>
      <c r="AY42" s="2"/>
      <c r="AZ42" s="2"/>
      <c r="BA42" s="2"/>
      <c r="BB42" s="2"/>
      <c r="BC42" s="2"/>
      <c r="BD42" s="2"/>
      <c r="BE42" s="2"/>
      <c r="BF42" s="2"/>
      <c r="BG42" s="2"/>
    </row>
    <row r="43" spans="1:59" ht="11.25" customHeight="1" thickBot="1" x14ac:dyDescent="0.45">
      <c r="A43" s="2"/>
      <c r="B43" s="1204"/>
      <c r="C43" s="1205"/>
      <c r="D43" s="1126"/>
      <c r="E43" s="1127"/>
      <c r="F43" s="1127"/>
      <c r="G43" s="1127"/>
      <c r="H43" s="1127"/>
      <c r="I43" s="1128"/>
      <c r="J43" s="1142"/>
      <c r="K43" s="1143"/>
      <c r="L43" s="1143"/>
      <c r="M43" s="1143"/>
      <c r="N43" s="1143"/>
      <c r="O43" s="1143"/>
      <c r="P43" s="1079"/>
      <c r="Q43" s="1132"/>
      <c r="R43" s="1066"/>
      <c r="S43" s="1067"/>
      <c r="T43" s="1067"/>
      <c r="U43" s="1067"/>
      <c r="V43" s="1067"/>
      <c r="W43" s="1079"/>
      <c r="X43" s="1132"/>
      <c r="Y43" s="1066"/>
      <c r="Z43" s="1067"/>
      <c r="AA43" s="1067"/>
      <c r="AB43" s="1067"/>
      <c r="AC43" s="1079"/>
      <c r="AD43" s="1134"/>
      <c r="AE43" s="1178"/>
      <c r="AF43" s="1150"/>
      <c r="AG43" s="1150"/>
      <c r="AH43" s="1150"/>
      <c r="AI43" s="1150"/>
      <c r="AJ43" s="1179"/>
      <c r="AK43" s="1189"/>
      <c r="AL43" s="1190"/>
      <c r="AM43" s="1190"/>
      <c r="AN43" s="1190"/>
      <c r="AO43" s="1190"/>
      <c r="AP43" s="1190"/>
      <c r="AQ43" s="1190"/>
      <c r="AR43" s="1150"/>
      <c r="AS43" s="1150"/>
      <c r="AT43" s="1150"/>
      <c r="AU43" s="1150"/>
      <c r="AV43" s="1079"/>
      <c r="AW43" s="1079"/>
      <c r="AX43" s="1073"/>
      <c r="AY43" s="2"/>
      <c r="AZ43" s="2"/>
      <c r="BA43" s="2"/>
      <c r="BB43" s="2"/>
      <c r="BC43" s="2"/>
      <c r="BD43" s="2"/>
      <c r="BE43" s="2"/>
      <c r="BF43" s="2"/>
      <c r="BG43" s="2"/>
    </row>
    <row r="44" spans="1:59" ht="15" customHeight="1" x14ac:dyDescent="0.4">
      <c r="A44" s="2"/>
      <c r="B44" s="1204"/>
      <c r="C44" s="1205"/>
      <c r="D44" s="1160" t="s">
        <v>60</v>
      </c>
      <c r="E44" s="1161"/>
      <c r="F44" s="1161"/>
      <c r="G44" s="1161"/>
      <c r="H44" s="1161"/>
      <c r="I44" s="1161"/>
      <c r="J44" s="1161"/>
      <c r="K44" s="1161"/>
      <c r="L44" s="1161"/>
      <c r="M44" s="1161"/>
      <c r="N44" s="1161"/>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2"/>
      <c r="AY44" s="2"/>
      <c r="AZ44" s="2"/>
      <c r="BA44" s="2"/>
      <c r="BB44" s="2"/>
      <c r="BC44" s="2"/>
      <c r="BD44" s="2"/>
      <c r="BE44" s="2"/>
      <c r="BF44" s="2"/>
      <c r="BG44" s="2"/>
    </row>
    <row r="45" spans="1:59" ht="10.5" customHeight="1" x14ac:dyDescent="0.4">
      <c r="A45" s="2"/>
      <c r="B45" s="1204"/>
      <c r="C45" s="1205"/>
      <c r="D45" s="1163" t="s">
        <v>55</v>
      </c>
      <c r="E45" s="1164"/>
      <c r="F45" s="1164"/>
      <c r="G45" s="1164"/>
      <c r="H45" s="1164"/>
      <c r="I45" s="1165"/>
      <c r="J45" s="1155"/>
      <c r="K45" s="1156"/>
      <c r="L45" s="1156"/>
      <c r="M45" s="1156"/>
      <c r="N45" s="1156"/>
      <c r="O45" s="1156"/>
      <c r="P45" s="894" t="s">
        <v>28</v>
      </c>
      <c r="Q45" s="895"/>
      <c r="R45" s="1157"/>
      <c r="S45" s="1158"/>
      <c r="T45" s="1158"/>
      <c r="U45" s="1158"/>
      <c r="V45" s="1158"/>
      <c r="W45" s="894" t="s">
        <v>28</v>
      </c>
      <c r="X45" s="895"/>
      <c r="Y45" s="1157"/>
      <c r="Z45" s="1158"/>
      <c r="AA45" s="1158"/>
      <c r="AB45" s="1158"/>
      <c r="AC45" s="894" t="s">
        <v>28</v>
      </c>
      <c r="AD45" s="1159"/>
      <c r="AE45" s="1149">
        <f>R45+Y45</f>
        <v>0</v>
      </c>
      <c r="AF45" s="1149"/>
      <c r="AG45" s="1149"/>
      <c r="AH45" s="1149"/>
      <c r="AI45" s="1149"/>
      <c r="AJ45" s="1177"/>
      <c r="AK45" s="1182" t="s">
        <v>56</v>
      </c>
      <c r="AL45" s="1187"/>
      <c r="AM45" s="1187"/>
      <c r="AN45" s="1187"/>
      <c r="AO45" s="1187"/>
      <c r="AP45" s="1187"/>
      <c r="AQ45" s="1187"/>
      <c r="AR45" s="1148">
        <f>ROUNDDOWN(AE45/6,1)</f>
        <v>0</v>
      </c>
      <c r="AS45" s="1148"/>
      <c r="AT45" s="1148"/>
      <c r="AU45" s="1148"/>
      <c r="AV45" s="884" t="s">
        <v>28</v>
      </c>
      <c r="AW45" s="884"/>
      <c r="AX45" s="1139"/>
      <c r="AY45" s="2"/>
      <c r="AZ45" s="2"/>
      <c r="BA45" s="2"/>
      <c r="BB45" s="2"/>
      <c r="BC45" s="2"/>
      <c r="BD45" s="2"/>
      <c r="BE45" s="2"/>
      <c r="BF45" s="2"/>
      <c r="BG45" s="2"/>
    </row>
    <row r="46" spans="1:59" ht="10.5" customHeight="1" x14ac:dyDescent="0.4">
      <c r="A46" s="2"/>
      <c r="B46" s="1204"/>
      <c r="C46" s="1205"/>
      <c r="D46" s="1166"/>
      <c r="E46" s="1167"/>
      <c r="F46" s="1167"/>
      <c r="G46" s="1167"/>
      <c r="H46" s="1167"/>
      <c r="I46" s="1168"/>
      <c r="J46" s="1169"/>
      <c r="K46" s="1170"/>
      <c r="L46" s="1170"/>
      <c r="M46" s="1170"/>
      <c r="N46" s="1170"/>
      <c r="O46" s="1170"/>
      <c r="P46" s="899"/>
      <c r="Q46" s="900"/>
      <c r="R46" s="1171"/>
      <c r="S46" s="1172"/>
      <c r="T46" s="1172"/>
      <c r="U46" s="1172"/>
      <c r="V46" s="1172"/>
      <c r="W46" s="899"/>
      <c r="X46" s="900"/>
      <c r="Y46" s="1171"/>
      <c r="Z46" s="1172"/>
      <c r="AA46" s="1172"/>
      <c r="AB46" s="1172"/>
      <c r="AC46" s="899"/>
      <c r="AD46" s="1173"/>
      <c r="AE46" s="1150"/>
      <c r="AF46" s="1150"/>
      <c r="AG46" s="1150"/>
      <c r="AH46" s="1150"/>
      <c r="AI46" s="1150"/>
      <c r="AJ46" s="1179"/>
      <c r="AK46" s="1185"/>
      <c r="AL46" s="1186"/>
      <c r="AM46" s="1186"/>
      <c r="AN46" s="1186"/>
      <c r="AO46" s="1186"/>
      <c r="AP46" s="1186"/>
      <c r="AQ46" s="1186"/>
      <c r="AR46" s="1150"/>
      <c r="AS46" s="1150"/>
      <c r="AT46" s="1150"/>
      <c r="AU46" s="1150"/>
      <c r="AV46" s="899"/>
      <c r="AW46" s="899"/>
      <c r="AX46" s="1188"/>
      <c r="AY46" s="2"/>
      <c r="AZ46" s="2"/>
      <c r="BA46" s="2"/>
      <c r="BB46" s="2"/>
      <c r="BC46" s="2"/>
      <c r="BD46" s="2"/>
      <c r="BE46" s="2"/>
      <c r="BF46" s="2"/>
      <c r="BG46" s="2"/>
    </row>
    <row r="47" spans="1:59" ht="10.5" customHeight="1" x14ac:dyDescent="0.4">
      <c r="A47" s="2"/>
      <c r="B47" s="1204"/>
      <c r="C47" s="1205"/>
      <c r="D47" s="1152" t="s">
        <v>57</v>
      </c>
      <c r="E47" s="1153"/>
      <c r="F47" s="1153"/>
      <c r="G47" s="1153"/>
      <c r="H47" s="1153"/>
      <c r="I47" s="1154"/>
      <c r="J47" s="1155"/>
      <c r="K47" s="1156"/>
      <c r="L47" s="1156"/>
      <c r="M47" s="1156"/>
      <c r="N47" s="1156"/>
      <c r="O47" s="1156"/>
      <c r="P47" s="894" t="s">
        <v>28</v>
      </c>
      <c r="Q47" s="895"/>
      <c r="R47" s="1157"/>
      <c r="S47" s="1158"/>
      <c r="T47" s="1158"/>
      <c r="U47" s="1158"/>
      <c r="V47" s="1158"/>
      <c r="W47" s="894" t="s">
        <v>28</v>
      </c>
      <c r="X47" s="895"/>
      <c r="Y47" s="1157"/>
      <c r="Z47" s="1158"/>
      <c r="AA47" s="1158"/>
      <c r="AB47" s="1158"/>
      <c r="AC47" s="894" t="s">
        <v>28</v>
      </c>
      <c r="AD47" s="1159"/>
      <c r="AE47" s="1174">
        <f>R47+Y47</f>
        <v>0</v>
      </c>
      <c r="AF47" s="1148"/>
      <c r="AG47" s="1148"/>
      <c r="AH47" s="1148"/>
      <c r="AI47" s="1148"/>
      <c r="AJ47" s="1175"/>
      <c r="AK47" s="1180" t="s">
        <v>61</v>
      </c>
      <c r="AL47" s="1184"/>
      <c r="AM47" s="1184"/>
      <c r="AN47" s="1184"/>
      <c r="AO47" s="1184"/>
      <c r="AP47" s="1184"/>
      <c r="AQ47" s="1184"/>
      <c r="AR47" s="1148">
        <f>ROUNDDOWN(AE47/20,1)</f>
        <v>0</v>
      </c>
      <c r="AS47" s="1148"/>
      <c r="AT47" s="1148"/>
      <c r="AU47" s="1148"/>
      <c r="AV47" s="894" t="s">
        <v>28</v>
      </c>
      <c r="AW47" s="894"/>
      <c r="AX47" s="1151"/>
      <c r="AY47" s="2"/>
      <c r="AZ47" s="2"/>
      <c r="BA47" s="2"/>
      <c r="BB47" s="2"/>
      <c r="BC47" s="2"/>
      <c r="BD47" s="2"/>
      <c r="BE47" s="2"/>
      <c r="BF47" s="2"/>
      <c r="BG47" s="2"/>
    </row>
    <row r="48" spans="1:59" ht="10.5" customHeight="1" thickBot="1" x14ac:dyDescent="0.45">
      <c r="A48" s="2"/>
      <c r="B48" s="1204"/>
      <c r="C48" s="1205"/>
      <c r="D48" s="1126"/>
      <c r="E48" s="1127"/>
      <c r="F48" s="1127"/>
      <c r="G48" s="1127"/>
      <c r="H48" s="1127"/>
      <c r="I48" s="1128"/>
      <c r="J48" s="1142"/>
      <c r="K48" s="1143"/>
      <c r="L48" s="1143"/>
      <c r="M48" s="1143"/>
      <c r="N48" s="1143"/>
      <c r="O48" s="1143"/>
      <c r="P48" s="1079"/>
      <c r="Q48" s="1132"/>
      <c r="R48" s="1066"/>
      <c r="S48" s="1067"/>
      <c r="T48" s="1067"/>
      <c r="U48" s="1067"/>
      <c r="V48" s="1067"/>
      <c r="W48" s="1079"/>
      <c r="X48" s="1132"/>
      <c r="Y48" s="1066"/>
      <c r="Z48" s="1067"/>
      <c r="AA48" s="1067"/>
      <c r="AB48" s="1067"/>
      <c r="AC48" s="1079"/>
      <c r="AD48" s="1134"/>
      <c r="AE48" s="1178"/>
      <c r="AF48" s="1150"/>
      <c r="AG48" s="1150"/>
      <c r="AH48" s="1150"/>
      <c r="AI48" s="1150"/>
      <c r="AJ48" s="1179"/>
      <c r="AK48" s="1185"/>
      <c r="AL48" s="1186"/>
      <c r="AM48" s="1186"/>
      <c r="AN48" s="1186"/>
      <c r="AO48" s="1186"/>
      <c r="AP48" s="1186"/>
      <c r="AQ48" s="1186"/>
      <c r="AR48" s="1150"/>
      <c r="AS48" s="1150"/>
      <c r="AT48" s="1150"/>
      <c r="AU48" s="1150"/>
      <c r="AV48" s="1079"/>
      <c r="AW48" s="1079"/>
      <c r="AX48" s="1073"/>
      <c r="AY48" s="2"/>
      <c r="AZ48" s="2"/>
      <c r="BA48" s="2"/>
      <c r="BB48" s="2"/>
      <c r="BC48" s="2"/>
      <c r="BD48" s="2"/>
      <c r="BE48" s="2"/>
      <c r="BF48" s="2"/>
      <c r="BG48" s="2"/>
    </row>
    <row r="49" spans="1:71" ht="15" customHeight="1" x14ac:dyDescent="0.4">
      <c r="A49" s="2"/>
      <c r="B49" s="1204"/>
      <c r="C49" s="1205"/>
      <c r="D49" s="1160" t="s">
        <v>62</v>
      </c>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2"/>
      <c r="AY49" s="2"/>
      <c r="AZ49" s="2"/>
      <c r="BA49" s="2"/>
      <c r="BB49" s="2"/>
      <c r="BC49" s="2"/>
      <c r="BD49" s="2"/>
      <c r="BE49" s="2"/>
      <c r="BF49" s="2"/>
      <c r="BG49" s="2"/>
    </row>
    <row r="50" spans="1:71" ht="11.25" customHeight="1" x14ac:dyDescent="0.4">
      <c r="A50" s="2"/>
      <c r="B50" s="1204"/>
      <c r="C50" s="1205"/>
      <c r="D50" s="1163" t="s">
        <v>55</v>
      </c>
      <c r="E50" s="1164"/>
      <c r="F50" s="1164"/>
      <c r="G50" s="1164"/>
      <c r="H50" s="1164"/>
      <c r="I50" s="1165"/>
      <c r="J50" s="1155"/>
      <c r="K50" s="1156"/>
      <c r="L50" s="1156"/>
      <c r="M50" s="1156"/>
      <c r="N50" s="1156"/>
      <c r="O50" s="1156"/>
      <c r="P50" s="894" t="s">
        <v>28</v>
      </c>
      <c r="Q50" s="895"/>
      <c r="R50" s="1157"/>
      <c r="S50" s="1158"/>
      <c r="T50" s="1158"/>
      <c r="U50" s="1158"/>
      <c r="V50" s="1158"/>
      <c r="W50" s="894" t="s">
        <v>28</v>
      </c>
      <c r="X50" s="895"/>
      <c r="Y50" s="1157"/>
      <c r="Z50" s="1158"/>
      <c r="AA50" s="1158"/>
      <c r="AB50" s="1158"/>
      <c r="AC50" s="894" t="s">
        <v>28</v>
      </c>
      <c r="AD50" s="1159"/>
      <c r="AE50" s="1174">
        <f>R50+Y50+R52+Y52</f>
        <v>0</v>
      </c>
      <c r="AF50" s="1148"/>
      <c r="AG50" s="1148"/>
      <c r="AH50" s="1148"/>
      <c r="AI50" s="1148"/>
      <c r="AJ50" s="1175"/>
      <c r="AK50" s="1180" t="s">
        <v>61</v>
      </c>
      <c r="AL50" s="1181"/>
      <c r="AM50" s="1181"/>
      <c r="AN50" s="1181"/>
      <c r="AO50" s="1181"/>
      <c r="AP50" s="1181"/>
      <c r="AQ50" s="1181"/>
      <c r="AR50" s="1148">
        <f>ROUNDDOWN(AE50/20,1)</f>
        <v>0</v>
      </c>
      <c r="AS50" s="1148"/>
      <c r="AT50" s="1148"/>
      <c r="AU50" s="1148"/>
      <c r="AV50" s="894" t="s">
        <v>28</v>
      </c>
      <c r="AW50" s="894"/>
      <c r="AX50" s="1151"/>
      <c r="AY50" s="2"/>
      <c r="AZ50" s="2"/>
      <c r="BA50" s="2"/>
      <c r="BB50" s="2"/>
      <c r="BC50" s="2"/>
      <c r="BD50" s="2"/>
      <c r="BE50" s="2"/>
      <c r="BF50" s="2"/>
      <c r="BG50" s="2"/>
    </row>
    <row r="51" spans="1:71" ht="11.25" customHeight="1" x14ac:dyDescent="0.4">
      <c r="A51" s="2"/>
      <c r="B51" s="1204"/>
      <c r="C51" s="1205"/>
      <c r="D51" s="1166"/>
      <c r="E51" s="1167"/>
      <c r="F51" s="1167"/>
      <c r="G51" s="1167"/>
      <c r="H51" s="1167"/>
      <c r="I51" s="1168"/>
      <c r="J51" s="1169"/>
      <c r="K51" s="1170"/>
      <c r="L51" s="1170"/>
      <c r="M51" s="1170"/>
      <c r="N51" s="1170"/>
      <c r="O51" s="1170"/>
      <c r="P51" s="899"/>
      <c r="Q51" s="900"/>
      <c r="R51" s="1171"/>
      <c r="S51" s="1172"/>
      <c r="T51" s="1172"/>
      <c r="U51" s="1172"/>
      <c r="V51" s="1172"/>
      <c r="W51" s="899"/>
      <c r="X51" s="900"/>
      <c r="Y51" s="1171"/>
      <c r="Z51" s="1172"/>
      <c r="AA51" s="1172"/>
      <c r="AB51" s="1172"/>
      <c r="AC51" s="899"/>
      <c r="AD51" s="1173"/>
      <c r="AE51" s="1176"/>
      <c r="AF51" s="1149"/>
      <c r="AG51" s="1149"/>
      <c r="AH51" s="1149"/>
      <c r="AI51" s="1149"/>
      <c r="AJ51" s="1177"/>
      <c r="AK51" s="1182"/>
      <c r="AL51" s="1183"/>
      <c r="AM51" s="1183"/>
      <c r="AN51" s="1183"/>
      <c r="AO51" s="1183"/>
      <c r="AP51" s="1183"/>
      <c r="AQ51" s="1183"/>
      <c r="AR51" s="1149"/>
      <c r="AS51" s="1149"/>
      <c r="AT51" s="1149"/>
      <c r="AU51" s="1149"/>
      <c r="AV51" s="884"/>
      <c r="AW51" s="884"/>
      <c r="AX51" s="1139"/>
      <c r="AY51" s="2"/>
      <c r="AZ51" s="2"/>
      <c r="BA51" s="2"/>
      <c r="BB51" s="2"/>
      <c r="BC51" s="2"/>
      <c r="BD51" s="2"/>
      <c r="BE51" s="2"/>
      <c r="BF51" s="2"/>
      <c r="BG51" s="2"/>
    </row>
    <row r="52" spans="1:71" ht="11.25" customHeight="1" x14ac:dyDescent="0.4">
      <c r="A52" s="2"/>
      <c r="B52" s="1204"/>
      <c r="C52" s="1205"/>
      <c r="D52" s="1152" t="s">
        <v>57</v>
      </c>
      <c r="E52" s="1153"/>
      <c r="F52" s="1153"/>
      <c r="G52" s="1153"/>
      <c r="H52" s="1153"/>
      <c r="I52" s="1154"/>
      <c r="J52" s="1155"/>
      <c r="K52" s="1156"/>
      <c r="L52" s="1156"/>
      <c r="M52" s="1156"/>
      <c r="N52" s="1156"/>
      <c r="O52" s="1156"/>
      <c r="P52" s="894" t="s">
        <v>28</v>
      </c>
      <c r="Q52" s="895"/>
      <c r="R52" s="1157"/>
      <c r="S52" s="1158"/>
      <c r="T52" s="1158"/>
      <c r="U52" s="1158"/>
      <c r="V52" s="1158"/>
      <c r="W52" s="894" t="s">
        <v>28</v>
      </c>
      <c r="X52" s="895"/>
      <c r="Y52" s="1157"/>
      <c r="Z52" s="1158"/>
      <c r="AA52" s="1158"/>
      <c r="AB52" s="1158"/>
      <c r="AC52" s="894" t="s">
        <v>28</v>
      </c>
      <c r="AD52" s="1159"/>
      <c r="AE52" s="1176"/>
      <c r="AF52" s="1149"/>
      <c r="AG52" s="1149"/>
      <c r="AH52" s="1149"/>
      <c r="AI52" s="1149"/>
      <c r="AJ52" s="1177"/>
      <c r="AK52" s="1182"/>
      <c r="AL52" s="1183"/>
      <c r="AM52" s="1183"/>
      <c r="AN52" s="1183"/>
      <c r="AO52" s="1183"/>
      <c r="AP52" s="1183"/>
      <c r="AQ52" s="1183"/>
      <c r="AR52" s="1149">
        <f>ROUNDDOWN(AE52/15,1)</f>
        <v>0</v>
      </c>
      <c r="AS52" s="1149"/>
      <c r="AT52" s="1149"/>
      <c r="AU52" s="1149"/>
      <c r="AV52" s="884"/>
      <c r="AW52" s="884"/>
      <c r="AX52" s="1139"/>
      <c r="AY52" s="2"/>
      <c r="AZ52" s="2"/>
      <c r="BA52" s="2"/>
      <c r="BB52" s="2"/>
      <c r="BC52" s="2"/>
      <c r="BD52" s="2"/>
      <c r="BE52" s="2"/>
      <c r="BF52" s="2"/>
      <c r="BG52" s="2"/>
    </row>
    <row r="53" spans="1:71" ht="11.25" customHeight="1" thickBot="1" x14ac:dyDescent="0.45">
      <c r="A53" s="2"/>
      <c r="B53" s="1204"/>
      <c r="C53" s="1205"/>
      <c r="D53" s="1126"/>
      <c r="E53" s="1127"/>
      <c r="F53" s="1127"/>
      <c r="G53" s="1127"/>
      <c r="H53" s="1127"/>
      <c r="I53" s="1128"/>
      <c r="J53" s="1142"/>
      <c r="K53" s="1143"/>
      <c r="L53" s="1143"/>
      <c r="M53" s="1143"/>
      <c r="N53" s="1143"/>
      <c r="O53" s="1143"/>
      <c r="P53" s="1079"/>
      <c r="Q53" s="1132"/>
      <c r="R53" s="1066"/>
      <c r="S53" s="1067"/>
      <c r="T53" s="1067"/>
      <c r="U53" s="1067"/>
      <c r="V53" s="1067"/>
      <c r="W53" s="1079"/>
      <c r="X53" s="1132"/>
      <c r="Y53" s="1066"/>
      <c r="Z53" s="1067"/>
      <c r="AA53" s="1067"/>
      <c r="AB53" s="1067"/>
      <c r="AC53" s="1079"/>
      <c r="AD53" s="1134"/>
      <c r="AE53" s="1178"/>
      <c r="AF53" s="1150"/>
      <c r="AG53" s="1150"/>
      <c r="AH53" s="1150"/>
      <c r="AI53" s="1150"/>
      <c r="AJ53" s="1179"/>
      <c r="AK53" s="1182"/>
      <c r="AL53" s="1183"/>
      <c r="AM53" s="1183"/>
      <c r="AN53" s="1183"/>
      <c r="AO53" s="1183"/>
      <c r="AP53" s="1183"/>
      <c r="AQ53" s="1183"/>
      <c r="AR53" s="1150"/>
      <c r="AS53" s="1150"/>
      <c r="AT53" s="1150"/>
      <c r="AU53" s="1150"/>
      <c r="AV53" s="1079"/>
      <c r="AW53" s="1079"/>
      <c r="AX53" s="1073"/>
      <c r="AY53" s="2"/>
      <c r="AZ53" s="2"/>
      <c r="BA53" s="2"/>
      <c r="BB53" s="2"/>
      <c r="BC53" s="2"/>
      <c r="BD53" s="2"/>
      <c r="BE53" s="2"/>
      <c r="BF53" s="2"/>
      <c r="BG53" s="2"/>
    </row>
    <row r="54" spans="1:71" ht="11.25" customHeight="1" x14ac:dyDescent="0.4">
      <c r="A54" s="2"/>
      <c r="B54" s="1204"/>
      <c r="C54" s="1205"/>
      <c r="D54" s="1123" t="s">
        <v>63</v>
      </c>
      <c r="E54" s="1124"/>
      <c r="F54" s="1124"/>
      <c r="G54" s="1124"/>
      <c r="H54" s="1124"/>
      <c r="I54" s="1125"/>
      <c r="J54" s="1140"/>
      <c r="K54" s="1141"/>
      <c r="L54" s="1141"/>
      <c r="M54" s="1141"/>
      <c r="N54" s="1141"/>
      <c r="O54" s="1141"/>
      <c r="P54" s="1078" t="s">
        <v>28</v>
      </c>
      <c r="Q54" s="1131"/>
      <c r="R54" s="1144"/>
      <c r="S54" s="1145"/>
      <c r="T54" s="1145"/>
      <c r="U54" s="1145"/>
      <c r="V54" s="1145"/>
      <c r="W54" s="1078" t="s">
        <v>28</v>
      </c>
      <c r="X54" s="1131"/>
      <c r="Y54" s="1144"/>
      <c r="Z54" s="1145"/>
      <c r="AA54" s="1145"/>
      <c r="AB54" s="1145"/>
      <c r="AC54" s="1078" t="s">
        <v>28</v>
      </c>
      <c r="AD54" s="1133"/>
      <c r="AE54" s="1135">
        <f>R54+Y54</f>
        <v>0</v>
      </c>
      <c r="AF54" s="1107"/>
      <c r="AG54" s="1107"/>
      <c r="AH54" s="1107"/>
      <c r="AI54" s="1107"/>
      <c r="AJ54" s="1136"/>
      <c r="AK54" s="1146" t="s">
        <v>64</v>
      </c>
      <c r="AL54" s="1117"/>
      <c r="AM54" s="1117"/>
      <c r="AN54" s="1117"/>
      <c r="AO54" s="1117"/>
      <c r="AP54" s="1117"/>
      <c r="AQ54" s="1117"/>
      <c r="AR54" s="1107">
        <f>ROUNDDOWN(AE54/30,1)</f>
        <v>0</v>
      </c>
      <c r="AS54" s="1107"/>
      <c r="AT54" s="1107"/>
      <c r="AU54" s="1107"/>
      <c r="AV54" s="1078" t="s">
        <v>28</v>
      </c>
      <c r="AW54" s="1078"/>
      <c r="AX54" s="35"/>
      <c r="AY54" s="2"/>
      <c r="AZ54" s="2"/>
      <c r="BA54" s="2"/>
      <c r="BB54" s="2"/>
      <c r="BC54" s="2"/>
      <c r="BD54" s="2"/>
      <c r="BE54" s="2"/>
      <c r="BF54" s="2"/>
      <c r="BG54" s="2"/>
    </row>
    <row r="55" spans="1:71" ht="11.25" customHeight="1" thickBot="1" x14ac:dyDescent="0.45">
      <c r="A55" s="2"/>
      <c r="B55" s="1204"/>
      <c r="C55" s="1205"/>
      <c r="D55" s="1126"/>
      <c r="E55" s="1127"/>
      <c r="F55" s="1127"/>
      <c r="G55" s="1127"/>
      <c r="H55" s="1127"/>
      <c r="I55" s="1128"/>
      <c r="J55" s="1142"/>
      <c r="K55" s="1143"/>
      <c r="L55" s="1143"/>
      <c r="M55" s="1143"/>
      <c r="N55" s="1143"/>
      <c r="O55" s="1143"/>
      <c r="P55" s="1079"/>
      <c r="Q55" s="1132"/>
      <c r="R55" s="1066"/>
      <c r="S55" s="1067"/>
      <c r="T55" s="1067"/>
      <c r="U55" s="1067"/>
      <c r="V55" s="1067"/>
      <c r="W55" s="1079"/>
      <c r="X55" s="1132"/>
      <c r="Y55" s="1066"/>
      <c r="Z55" s="1067"/>
      <c r="AA55" s="1067"/>
      <c r="AB55" s="1067"/>
      <c r="AC55" s="1079"/>
      <c r="AD55" s="1134"/>
      <c r="AE55" s="1137"/>
      <c r="AF55" s="1108"/>
      <c r="AG55" s="1108"/>
      <c r="AH55" s="1108"/>
      <c r="AI55" s="1108"/>
      <c r="AJ55" s="1138"/>
      <c r="AK55" s="1147"/>
      <c r="AL55" s="1120"/>
      <c r="AM55" s="1120"/>
      <c r="AN55" s="1120"/>
      <c r="AO55" s="1120"/>
      <c r="AP55" s="1120"/>
      <c r="AQ55" s="1120"/>
      <c r="AR55" s="1108"/>
      <c r="AS55" s="1108"/>
      <c r="AT55" s="1108"/>
      <c r="AU55" s="1108"/>
      <c r="AV55" s="1079"/>
      <c r="AW55" s="1079"/>
      <c r="AX55" s="36"/>
      <c r="AY55" s="2"/>
      <c r="AZ55" s="2"/>
      <c r="BA55" s="2"/>
      <c r="BB55" s="2"/>
      <c r="BC55" s="2"/>
      <c r="BD55" s="2"/>
      <c r="BE55" s="2"/>
      <c r="BF55" s="2"/>
      <c r="BG55" s="2"/>
    </row>
    <row r="56" spans="1:71" ht="12.75" customHeight="1" x14ac:dyDescent="0.4">
      <c r="A56" s="2"/>
      <c r="B56" s="1204"/>
      <c r="C56" s="1205"/>
      <c r="D56" s="1123" t="s">
        <v>65</v>
      </c>
      <c r="E56" s="1124"/>
      <c r="F56" s="1124"/>
      <c r="G56" s="1124"/>
      <c r="H56" s="1124"/>
      <c r="I56" s="1125"/>
      <c r="J56" s="1129">
        <f>J32</f>
        <v>0</v>
      </c>
      <c r="K56" s="1107"/>
      <c r="L56" s="1107"/>
      <c r="M56" s="1107"/>
      <c r="N56" s="1107"/>
      <c r="O56" s="1107"/>
      <c r="P56" s="1078" t="s">
        <v>28</v>
      </c>
      <c r="Q56" s="1131"/>
      <c r="R56" s="1129">
        <f>SUM(R35+R37+R40+R42+R45+R47+R50+R52+R54)</f>
        <v>0</v>
      </c>
      <c r="S56" s="1107"/>
      <c r="T56" s="1107"/>
      <c r="U56" s="1107"/>
      <c r="V56" s="1107"/>
      <c r="W56" s="1078" t="s">
        <v>28</v>
      </c>
      <c r="X56" s="1131"/>
      <c r="Y56" s="1107">
        <f>Y35+Y37+Y40+Y42+Y45+Y47+Y50+Y52+Y54</f>
        <v>0</v>
      </c>
      <c r="Z56" s="1107"/>
      <c r="AA56" s="1107"/>
      <c r="AB56" s="1107"/>
      <c r="AC56" s="1078" t="s">
        <v>28</v>
      </c>
      <c r="AD56" s="1133"/>
      <c r="AE56" s="1135">
        <f>R56+Y56</f>
        <v>0</v>
      </c>
      <c r="AF56" s="1107"/>
      <c r="AG56" s="1107"/>
      <c r="AH56" s="1107"/>
      <c r="AI56" s="1107"/>
      <c r="AJ56" s="1136"/>
      <c r="AK56" s="1112"/>
      <c r="AL56" s="1069"/>
      <c r="AM56" s="1069"/>
      <c r="AN56" s="1069"/>
      <c r="AO56" s="1069"/>
      <c r="AP56" s="1069"/>
      <c r="AQ56" s="1069"/>
      <c r="AR56" s="1107">
        <f>ROUND(AR35+AR37+AR40+AR45+AR47+AR50+AR54,0)</f>
        <v>0</v>
      </c>
      <c r="AS56" s="1107"/>
      <c r="AT56" s="1107"/>
      <c r="AU56" s="1107"/>
      <c r="AV56" s="1078" t="s">
        <v>28</v>
      </c>
      <c r="AW56" s="1078"/>
      <c r="AX56" s="1080" t="s">
        <v>66</v>
      </c>
      <c r="AY56" s="1114" t="s">
        <v>67</v>
      </c>
      <c r="AZ56" s="1115"/>
      <c r="BA56" s="1115"/>
      <c r="BB56" s="1115"/>
      <c r="BC56" s="1115"/>
      <c r="BD56" s="1115"/>
      <c r="BE56" s="1115"/>
      <c r="BF56" s="1115"/>
      <c r="BG56" s="2"/>
    </row>
    <row r="57" spans="1:71" ht="12.75" customHeight="1" thickBot="1" x14ac:dyDescent="0.45">
      <c r="A57" s="2"/>
      <c r="B57" s="1204"/>
      <c r="C57" s="1205"/>
      <c r="D57" s="1126"/>
      <c r="E57" s="1127"/>
      <c r="F57" s="1127"/>
      <c r="G57" s="1127"/>
      <c r="H57" s="1127"/>
      <c r="I57" s="1128"/>
      <c r="J57" s="1130"/>
      <c r="K57" s="1108"/>
      <c r="L57" s="1108"/>
      <c r="M57" s="1108"/>
      <c r="N57" s="1108"/>
      <c r="O57" s="1108"/>
      <c r="P57" s="1079"/>
      <c r="Q57" s="1132"/>
      <c r="R57" s="1130"/>
      <c r="S57" s="1108"/>
      <c r="T57" s="1108"/>
      <c r="U57" s="1108"/>
      <c r="V57" s="1108"/>
      <c r="W57" s="1079"/>
      <c r="X57" s="1132"/>
      <c r="Y57" s="1108"/>
      <c r="Z57" s="1108"/>
      <c r="AA57" s="1108"/>
      <c r="AB57" s="1108"/>
      <c r="AC57" s="1079"/>
      <c r="AD57" s="1134"/>
      <c r="AE57" s="1137"/>
      <c r="AF57" s="1108"/>
      <c r="AG57" s="1108"/>
      <c r="AH57" s="1108"/>
      <c r="AI57" s="1108"/>
      <c r="AJ57" s="1138"/>
      <c r="AK57" s="1113"/>
      <c r="AL57" s="1072"/>
      <c r="AM57" s="1072"/>
      <c r="AN57" s="1072"/>
      <c r="AO57" s="1072"/>
      <c r="AP57" s="1072"/>
      <c r="AQ57" s="1072"/>
      <c r="AR57" s="1108"/>
      <c r="AS57" s="1108"/>
      <c r="AT57" s="1108"/>
      <c r="AU57" s="1108"/>
      <c r="AV57" s="1079"/>
      <c r="AW57" s="1079"/>
      <c r="AX57" s="1081"/>
      <c r="AY57" s="1114"/>
      <c r="AZ57" s="1115"/>
      <c r="BA57" s="1115"/>
      <c r="BB57" s="1115"/>
      <c r="BC57" s="1115"/>
      <c r="BD57" s="1115"/>
      <c r="BE57" s="1115"/>
      <c r="BF57" s="1115"/>
      <c r="BG57" s="2"/>
    </row>
    <row r="58" spans="1:71" ht="11.25" customHeight="1" x14ac:dyDescent="0.4">
      <c r="A58" s="2"/>
      <c r="B58" s="1204"/>
      <c r="C58" s="1205"/>
      <c r="D58" s="1116" t="s">
        <v>68</v>
      </c>
      <c r="E58" s="1117"/>
      <c r="F58" s="1117"/>
      <c r="G58" s="1117"/>
      <c r="H58" s="1117"/>
      <c r="I58" s="1117"/>
      <c r="J58" s="1117"/>
      <c r="K58" s="1117"/>
      <c r="L58" s="1117"/>
      <c r="M58" s="1117"/>
      <c r="N58" s="1117"/>
      <c r="O58" s="1117"/>
      <c r="P58" s="1117"/>
      <c r="Q58" s="1117"/>
      <c r="R58" s="1117"/>
      <c r="S58" s="1117"/>
      <c r="T58" s="1117"/>
      <c r="U58" s="1117"/>
      <c r="V58" s="1117"/>
      <c r="W58" s="1117"/>
      <c r="X58" s="1117"/>
      <c r="Y58" s="1117"/>
      <c r="Z58" s="1117"/>
      <c r="AA58" s="1117"/>
      <c r="AB58" s="1117"/>
      <c r="AC58" s="1117"/>
      <c r="AD58" s="1117"/>
      <c r="AE58" s="1117"/>
      <c r="AF58" s="1117"/>
      <c r="AG58" s="1117"/>
      <c r="AH58" s="1117"/>
      <c r="AI58" s="1117"/>
      <c r="AJ58" s="1118"/>
      <c r="AK58" s="37">
        <v>4</v>
      </c>
      <c r="AL58" s="37"/>
      <c r="AM58" s="37"/>
      <c r="AN58" s="37"/>
      <c r="AO58" s="37"/>
      <c r="AP58" s="37"/>
      <c r="AQ58" s="37"/>
      <c r="AR58" s="1097">
        <f>IF(AND(36&lt;=J32,J32&lt;=300),1,0)</f>
        <v>0</v>
      </c>
      <c r="AS58" s="1097"/>
      <c r="AT58" s="1097"/>
      <c r="AU58" s="1097"/>
      <c r="AV58" s="1078" t="s">
        <v>28</v>
      </c>
      <c r="AW58" s="1078"/>
      <c r="AX58" s="1070" t="s">
        <v>69</v>
      </c>
      <c r="AY58" s="2"/>
      <c r="AZ58" s="2"/>
      <c r="BA58" s="2"/>
      <c r="BB58" s="2"/>
      <c r="BC58" s="2"/>
      <c r="BD58" s="2"/>
      <c r="BE58" s="2"/>
      <c r="BF58" s="2"/>
      <c r="BG58" s="2"/>
    </row>
    <row r="59" spans="1:71" ht="11.25" customHeight="1" thickBot="1" x14ac:dyDescent="0.2">
      <c r="A59" s="2"/>
      <c r="B59" s="1204"/>
      <c r="C59" s="1205"/>
      <c r="D59" s="1119"/>
      <c r="E59" s="112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1"/>
      <c r="AK59" s="38"/>
      <c r="AL59" s="38"/>
      <c r="AM59" s="38"/>
      <c r="AN59" s="38"/>
      <c r="AO59" s="38"/>
      <c r="AP59" s="38"/>
      <c r="AQ59" s="38"/>
      <c r="AR59" s="1122"/>
      <c r="AS59" s="1122"/>
      <c r="AT59" s="1122"/>
      <c r="AU59" s="1122"/>
      <c r="AV59" s="1079"/>
      <c r="AW59" s="1079"/>
      <c r="AX59" s="1073"/>
      <c r="AY59" s="2"/>
      <c r="AZ59" s="39"/>
      <c r="BA59" s="39"/>
      <c r="BB59" s="39"/>
      <c r="BC59" s="39"/>
      <c r="BD59" s="39"/>
      <c r="BE59" s="39"/>
      <c r="BF59" s="39"/>
      <c r="BG59" s="2"/>
    </row>
    <row r="60" spans="1:71" ht="12.75" customHeight="1" x14ac:dyDescent="0.15">
      <c r="A60" s="2"/>
      <c r="B60" s="1204"/>
      <c r="C60" s="1205"/>
      <c r="D60" s="1068" t="s">
        <v>70</v>
      </c>
      <c r="E60" s="1102"/>
      <c r="F60" s="1102"/>
      <c r="G60" s="1102"/>
      <c r="H60" s="1102"/>
      <c r="I60" s="1102"/>
      <c r="J60" s="1102"/>
      <c r="K60" s="1102"/>
      <c r="L60" s="1102"/>
      <c r="M60" s="1102"/>
      <c r="N60" s="1102"/>
      <c r="O60" s="1102"/>
      <c r="P60" s="1102"/>
      <c r="Q60" s="1102"/>
      <c r="R60" s="1102"/>
      <c r="S60" s="1102"/>
      <c r="T60" s="1102"/>
      <c r="U60" s="1102"/>
      <c r="V60" s="1102"/>
      <c r="W60" s="1102"/>
      <c r="X60" s="1102"/>
      <c r="Y60" s="1102"/>
      <c r="Z60" s="1102"/>
      <c r="AA60" s="1102"/>
      <c r="AB60" s="1102"/>
      <c r="AC60" s="1102"/>
      <c r="AD60" s="1102"/>
      <c r="AE60" s="1102"/>
      <c r="AF60" s="1102"/>
      <c r="AG60" s="1102"/>
      <c r="AH60" s="1102"/>
      <c r="AI60" s="1102"/>
      <c r="AJ60" s="1103"/>
      <c r="AK60" s="1102"/>
      <c r="AL60" s="1069"/>
      <c r="AM60" s="1069"/>
      <c r="AN60" s="1069"/>
      <c r="AO60" s="1069"/>
      <c r="AP60" s="1069"/>
      <c r="AQ60" s="1069"/>
      <c r="AR60" s="1107">
        <f>AR56+AR58</f>
        <v>0</v>
      </c>
      <c r="AS60" s="1107"/>
      <c r="AT60" s="1107"/>
      <c r="AU60" s="1107"/>
      <c r="AV60" s="1078" t="s">
        <v>28</v>
      </c>
      <c r="AW60" s="1078"/>
      <c r="AX60" s="1080" t="s">
        <v>71</v>
      </c>
      <c r="AY60" s="40"/>
      <c r="AZ60" s="39"/>
      <c r="BA60" s="39"/>
      <c r="BB60" s="39"/>
      <c r="BC60" s="39"/>
      <c r="BD60" s="39"/>
      <c r="BE60" s="39"/>
      <c r="BF60" s="39"/>
      <c r="BG60" s="2"/>
    </row>
    <row r="61" spans="1:71" ht="12.75" customHeight="1" thickBot="1" x14ac:dyDescent="0.2">
      <c r="A61" s="2"/>
      <c r="B61" s="1206"/>
      <c r="C61" s="1207"/>
      <c r="D61" s="1104"/>
      <c r="E61" s="110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105"/>
      <c r="AF61" s="1105"/>
      <c r="AG61" s="1105"/>
      <c r="AH61" s="1105"/>
      <c r="AI61" s="1105"/>
      <c r="AJ61" s="1106"/>
      <c r="AK61" s="1072"/>
      <c r="AL61" s="1072"/>
      <c r="AM61" s="1072"/>
      <c r="AN61" s="1072"/>
      <c r="AO61" s="1072"/>
      <c r="AP61" s="1072"/>
      <c r="AQ61" s="1072"/>
      <c r="AR61" s="1108"/>
      <c r="AS61" s="1108"/>
      <c r="AT61" s="1108"/>
      <c r="AU61" s="1108"/>
      <c r="AV61" s="1079"/>
      <c r="AW61" s="1079"/>
      <c r="AX61" s="1081"/>
      <c r="AY61" s="41" t="s">
        <v>72</v>
      </c>
      <c r="AZ61" s="39"/>
      <c r="BA61" s="39"/>
      <c r="BB61" s="39"/>
      <c r="BC61" s="39"/>
      <c r="BD61" s="39"/>
      <c r="BE61" s="39"/>
      <c r="BF61" s="39"/>
      <c r="BG61" s="2"/>
    </row>
    <row r="62" spans="1:71" ht="11.25" customHeight="1" x14ac:dyDescent="0.4">
      <c r="A62" s="2"/>
      <c r="B62" s="1109" t="s">
        <v>73</v>
      </c>
      <c r="C62" s="1110"/>
      <c r="D62" s="558"/>
      <c r="E62" s="1111" t="s">
        <v>74</v>
      </c>
      <c r="F62" s="1111"/>
      <c r="G62" s="1111"/>
      <c r="H62" s="1111"/>
      <c r="I62" s="1111"/>
      <c r="J62" s="1111"/>
      <c r="K62" s="1111"/>
      <c r="L62" s="1111"/>
      <c r="M62" s="1111"/>
      <c r="N62" s="1111"/>
      <c r="O62" s="1111"/>
      <c r="P62" s="1111"/>
      <c r="Q62" s="1111"/>
      <c r="R62" s="1111"/>
      <c r="S62" s="1111"/>
      <c r="T62" s="1095" t="s">
        <v>75</v>
      </c>
      <c r="U62" s="1095"/>
      <c r="V62" s="1095"/>
      <c r="W62" s="1095"/>
      <c r="X62" s="1095"/>
      <c r="Y62" s="1095"/>
      <c r="Z62" s="1097" t="e">
        <f>LOOKUP(J32,BJ64:BJ70,BK64:BK70)</f>
        <v>#N/A</v>
      </c>
      <c r="AA62" s="1097"/>
      <c r="AB62" s="1097"/>
      <c r="AC62" s="1097"/>
      <c r="AD62" s="1095" t="s">
        <v>28</v>
      </c>
      <c r="AE62" s="1095"/>
      <c r="AF62" s="42"/>
      <c r="AG62" s="1096" t="e">
        <f>IF(BN62&gt;=Z62,Z62,IF(BN62&lt;3,ROUND(BN62,0),
IF(MOD(BN62,1)*10&lt;=2,ROUNDDOWN(BN62,0),
IF(MOD(BN62,1)*10&gt;=5,ROUNDUP(BN62,0),
ROUNDDOWN(BN62,0)+0.5))))</f>
        <v>#DIV/0!</v>
      </c>
      <c r="AH62" s="1097"/>
      <c r="AI62" s="1097"/>
      <c r="AJ62" s="1097"/>
      <c r="AK62" s="1097"/>
      <c r="AL62" s="1097"/>
      <c r="AM62" s="1097"/>
      <c r="AN62" s="1097"/>
      <c r="AO62" s="1097"/>
      <c r="AP62" s="1097"/>
      <c r="AQ62" s="1097"/>
      <c r="AR62" s="1097"/>
      <c r="AS62" s="1097"/>
      <c r="AT62" s="1097"/>
      <c r="AU62" s="1097"/>
      <c r="AV62" s="884" t="s">
        <v>28</v>
      </c>
      <c r="AW62" s="884"/>
      <c r="AX62" s="897" t="s">
        <v>76</v>
      </c>
      <c r="AY62" s="43"/>
      <c r="AZ62" s="2"/>
      <c r="BA62" s="2"/>
      <c r="BB62" s="2"/>
      <c r="BC62" s="2"/>
      <c r="BD62" s="2"/>
      <c r="BE62" s="2"/>
      <c r="BF62" s="2"/>
      <c r="BG62" s="2"/>
      <c r="BH62" s="1100" t="s">
        <v>77</v>
      </c>
      <c r="BI62" s="1100"/>
      <c r="BJ62" s="1100"/>
      <c r="BK62" s="1100"/>
      <c r="BL62" s="1100"/>
      <c r="BM62" s="1100"/>
      <c r="BN62" s="1101" t="e">
        <f>IF(AX23-AR60&lt;0,0,IF(AX23-AR60&gt;=Z62,Z62,AX23-AR60))</f>
        <v>#DIV/0!</v>
      </c>
      <c r="BO62" s="1101"/>
      <c r="BP62" s="1101"/>
      <c r="BQ62" s="1101"/>
      <c r="BR62" s="1101"/>
      <c r="BS62" s="1101"/>
    </row>
    <row r="63" spans="1:71" ht="11.25" customHeight="1" x14ac:dyDescent="0.4">
      <c r="A63" s="2"/>
      <c r="B63" s="1109"/>
      <c r="C63" s="1110"/>
      <c r="D63" s="676"/>
      <c r="E63" s="1062"/>
      <c r="F63" s="1062"/>
      <c r="G63" s="1062"/>
      <c r="H63" s="1062"/>
      <c r="I63" s="1062"/>
      <c r="J63" s="1062"/>
      <c r="K63" s="1062"/>
      <c r="L63" s="1062"/>
      <c r="M63" s="1062"/>
      <c r="N63" s="1062"/>
      <c r="O63" s="1062"/>
      <c r="P63" s="1062"/>
      <c r="Q63" s="1062"/>
      <c r="R63" s="1062"/>
      <c r="S63" s="1062"/>
      <c r="T63" s="726"/>
      <c r="U63" s="726"/>
      <c r="V63" s="726"/>
      <c r="W63" s="726"/>
      <c r="X63" s="726"/>
      <c r="Y63" s="726"/>
      <c r="Z63" s="1099"/>
      <c r="AA63" s="1099"/>
      <c r="AB63" s="1099"/>
      <c r="AC63" s="1099"/>
      <c r="AD63" s="726"/>
      <c r="AE63" s="726"/>
      <c r="AF63" s="42"/>
      <c r="AG63" s="1098"/>
      <c r="AH63" s="1099"/>
      <c r="AI63" s="1099"/>
      <c r="AJ63" s="1099"/>
      <c r="AK63" s="1099"/>
      <c r="AL63" s="1099"/>
      <c r="AM63" s="1099"/>
      <c r="AN63" s="1099"/>
      <c r="AO63" s="1099"/>
      <c r="AP63" s="1099"/>
      <c r="AQ63" s="1099"/>
      <c r="AR63" s="1099"/>
      <c r="AS63" s="1099"/>
      <c r="AT63" s="1099"/>
      <c r="AU63" s="1099"/>
      <c r="AV63" s="899"/>
      <c r="AW63" s="899"/>
      <c r="AX63" s="900"/>
      <c r="AY63" s="2"/>
      <c r="AZ63" s="2"/>
      <c r="BA63" s="2"/>
      <c r="BB63" s="2"/>
      <c r="BC63" s="2"/>
      <c r="BD63" s="2"/>
      <c r="BE63" s="2"/>
      <c r="BF63" s="2"/>
      <c r="BG63" s="2"/>
      <c r="BH63" s="1100"/>
      <c r="BI63" s="1100"/>
      <c r="BJ63" s="1100"/>
      <c r="BK63" s="1100"/>
      <c r="BL63" s="1100"/>
      <c r="BM63" s="1100"/>
      <c r="BN63" s="1101"/>
      <c r="BO63" s="1101"/>
      <c r="BP63" s="1101"/>
      <c r="BQ63" s="1101"/>
      <c r="BR63" s="1101"/>
      <c r="BS63" s="1101"/>
    </row>
    <row r="64" spans="1:71" ht="11.25" customHeight="1" x14ac:dyDescent="0.4">
      <c r="A64" s="2"/>
      <c r="B64" s="1109"/>
      <c r="C64" s="1110"/>
      <c r="D64" s="555"/>
      <c r="E64" s="1060" t="s">
        <v>78</v>
      </c>
      <c r="F64" s="1060"/>
      <c r="G64" s="1060"/>
      <c r="H64" s="1060"/>
      <c r="I64" s="1060"/>
      <c r="J64" s="1060"/>
      <c r="K64" s="1060"/>
      <c r="L64" s="1060"/>
      <c r="M64" s="1060"/>
      <c r="N64" s="1060"/>
      <c r="O64" s="1060"/>
      <c r="P64" s="1060"/>
      <c r="Q64" s="1060"/>
      <c r="R64" s="1060"/>
      <c r="S64" s="1060"/>
      <c r="T64" s="1060"/>
      <c r="U64" s="1060"/>
      <c r="V64" s="1060"/>
      <c r="W64" s="1060"/>
      <c r="X64" s="1060"/>
      <c r="Y64" s="1060"/>
      <c r="Z64" s="1083"/>
      <c r="AA64" s="1083"/>
      <c r="AB64" s="1083"/>
      <c r="AC64" s="1083"/>
      <c r="AD64" s="1060"/>
      <c r="AE64" s="1085"/>
      <c r="AF64" s="1086"/>
      <c r="AG64" s="1089" t="e">
        <f>-(IF(AR60-AX20&lt;0,0,AR60-AX20))</f>
        <v>#DIV/0!</v>
      </c>
      <c r="AH64" s="1090"/>
      <c r="AI64" s="1090"/>
      <c r="AJ64" s="1090"/>
      <c r="AK64" s="1090"/>
      <c r="AL64" s="1090"/>
      <c r="AM64" s="1090"/>
      <c r="AN64" s="1090"/>
      <c r="AO64" s="1090"/>
      <c r="AP64" s="1090"/>
      <c r="AQ64" s="1090"/>
      <c r="AR64" s="1090"/>
      <c r="AS64" s="1090"/>
      <c r="AT64" s="1090"/>
      <c r="AU64" s="1090"/>
      <c r="AV64" s="894" t="s">
        <v>28</v>
      </c>
      <c r="AW64" s="894"/>
      <c r="AX64" s="895" t="s">
        <v>79</v>
      </c>
      <c r="AY64" s="2"/>
      <c r="AZ64" s="2"/>
      <c r="BA64" s="2"/>
      <c r="BB64" s="2"/>
      <c r="BC64" s="2"/>
      <c r="BD64" s="2"/>
      <c r="BE64" s="2"/>
      <c r="BF64" s="2"/>
      <c r="BG64" s="2"/>
      <c r="BJ64" s="44">
        <v>1</v>
      </c>
      <c r="BK64" s="44">
        <v>1</v>
      </c>
    </row>
    <row r="65" spans="1:63" ht="11.25" customHeight="1" thickBot="1" x14ac:dyDescent="0.45">
      <c r="A65" s="2"/>
      <c r="B65" s="1109"/>
      <c r="C65" s="1110"/>
      <c r="D65" s="1082"/>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c r="AD65" s="1084"/>
      <c r="AE65" s="1087"/>
      <c r="AF65" s="1088"/>
      <c r="AG65" s="1091"/>
      <c r="AH65" s="1092"/>
      <c r="AI65" s="1092"/>
      <c r="AJ65" s="1092"/>
      <c r="AK65" s="1092"/>
      <c r="AL65" s="1092"/>
      <c r="AM65" s="1092"/>
      <c r="AN65" s="1092"/>
      <c r="AO65" s="1092"/>
      <c r="AP65" s="1092"/>
      <c r="AQ65" s="1092"/>
      <c r="AR65" s="1092"/>
      <c r="AS65" s="1092"/>
      <c r="AT65" s="1092"/>
      <c r="AU65" s="1092"/>
      <c r="AV65" s="1093"/>
      <c r="AW65" s="1093"/>
      <c r="AX65" s="1094"/>
      <c r="AY65" s="2"/>
      <c r="AZ65" s="2"/>
      <c r="BA65" s="2"/>
      <c r="BB65" s="2"/>
      <c r="BC65" s="2"/>
      <c r="BD65" s="2"/>
      <c r="BE65" s="2"/>
      <c r="BF65" s="2"/>
      <c r="BG65" s="2"/>
      <c r="BJ65" s="45">
        <v>46</v>
      </c>
      <c r="BK65" s="46">
        <v>2</v>
      </c>
    </row>
    <row r="66" spans="1:63" ht="11.25" customHeight="1" thickTop="1" x14ac:dyDescent="0.4">
      <c r="A66" s="2"/>
      <c r="B66" s="1109"/>
      <c r="C66" s="1110"/>
      <c r="D66" s="555"/>
      <c r="E66" s="1060" t="s">
        <v>80</v>
      </c>
      <c r="F66" s="1060"/>
      <c r="G66" s="1060"/>
      <c r="H66" s="1060"/>
      <c r="I66" s="1060"/>
      <c r="J66" s="1060"/>
      <c r="K66" s="1060"/>
      <c r="L66" s="1060"/>
      <c r="M66" s="1060"/>
      <c r="N66" s="1060"/>
      <c r="O66" s="1060"/>
      <c r="P66" s="1060"/>
      <c r="Q66" s="1060"/>
      <c r="R66" s="1060"/>
      <c r="S66" s="1060"/>
      <c r="T66" s="1060"/>
      <c r="U66" s="1060"/>
      <c r="V66" s="1060"/>
      <c r="W66" s="1060"/>
      <c r="X66" s="1060"/>
      <c r="Y66" s="1060"/>
      <c r="Z66" s="1060"/>
      <c r="AA66" s="1060"/>
      <c r="AB66" s="1060"/>
      <c r="AC66" s="1060"/>
      <c r="AD66" s="1060"/>
      <c r="AE66" s="1060"/>
      <c r="AF66" s="1061"/>
      <c r="AG66" s="1064"/>
      <c r="AH66" s="1065"/>
      <c r="AI66" s="1065"/>
      <c r="AJ66" s="1065"/>
      <c r="AK66" s="1065"/>
      <c r="AL66" s="1065"/>
      <c r="AM66" s="1065"/>
      <c r="AN66" s="1065"/>
      <c r="AO66" s="1065"/>
      <c r="AP66" s="1065"/>
      <c r="AQ66" s="1065"/>
      <c r="AR66" s="1065"/>
      <c r="AS66" s="1065"/>
      <c r="AT66" s="1065"/>
      <c r="AU66" s="1065"/>
      <c r="AV66" s="884" t="s">
        <v>28</v>
      </c>
      <c r="AW66" s="884"/>
      <c r="AX66" s="897" t="s">
        <v>81</v>
      </c>
      <c r="AY66" s="2"/>
      <c r="AZ66" s="2"/>
      <c r="BA66" s="2"/>
      <c r="BB66" s="2"/>
      <c r="BC66" s="2"/>
      <c r="BD66" s="2"/>
      <c r="BE66" s="2"/>
      <c r="BF66" s="2"/>
      <c r="BG66" s="2"/>
      <c r="BJ66" s="45">
        <v>151</v>
      </c>
      <c r="BK66" s="46">
        <v>3</v>
      </c>
    </row>
    <row r="67" spans="1:63" ht="11.25" customHeight="1" thickBot="1" x14ac:dyDescent="0.45">
      <c r="A67" s="2"/>
      <c r="B67" s="1109"/>
      <c r="C67" s="1110"/>
      <c r="D67" s="679"/>
      <c r="E67" s="1062"/>
      <c r="F67" s="1062"/>
      <c r="G67" s="1062"/>
      <c r="H67" s="1062"/>
      <c r="I67" s="1062"/>
      <c r="J67" s="1062"/>
      <c r="K67" s="1062"/>
      <c r="L67" s="1062"/>
      <c r="M67" s="1062"/>
      <c r="N67" s="1062"/>
      <c r="O67" s="1062"/>
      <c r="P67" s="1062"/>
      <c r="Q67" s="1062"/>
      <c r="R67" s="1062"/>
      <c r="S67" s="1062"/>
      <c r="T67" s="1062"/>
      <c r="U67" s="1062"/>
      <c r="V67" s="1062"/>
      <c r="W67" s="1062"/>
      <c r="X67" s="1062"/>
      <c r="Y67" s="1062"/>
      <c r="Z67" s="1062"/>
      <c r="AA67" s="1062"/>
      <c r="AB67" s="1062"/>
      <c r="AC67" s="1062"/>
      <c r="AD67" s="1062"/>
      <c r="AE67" s="1062"/>
      <c r="AF67" s="1063"/>
      <c r="AG67" s="1066"/>
      <c r="AH67" s="1067"/>
      <c r="AI67" s="1067"/>
      <c r="AJ67" s="1067"/>
      <c r="AK67" s="1067"/>
      <c r="AL67" s="1067"/>
      <c r="AM67" s="1067"/>
      <c r="AN67" s="1067"/>
      <c r="AO67" s="1067"/>
      <c r="AP67" s="1067"/>
      <c r="AQ67" s="1067"/>
      <c r="AR67" s="1067"/>
      <c r="AS67" s="1067"/>
      <c r="AT67" s="1067"/>
      <c r="AU67" s="1067"/>
      <c r="AV67" s="899"/>
      <c r="AW67" s="899"/>
      <c r="AX67" s="900"/>
      <c r="AY67" s="2"/>
      <c r="AZ67" s="2"/>
      <c r="BA67" s="2"/>
      <c r="BB67" s="2"/>
      <c r="BC67" s="2"/>
      <c r="BD67" s="2"/>
      <c r="BE67" s="2"/>
      <c r="BF67" s="2"/>
      <c r="BG67" s="2"/>
      <c r="BJ67" s="45">
        <v>241</v>
      </c>
      <c r="BK67" s="47">
        <v>3.5</v>
      </c>
    </row>
    <row r="68" spans="1:63" ht="12" customHeight="1" x14ac:dyDescent="0.4">
      <c r="A68" s="2"/>
      <c r="B68" s="1068" t="s">
        <v>82</v>
      </c>
      <c r="C68" s="1069"/>
      <c r="D68" s="1069"/>
      <c r="E68" s="1069"/>
      <c r="F68" s="1069"/>
      <c r="G68" s="1069"/>
      <c r="H68" s="1069"/>
      <c r="I68" s="1069"/>
      <c r="J68" s="1069"/>
      <c r="K68" s="1069"/>
      <c r="L68" s="1069"/>
      <c r="M68" s="1069"/>
      <c r="N68" s="1069"/>
      <c r="O68" s="1069"/>
      <c r="P68" s="1069"/>
      <c r="Q68" s="1069"/>
      <c r="R68" s="1069"/>
      <c r="S68" s="1069"/>
      <c r="T68" s="1069"/>
      <c r="U68" s="1069"/>
      <c r="V68" s="1069"/>
      <c r="W68" s="1069"/>
      <c r="X68" s="1069"/>
      <c r="Y68" s="1069"/>
      <c r="Z68" s="1069"/>
      <c r="AA68" s="1069"/>
      <c r="AB68" s="1069"/>
      <c r="AC68" s="1069"/>
      <c r="AD68" s="1069"/>
      <c r="AE68" s="1069"/>
      <c r="AF68" s="1070"/>
      <c r="AG68" s="1074" t="e">
        <f>AR60+AG62+AG64+AG66</f>
        <v>#DIV/0!</v>
      </c>
      <c r="AH68" s="1075"/>
      <c r="AI68" s="1075"/>
      <c r="AJ68" s="1075"/>
      <c r="AK68" s="1075"/>
      <c r="AL68" s="1075"/>
      <c r="AM68" s="1075"/>
      <c r="AN68" s="1075"/>
      <c r="AO68" s="1075"/>
      <c r="AP68" s="1075"/>
      <c r="AQ68" s="1075"/>
      <c r="AR68" s="1075"/>
      <c r="AS68" s="1075"/>
      <c r="AT68" s="1075"/>
      <c r="AU68" s="1075"/>
      <c r="AV68" s="1078" t="s">
        <v>28</v>
      </c>
      <c r="AW68" s="1078"/>
      <c r="AX68" s="1080" t="s">
        <v>83</v>
      </c>
      <c r="AY68" s="2"/>
      <c r="AZ68" s="2"/>
      <c r="BA68" s="2"/>
      <c r="BB68" s="2"/>
      <c r="BC68" s="2"/>
      <c r="BD68" s="2"/>
      <c r="BE68" s="2"/>
      <c r="BF68" s="2"/>
      <c r="BG68" s="2"/>
      <c r="BJ68" s="45">
        <v>271</v>
      </c>
      <c r="BK68" s="46">
        <v>5</v>
      </c>
    </row>
    <row r="69" spans="1:63" ht="12.75" customHeight="1" thickBot="1" x14ac:dyDescent="0.45">
      <c r="A69" s="2"/>
      <c r="B69" s="1071"/>
      <c r="C69" s="1072"/>
      <c r="D69" s="1072"/>
      <c r="E69" s="1072"/>
      <c r="F69" s="1072"/>
      <c r="G69" s="1072"/>
      <c r="H69" s="1072"/>
      <c r="I69" s="1072"/>
      <c r="J69" s="1072"/>
      <c r="K69" s="1072"/>
      <c r="L69" s="1072"/>
      <c r="M69" s="1072"/>
      <c r="N69" s="1072"/>
      <c r="O69" s="1072"/>
      <c r="P69" s="1072"/>
      <c r="Q69" s="1072"/>
      <c r="R69" s="1072"/>
      <c r="S69" s="1072"/>
      <c r="T69" s="1072"/>
      <c r="U69" s="1072"/>
      <c r="V69" s="1072"/>
      <c r="W69" s="1072"/>
      <c r="X69" s="1072"/>
      <c r="Y69" s="1072"/>
      <c r="Z69" s="1072"/>
      <c r="AA69" s="1072"/>
      <c r="AB69" s="1072"/>
      <c r="AC69" s="1072"/>
      <c r="AD69" s="1072"/>
      <c r="AE69" s="1072"/>
      <c r="AF69" s="1073"/>
      <c r="AG69" s="1076"/>
      <c r="AH69" s="1077"/>
      <c r="AI69" s="1077"/>
      <c r="AJ69" s="1077"/>
      <c r="AK69" s="1077"/>
      <c r="AL69" s="1077"/>
      <c r="AM69" s="1077"/>
      <c r="AN69" s="1077"/>
      <c r="AO69" s="1077"/>
      <c r="AP69" s="1077"/>
      <c r="AQ69" s="1077"/>
      <c r="AR69" s="1077"/>
      <c r="AS69" s="1077"/>
      <c r="AT69" s="1077"/>
      <c r="AU69" s="1077"/>
      <c r="AV69" s="1079"/>
      <c r="AW69" s="1079"/>
      <c r="AX69" s="1081"/>
      <c r="AY69" s="41" t="s">
        <v>84</v>
      </c>
      <c r="AZ69" s="2"/>
      <c r="BA69" s="2"/>
      <c r="BB69" s="2"/>
      <c r="BC69" s="2"/>
      <c r="BD69" s="2"/>
      <c r="BE69" s="2"/>
      <c r="BF69" s="2"/>
      <c r="BG69" s="2"/>
      <c r="BJ69" s="45">
        <v>301</v>
      </c>
      <c r="BK69" s="46">
        <v>6</v>
      </c>
    </row>
    <row r="70" spans="1:63" ht="12.75" customHeight="1" x14ac:dyDescent="0.4">
      <c r="A70" s="2" t="s">
        <v>85</v>
      </c>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41"/>
      <c r="AZ70" s="2"/>
      <c r="BA70" s="2"/>
      <c r="BB70" s="2"/>
      <c r="BC70" s="2"/>
      <c r="BD70" s="2"/>
      <c r="BE70" s="2"/>
      <c r="BF70" s="2"/>
      <c r="BG70" s="2"/>
      <c r="BJ70" s="45">
        <v>451</v>
      </c>
      <c r="BK70" s="46">
        <v>8</v>
      </c>
    </row>
    <row r="71" spans="1:63" ht="12.75" customHeight="1" x14ac:dyDescent="0.4">
      <c r="A71" s="2" t="s">
        <v>86</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row>
    <row r="72" spans="1:63" ht="12.75" customHeight="1" x14ac:dyDescent="0.4">
      <c r="A72" s="2"/>
      <c r="B72" s="576" t="s">
        <v>87</v>
      </c>
      <c r="C72" s="576"/>
      <c r="D72" s="576"/>
      <c r="E72" s="576"/>
      <c r="F72" s="576"/>
      <c r="G72" s="576"/>
      <c r="H72" s="576"/>
      <c r="I72" s="576"/>
      <c r="J72" s="576"/>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c r="AO72" s="576"/>
      <c r="AP72" s="576"/>
      <c r="AQ72" s="576"/>
      <c r="AR72" s="576"/>
      <c r="AS72" s="576"/>
      <c r="AT72" s="576"/>
      <c r="AU72" s="576"/>
      <c r="AV72" s="576"/>
      <c r="AW72" s="576"/>
      <c r="AX72" s="576"/>
      <c r="AY72" s="576"/>
      <c r="AZ72" s="576"/>
      <c r="BA72" s="576"/>
      <c r="BB72" s="576"/>
      <c r="BC72" s="576"/>
      <c r="BD72" s="576"/>
      <c r="BE72" s="576"/>
      <c r="BF72" s="576"/>
      <c r="BG72" s="2"/>
    </row>
    <row r="73" spans="1:63" ht="12.75" customHeight="1" x14ac:dyDescent="0.4">
      <c r="A73" s="2"/>
      <c r="B73" s="576" t="s">
        <v>88</v>
      </c>
      <c r="C73" s="576"/>
      <c r="D73" s="57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c r="AO73" s="576"/>
      <c r="AP73" s="576"/>
      <c r="AQ73" s="576"/>
      <c r="AR73" s="576"/>
      <c r="AS73" s="576"/>
      <c r="AT73" s="576"/>
      <c r="AU73" s="576"/>
      <c r="AV73" s="576"/>
      <c r="AW73" s="576"/>
      <c r="AX73" s="576"/>
      <c r="AY73" s="576"/>
      <c r="AZ73" s="576"/>
      <c r="BA73" s="576"/>
      <c r="BB73" s="576"/>
      <c r="BC73" s="576"/>
      <c r="BD73" s="576"/>
      <c r="BE73" s="576"/>
      <c r="BF73" s="576"/>
      <c r="BG73" s="2"/>
    </row>
    <row r="74" spans="1:63" ht="12.75" customHeight="1" x14ac:dyDescent="0.4">
      <c r="A74" s="2" t="s">
        <v>89</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row>
    <row r="75" spans="1:63" ht="12.75" customHeight="1" x14ac:dyDescent="0.4">
      <c r="A75" s="2"/>
      <c r="B75" s="870" t="s">
        <v>90</v>
      </c>
      <c r="C75" s="870"/>
      <c r="D75" s="870"/>
      <c r="E75" s="870"/>
      <c r="F75" s="870"/>
      <c r="G75" s="870"/>
      <c r="H75" s="870"/>
      <c r="I75" s="870"/>
      <c r="J75" s="870"/>
      <c r="K75" s="870"/>
      <c r="L75" s="870"/>
      <c r="M75" s="870"/>
      <c r="N75" s="870"/>
      <c r="O75" s="870"/>
      <c r="P75" s="870"/>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48"/>
      <c r="BH75" s="49"/>
    </row>
    <row r="76" spans="1:63" ht="12.75" customHeight="1" x14ac:dyDescent="0.4">
      <c r="A76" s="2"/>
      <c r="B76" s="870"/>
      <c r="C76" s="870"/>
      <c r="D76" s="870"/>
      <c r="E76" s="870"/>
      <c r="F76" s="870"/>
      <c r="G76" s="870"/>
      <c r="H76" s="870"/>
      <c r="I76" s="870"/>
      <c r="J76" s="870"/>
      <c r="K76" s="870"/>
      <c r="L76" s="870"/>
      <c r="M76" s="870"/>
      <c r="N76" s="870"/>
      <c r="O76" s="870"/>
      <c r="P76" s="870"/>
      <c r="Q76" s="870"/>
      <c r="R76" s="870"/>
      <c r="S76" s="870"/>
      <c r="T76" s="870"/>
      <c r="U76" s="870"/>
      <c r="V76" s="870"/>
      <c r="W76" s="870"/>
      <c r="X76" s="870"/>
      <c r="Y76" s="870"/>
      <c r="Z76" s="870"/>
      <c r="AA76" s="870"/>
      <c r="AB76" s="870"/>
      <c r="AC76" s="870"/>
      <c r="AD76" s="870"/>
      <c r="AE76" s="870"/>
      <c r="AF76" s="870"/>
      <c r="AG76" s="870"/>
      <c r="AH76" s="870"/>
      <c r="AI76" s="870"/>
      <c r="AJ76" s="870"/>
      <c r="AK76" s="870"/>
      <c r="AL76" s="870"/>
      <c r="AM76" s="870"/>
      <c r="AN76" s="870"/>
      <c r="AO76" s="870"/>
      <c r="AP76" s="870"/>
      <c r="AQ76" s="870"/>
      <c r="AR76" s="870"/>
      <c r="AS76" s="870"/>
      <c r="AT76" s="870"/>
      <c r="AU76" s="870"/>
      <c r="AV76" s="870"/>
      <c r="AW76" s="870"/>
      <c r="AX76" s="870"/>
      <c r="AY76" s="870"/>
      <c r="AZ76" s="870"/>
      <c r="BA76" s="870"/>
      <c r="BB76" s="870"/>
      <c r="BC76" s="870"/>
      <c r="BD76" s="870"/>
      <c r="BE76" s="870"/>
      <c r="BF76" s="870"/>
      <c r="BG76" s="48"/>
      <c r="BH76" s="49"/>
    </row>
    <row r="77" spans="1:63" ht="12.75" customHeight="1" x14ac:dyDescent="0.4">
      <c r="A77" s="2"/>
      <c r="B77" s="870"/>
      <c r="C77" s="870"/>
      <c r="D77" s="870"/>
      <c r="E77" s="870"/>
      <c r="F77" s="870"/>
      <c r="G77" s="870"/>
      <c r="H77" s="870"/>
      <c r="I77" s="870"/>
      <c r="J77" s="870"/>
      <c r="K77" s="870"/>
      <c r="L77" s="870"/>
      <c r="M77" s="870"/>
      <c r="N77" s="870"/>
      <c r="O77" s="870"/>
      <c r="P77" s="870"/>
      <c r="Q77" s="870"/>
      <c r="R77" s="870"/>
      <c r="S77" s="870"/>
      <c r="T77" s="870"/>
      <c r="U77" s="870"/>
      <c r="V77" s="870"/>
      <c r="W77" s="870"/>
      <c r="X77" s="870"/>
      <c r="Y77" s="870"/>
      <c r="Z77" s="870"/>
      <c r="AA77" s="870"/>
      <c r="AB77" s="870"/>
      <c r="AC77" s="870"/>
      <c r="AD77" s="870"/>
      <c r="AE77" s="870"/>
      <c r="AF77" s="870"/>
      <c r="AG77" s="870"/>
      <c r="AH77" s="870"/>
      <c r="AI77" s="870"/>
      <c r="AJ77" s="870"/>
      <c r="AK77" s="870"/>
      <c r="AL77" s="870"/>
      <c r="AM77" s="870"/>
      <c r="AN77" s="870"/>
      <c r="AO77" s="870"/>
      <c r="AP77" s="870"/>
      <c r="AQ77" s="870"/>
      <c r="AR77" s="870"/>
      <c r="AS77" s="870"/>
      <c r="AT77" s="870"/>
      <c r="AU77" s="870"/>
      <c r="AV77" s="870"/>
      <c r="AW77" s="870"/>
      <c r="AX77" s="870"/>
      <c r="AY77" s="870"/>
      <c r="AZ77" s="870"/>
      <c r="BA77" s="870"/>
      <c r="BB77" s="870"/>
      <c r="BC77" s="870"/>
      <c r="BD77" s="870"/>
      <c r="BE77" s="870"/>
      <c r="BF77" s="870"/>
      <c r="BG77" s="48"/>
      <c r="BH77" s="49"/>
    </row>
    <row r="78" spans="1:63" ht="12.75" customHeight="1" x14ac:dyDescent="0.4">
      <c r="A78" s="2"/>
      <c r="B78" s="576" t="s">
        <v>91</v>
      </c>
      <c r="C78" s="576"/>
      <c r="D78" s="576"/>
      <c r="E78" s="576"/>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c r="AO78" s="576"/>
      <c r="AP78" s="576"/>
      <c r="AQ78" s="576"/>
      <c r="AR78" s="576"/>
      <c r="AS78" s="576"/>
      <c r="AT78" s="576"/>
      <c r="AU78" s="576"/>
      <c r="AV78" s="576"/>
      <c r="AW78" s="576"/>
      <c r="AX78" s="576"/>
      <c r="AY78" s="576"/>
      <c r="AZ78" s="576"/>
      <c r="BA78" s="576"/>
      <c r="BB78" s="576"/>
      <c r="BC78" s="576"/>
      <c r="BD78" s="576"/>
      <c r="BE78" s="576"/>
      <c r="BF78" s="576"/>
      <c r="BG78" s="48"/>
      <c r="BH78" s="49"/>
    </row>
    <row r="79" spans="1:63" ht="12.75" customHeight="1" x14ac:dyDescent="0.4">
      <c r="A79" s="2"/>
      <c r="B79" s="1059" t="s">
        <v>92</v>
      </c>
      <c r="C79" s="1059"/>
      <c r="D79" s="1059"/>
      <c r="E79" s="1059"/>
      <c r="F79" s="1059"/>
      <c r="G79" s="1059"/>
      <c r="H79" s="1059"/>
      <c r="I79" s="1059"/>
      <c r="J79" s="1059"/>
      <c r="K79" s="1059"/>
      <c r="L79" s="1059"/>
      <c r="M79" s="1059"/>
      <c r="N79" s="1059"/>
      <c r="O79" s="1059"/>
      <c r="P79" s="1059"/>
      <c r="Q79" s="1059"/>
      <c r="R79" s="1059"/>
      <c r="S79" s="1059"/>
      <c r="T79" s="1059"/>
      <c r="U79" s="1059"/>
      <c r="V79" s="1059"/>
      <c r="W79" s="1059"/>
      <c r="X79" s="1059"/>
      <c r="Y79" s="1059"/>
      <c r="Z79" s="1059"/>
      <c r="AA79" s="1059"/>
      <c r="AB79" s="1059"/>
      <c r="AC79" s="1059"/>
      <c r="AD79" s="1059"/>
      <c r="AE79" s="1059"/>
      <c r="AF79" s="1059"/>
      <c r="AG79" s="1059"/>
      <c r="AH79" s="1059"/>
      <c r="AI79" s="1059"/>
      <c r="AJ79" s="1059"/>
      <c r="AK79" s="1059"/>
      <c r="AL79" s="1059"/>
      <c r="AM79" s="1059"/>
      <c r="AN79" s="1059"/>
      <c r="AO79" s="1059"/>
      <c r="AP79" s="1059"/>
      <c r="AQ79" s="1059"/>
      <c r="AR79" s="1059"/>
      <c r="AS79" s="1059"/>
      <c r="AT79" s="1059"/>
      <c r="AU79" s="1059"/>
      <c r="AV79" s="1059"/>
      <c r="AW79" s="1059"/>
      <c r="AX79" s="1059"/>
      <c r="AY79" s="1059"/>
      <c r="AZ79" s="1059"/>
      <c r="BA79" s="1059"/>
      <c r="BB79" s="1059"/>
      <c r="BC79" s="1059"/>
      <c r="BD79" s="1059"/>
      <c r="BE79" s="1059"/>
      <c r="BF79" s="1059"/>
      <c r="BG79" s="50"/>
      <c r="BH79" s="51"/>
    </row>
    <row r="80" spans="1:63" ht="12.75" customHeight="1" x14ac:dyDescent="0.4">
      <c r="A80" s="2"/>
      <c r="B80" s="1059"/>
      <c r="C80" s="1059"/>
      <c r="D80" s="1059"/>
      <c r="E80" s="1059"/>
      <c r="F80" s="1059"/>
      <c r="G80" s="1059"/>
      <c r="H80" s="1059"/>
      <c r="I80" s="1059"/>
      <c r="J80" s="1059"/>
      <c r="K80" s="1059"/>
      <c r="L80" s="1059"/>
      <c r="M80" s="1059"/>
      <c r="N80" s="1059"/>
      <c r="O80" s="1059"/>
      <c r="P80" s="1059"/>
      <c r="Q80" s="1059"/>
      <c r="R80" s="1059"/>
      <c r="S80" s="1059"/>
      <c r="T80" s="1059"/>
      <c r="U80" s="1059"/>
      <c r="V80" s="1059"/>
      <c r="W80" s="1059"/>
      <c r="X80" s="1059"/>
      <c r="Y80" s="1059"/>
      <c r="Z80" s="1059"/>
      <c r="AA80" s="1059"/>
      <c r="AB80" s="1059"/>
      <c r="AC80" s="1059"/>
      <c r="AD80" s="1059"/>
      <c r="AE80" s="1059"/>
      <c r="AF80" s="1059"/>
      <c r="AG80" s="1059"/>
      <c r="AH80" s="1059"/>
      <c r="AI80" s="1059"/>
      <c r="AJ80" s="1059"/>
      <c r="AK80" s="1059"/>
      <c r="AL80" s="1059"/>
      <c r="AM80" s="1059"/>
      <c r="AN80" s="1059"/>
      <c r="AO80" s="1059"/>
      <c r="AP80" s="1059"/>
      <c r="AQ80" s="1059"/>
      <c r="AR80" s="1059"/>
      <c r="AS80" s="1059"/>
      <c r="AT80" s="1059"/>
      <c r="AU80" s="1059"/>
      <c r="AV80" s="1059"/>
      <c r="AW80" s="1059"/>
      <c r="AX80" s="1059"/>
      <c r="AY80" s="1059"/>
      <c r="AZ80" s="1059"/>
      <c r="BA80" s="1059"/>
      <c r="BB80" s="1059"/>
      <c r="BC80" s="1059"/>
      <c r="BD80" s="1059"/>
      <c r="BE80" s="1059"/>
      <c r="BF80" s="1059"/>
      <c r="BG80" s="50"/>
      <c r="BH80" s="51"/>
    </row>
    <row r="81" spans="1:61" ht="12.75" customHeight="1" x14ac:dyDescent="0.4">
      <c r="A81" s="2"/>
      <c r="B81" s="1059" t="s">
        <v>93</v>
      </c>
      <c r="C81" s="1059"/>
      <c r="D81" s="1059"/>
      <c r="E81" s="1059"/>
      <c r="F81" s="1059"/>
      <c r="G81" s="1059"/>
      <c r="H81" s="1059"/>
      <c r="I81" s="1059"/>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c r="AU81" s="1059"/>
      <c r="AV81" s="1059"/>
      <c r="AW81" s="1059"/>
      <c r="AX81" s="1059"/>
      <c r="AY81" s="1059"/>
      <c r="AZ81" s="1059"/>
      <c r="BA81" s="1059"/>
      <c r="BB81" s="1059"/>
      <c r="BC81" s="1059"/>
      <c r="BD81" s="50"/>
      <c r="BE81" s="50"/>
      <c r="BF81" s="50"/>
      <c r="BG81" s="50"/>
      <c r="BH81" s="51"/>
      <c r="BI81" s="51"/>
    </row>
    <row r="82" spans="1:61" ht="12.75" customHeight="1" x14ac:dyDescent="0.4">
      <c r="A82" s="2"/>
      <c r="B82" s="1059"/>
      <c r="C82" s="1059"/>
      <c r="D82" s="1059"/>
      <c r="E82" s="1059"/>
      <c r="F82" s="1059"/>
      <c r="G82" s="1059"/>
      <c r="H82" s="1059"/>
      <c r="I82" s="1059"/>
      <c r="J82" s="1059"/>
      <c r="K82" s="1059"/>
      <c r="L82" s="1059"/>
      <c r="M82" s="1059"/>
      <c r="N82" s="1059"/>
      <c r="O82" s="1059"/>
      <c r="P82" s="1059"/>
      <c r="Q82" s="1059"/>
      <c r="R82" s="1059"/>
      <c r="S82" s="1059"/>
      <c r="T82" s="1059"/>
      <c r="U82" s="1059"/>
      <c r="V82" s="1059"/>
      <c r="W82" s="1059"/>
      <c r="X82" s="1059"/>
      <c r="Y82" s="1059"/>
      <c r="Z82" s="1059"/>
      <c r="AA82" s="1059"/>
      <c r="AB82" s="1059"/>
      <c r="AC82" s="1059"/>
      <c r="AD82" s="1059"/>
      <c r="AE82" s="1059"/>
      <c r="AF82" s="1059"/>
      <c r="AG82" s="1059"/>
      <c r="AH82" s="1059"/>
      <c r="AI82" s="1059"/>
      <c r="AJ82" s="1059"/>
      <c r="AK82" s="1059"/>
      <c r="AL82" s="1059"/>
      <c r="AM82" s="1059"/>
      <c r="AN82" s="1059"/>
      <c r="AO82" s="1059"/>
      <c r="AP82" s="1059"/>
      <c r="AQ82" s="1059"/>
      <c r="AR82" s="1059"/>
      <c r="AS82" s="1059"/>
      <c r="AT82" s="1059"/>
      <c r="AU82" s="1059"/>
      <c r="AV82" s="1059"/>
      <c r="AW82" s="1059"/>
      <c r="AX82" s="1059"/>
      <c r="AY82" s="1059"/>
      <c r="AZ82" s="1059"/>
      <c r="BA82" s="1059"/>
      <c r="BB82" s="1059"/>
      <c r="BC82" s="1059"/>
      <c r="BD82" s="50"/>
      <c r="BE82" s="50"/>
      <c r="BF82" s="50"/>
      <c r="BG82" s="50"/>
      <c r="BH82" s="51"/>
      <c r="BI82" s="51"/>
    </row>
    <row r="83" spans="1:61" s="57" customFormat="1" ht="12.75" customHeight="1" x14ac:dyDescent="0.4">
      <c r="A83" s="52"/>
      <c r="B83" s="53"/>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5"/>
      <c r="BE83" s="55"/>
      <c r="BF83" s="55"/>
      <c r="BG83" s="55"/>
      <c r="BH83" s="56"/>
      <c r="BI83" s="56"/>
    </row>
    <row r="84" spans="1:61" ht="15" customHeight="1" x14ac:dyDescent="0.4">
      <c r="A84" s="2" t="s">
        <v>94</v>
      </c>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58"/>
      <c r="AY84" s="58"/>
      <c r="AZ84" s="58"/>
      <c r="BA84" s="58"/>
      <c r="BB84" s="58"/>
      <c r="BC84" s="58"/>
      <c r="BD84" s="58"/>
      <c r="BE84" s="58"/>
      <c r="BF84" s="58"/>
      <c r="BG84" s="2"/>
    </row>
    <row r="85" spans="1:61" ht="15" customHeight="1" x14ac:dyDescent="0.4">
      <c r="A85" s="2"/>
      <c r="B85" s="7" t="s">
        <v>95</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2"/>
      <c r="AV85" s="2"/>
      <c r="AW85" s="2"/>
      <c r="AX85" s="2"/>
      <c r="AY85" s="2"/>
      <c r="AZ85" s="2"/>
      <c r="BA85" s="2"/>
      <c r="BB85" s="2"/>
      <c r="BC85" s="2"/>
      <c r="BD85" s="2"/>
      <c r="BE85" s="2"/>
      <c r="BF85" s="2"/>
      <c r="BG85" s="2"/>
    </row>
    <row r="86" spans="1:61" ht="15" customHeight="1" x14ac:dyDescent="0.4">
      <c r="A86" s="2"/>
      <c r="B86" s="7"/>
      <c r="C86" s="59"/>
      <c r="D86" s="573" t="s">
        <v>96</v>
      </c>
      <c r="E86" s="499"/>
      <c r="F86" s="499"/>
      <c r="G86" s="499"/>
      <c r="H86" s="499"/>
      <c r="I86" s="499"/>
      <c r="J86" s="454"/>
      <c r="K86" s="1055" t="s">
        <v>97</v>
      </c>
      <c r="L86" s="499"/>
      <c r="M86" s="499"/>
      <c r="N86" s="499"/>
      <c r="O86" s="499"/>
      <c r="P86" s="499"/>
      <c r="Q86" s="499"/>
      <c r="R86" s="499"/>
      <c r="S86" s="499"/>
      <c r="T86" s="499"/>
      <c r="U86" s="499"/>
      <c r="V86" s="499"/>
      <c r="W86" s="499"/>
      <c r="X86" s="499"/>
      <c r="Y86" s="499"/>
      <c r="Z86" s="454"/>
      <c r="AA86" s="564" t="s">
        <v>98</v>
      </c>
      <c r="AB86" s="565"/>
      <c r="AC86" s="565"/>
      <c r="AD86" s="565"/>
      <c r="AE86" s="565"/>
      <c r="AF86" s="566"/>
      <c r="AG86" s="787" t="s">
        <v>99</v>
      </c>
      <c r="AH86" s="894"/>
      <c r="AI86" s="894"/>
      <c r="AJ86" s="894"/>
      <c r="AK86" s="894"/>
      <c r="AL86" s="894"/>
      <c r="AM86" s="895"/>
      <c r="AN86" s="1057" t="s">
        <v>100</v>
      </c>
      <c r="AO86" s="1057"/>
      <c r="AP86" s="1057"/>
      <c r="AQ86" s="1057"/>
      <c r="AR86" s="1057"/>
      <c r="AS86" s="1057"/>
      <c r="AT86" s="1057"/>
      <c r="AU86" s="1058" t="s">
        <v>101</v>
      </c>
      <c r="AV86" s="1058"/>
      <c r="AW86" s="1058"/>
      <c r="AX86" s="1058"/>
      <c r="AY86" s="1058"/>
      <c r="AZ86" s="1058"/>
      <c r="BA86" s="523"/>
      <c r="BB86" s="524"/>
      <c r="BC86" s="524"/>
      <c r="BD86" s="524"/>
      <c r="BE86" s="524"/>
      <c r="BF86" s="524"/>
      <c r="BG86" s="2"/>
    </row>
    <row r="87" spans="1:61" ht="15" customHeight="1" x14ac:dyDescent="0.4">
      <c r="A87" s="2"/>
      <c r="B87" s="7"/>
      <c r="C87" s="59"/>
      <c r="D87" s="1051"/>
      <c r="E87" s="1052"/>
      <c r="F87" s="1052"/>
      <c r="G87" s="1052"/>
      <c r="H87" s="1052"/>
      <c r="I87" s="1052"/>
      <c r="J87" s="1053"/>
      <c r="K87" s="1051"/>
      <c r="L87" s="1052"/>
      <c r="M87" s="1052"/>
      <c r="N87" s="1052"/>
      <c r="O87" s="1052"/>
      <c r="P87" s="1052"/>
      <c r="Q87" s="1052"/>
      <c r="R87" s="1052"/>
      <c r="S87" s="1052"/>
      <c r="T87" s="1052"/>
      <c r="U87" s="1052"/>
      <c r="V87" s="1052"/>
      <c r="W87" s="1052"/>
      <c r="X87" s="1052"/>
      <c r="Y87" s="1052"/>
      <c r="Z87" s="1053"/>
      <c r="AA87" s="567"/>
      <c r="AB87" s="568"/>
      <c r="AC87" s="568"/>
      <c r="AD87" s="568"/>
      <c r="AE87" s="568"/>
      <c r="AF87" s="569"/>
      <c r="AG87" s="896"/>
      <c r="AH87" s="1056"/>
      <c r="AI87" s="1056"/>
      <c r="AJ87" s="1056"/>
      <c r="AK87" s="1056"/>
      <c r="AL87" s="1056"/>
      <c r="AM87" s="897"/>
      <c r="AN87" s="1057"/>
      <c r="AO87" s="1057"/>
      <c r="AP87" s="1057"/>
      <c r="AQ87" s="1057"/>
      <c r="AR87" s="1057"/>
      <c r="AS87" s="1057"/>
      <c r="AT87" s="1057"/>
      <c r="AU87" s="1058"/>
      <c r="AV87" s="1058"/>
      <c r="AW87" s="1058"/>
      <c r="AX87" s="1058"/>
      <c r="AY87" s="1058"/>
      <c r="AZ87" s="1058"/>
      <c r="BA87" s="523"/>
      <c r="BB87" s="524"/>
      <c r="BC87" s="524"/>
      <c r="BD87" s="524"/>
      <c r="BE87" s="524"/>
      <c r="BF87" s="524"/>
      <c r="BG87" s="2"/>
    </row>
    <row r="88" spans="1:61" ht="6" customHeight="1" x14ac:dyDescent="0.4">
      <c r="A88" s="2"/>
      <c r="B88" s="7"/>
      <c r="C88" s="59"/>
      <c r="D88" s="1054"/>
      <c r="E88" s="500"/>
      <c r="F88" s="500"/>
      <c r="G88" s="500"/>
      <c r="H88" s="500"/>
      <c r="I88" s="500"/>
      <c r="J88" s="456"/>
      <c r="K88" s="1054"/>
      <c r="L88" s="500"/>
      <c r="M88" s="500"/>
      <c r="N88" s="500"/>
      <c r="O88" s="500"/>
      <c r="P88" s="500"/>
      <c r="Q88" s="500"/>
      <c r="R88" s="500"/>
      <c r="S88" s="500"/>
      <c r="T88" s="500"/>
      <c r="U88" s="500"/>
      <c r="V88" s="500"/>
      <c r="W88" s="500"/>
      <c r="X88" s="500"/>
      <c r="Y88" s="500"/>
      <c r="Z88" s="456"/>
      <c r="AA88" s="570"/>
      <c r="AB88" s="571"/>
      <c r="AC88" s="571"/>
      <c r="AD88" s="571"/>
      <c r="AE88" s="571"/>
      <c r="AF88" s="572"/>
      <c r="AG88" s="898"/>
      <c r="AH88" s="899"/>
      <c r="AI88" s="899"/>
      <c r="AJ88" s="899"/>
      <c r="AK88" s="899"/>
      <c r="AL88" s="899"/>
      <c r="AM88" s="900"/>
      <c r="AN88" s="1057"/>
      <c r="AO88" s="1057"/>
      <c r="AP88" s="1057"/>
      <c r="AQ88" s="1057"/>
      <c r="AR88" s="1057"/>
      <c r="AS88" s="1057"/>
      <c r="AT88" s="1057"/>
      <c r="AU88" s="1058"/>
      <c r="AV88" s="1058"/>
      <c r="AW88" s="1058"/>
      <c r="AX88" s="1058"/>
      <c r="AY88" s="1058"/>
      <c r="AZ88" s="1058"/>
      <c r="BA88" s="523"/>
      <c r="BB88" s="524"/>
      <c r="BC88" s="524"/>
      <c r="BD88" s="524"/>
      <c r="BE88" s="524"/>
      <c r="BF88" s="524"/>
      <c r="BG88" s="2"/>
    </row>
    <row r="89" spans="1:61" ht="12" customHeight="1" x14ac:dyDescent="0.4">
      <c r="A89" s="2"/>
      <c r="B89" s="7"/>
      <c r="C89" s="59"/>
      <c r="D89" s="1022"/>
      <c r="E89" s="1023"/>
      <c r="F89" s="1023"/>
      <c r="G89" s="1023"/>
      <c r="H89" s="1023"/>
      <c r="I89" s="1023"/>
      <c r="J89" s="1028"/>
      <c r="K89" s="525"/>
      <c r="L89" s="526"/>
      <c r="M89" s="526"/>
      <c r="N89" s="526"/>
      <c r="O89" s="526"/>
      <c r="P89" s="526"/>
      <c r="Q89" s="526"/>
      <c r="R89" s="526"/>
      <c r="S89" s="526"/>
      <c r="T89" s="526"/>
      <c r="U89" s="526"/>
      <c r="V89" s="526"/>
      <c r="W89" s="526"/>
      <c r="X89" s="526"/>
      <c r="Y89" s="526"/>
      <c r="Z89" s="527"/>
      <c r="AA89" s="1031"/>
      <c r="AB89" s="860"/>
      <c r="AC89" s="860"/>
      <c r="AD89" s="860"/>
      <c r="AE89" s="860"/>
      <c r="AF89" s="861"/>
      <c r="AG89" s="1032"/>
      <c r="AH89" s="1033"/>
      <c r="AI89" s="1033"/>
      <c r="AJ89" s="1033"/>
      <c r="AK89" s="1033"/>
      <c r="AL89" s="1033"/>
      <c r="AM89" s="1034"/>
      <c r="AN89" s="1041"/>
      <c r="AO89" s="1041"/>
      <c r="AP89" s="1041"/>
      <c r="AQ89" s="1041"/>
      <c r="AR89" s="1041"/>
      <c r="AS89" s="1041"/>
      <c r="AT89" s="1041"/>
      <c r="AU89" s="1042">
        <f>AG89*AN89</f>
        <v>0</v>
      </c>
      <c r="AV89" s="1043"/>
      <c r="AW89" s="1043"/>
      <c r="AX89" s="1043"/>
      <c r="AY89" s="1043"/>
      <c r="AZ89" s="1044"/>
      <c r="BA89" s="523"/>
      <c r="BB89" s="524"/>
      <c r="BC89" s="524"/>
      <c r="BD89" s="524"/>
      <c r="BE89" s="524"/>
      <c r="BF89" s="524"/>
      <c r="BG89" s="2"/>
    </row>
    <row r="90" spans="1:61" ht="12" customHeight="1" x14ac:dyDescent="0.4">
      <c r="A90" s="2"/>
      <c r="B90" s="7"/>
      <c r="C90" s="59"/>
      <c r="D90" s="1024"/>
      <c r="E90" s="1025"/>
      <c r="F90" s="1025"/>
      <c r="G90" s="1025"/>
      <c r="H90" s="1025"/>
      <c r="I90" s="1025"/>
      <c r="J90" s="1029"/>
      <c r="K90" s="683"/>
      <c r="L90" s="684"/>
      <c r="M90" s="684"/>
      <c r="N90" s="684"/>
      <c r="O90" s="684"/>
      <c r="P90" s="684"/>
      <c r="Q90" s="684"/>
      <c r="R90" s="684"/>
      <c r="S90" s="684"/>
      <c r="T90" s="684"/>
      <c r="U90" s="684"/>
      <c r="V90" s="684"/>
      <c r="W90" s="684"/>
      <c r="X90" s="684"/>
      <c r="Y90" s="684"/>
      <c r="Z90" s="685"/>
      <c r="AA90" s="737"/>
      <c r="AB90" s="862"/>
      <c r="AC90" s="862"/>
      <c r="AD90" s="862"/>
      <c r="AE90" s="862"/>
      <c r="AF90" s="863"/>
      <c r="AG90" s="1035"/>
      <c r="AH90" s="1036"/>
      <c r="AI90" s="1036"/>
      <c r="AJ90" s="1036"/>
      <c r="AK90" s="1036"/>
      <c r="AL90" s="1036"/>
      <c r="AM90" s="1037"/>
      <c r="AN90" s="1041"/>
      <c r="AO90" s="1041"/>
      <c r="AP90" s="1041"/>
      <c r="AQ90" s="1041"/>
      <c r="AR90" s="1041"/>
      <c r="AS90" s="1041"/>
      <c r="AT90" s="1041"/>
      <c r="AU90" s="1045"/>
      <c r="AV90" s="1046"/>
      <c r="AW90" s="1046"/>
      <c r="AX90" s="1046"/>
      <c r="AY90" s="1046"/>
      <c r="AZ90" s="1047"/>
      <c r="BA90" s="523"/>
      <c r="BB90" s="524"/>
      <c r="BC90" s="524"/>
      <c r="BD90" s="524"/>
      <c r="BE90" s="524"/>
      <c r="BF90" s="524"/>
      <c r="BG90" s="2"/>
    </row>
    <row r="91" spans="1:61" ht="12" customHeight="1" x14ac:dyDescent="0.4">
      <c r="A91" s="2"/>
      <c r="B91" s="7"/>
      <c r="C91" s="59"/>
      <c r="D91" s="1026"/>
      <c r="E91" s="1027"/>
      <c r="F91" s="1027"/>
      <c r="G91" s="1027"/>
      <c r="H91" s="1027"/>
      <c r="I91" s="1027"/>
      <c r="J91" s="1030"/>
      <c r="K91" s="867" t="s">
        <v>102</v>
      </c>
      <c r="L91" s="868"/>
      <c r="M91" s="868"/>
      <c r="N91" s="868"/>
      <c r="O91" s="868"/>
      <c r="P91" s="868"/>
      <c r="Q91" s="868"/>
      <c r="R91" s="868"/>
      <c r="S91" s="868"/>
      <c r="T91" s="868"/>
      <c r="U91" s="868"/>
      <c r="V91" s="868"/>
      <c r="W91" s="868"/>
      <c r="X91" s="868"/>
      <c r="Y91" s="868"/>
      <c r="Z91" s="869"/>
      <c r="AA91" s="864"/>
      <c r="AB91" s="865"/>
      <c r="AC91" s="865"/>
      <c r="AD91" s="865"/>
      <c r="AE91" s="865"/>
      <c r="AF91" s="866"/>
      <c r="AG91" s="1038"/>
      <c r="AH91" s="1039"/>
      <c r="AI91" s="1039"/>
      <c r="AJ91" s="1039"/>
      <c r="AK91" s="1039"/>
      <c r="AL91" s="1039"/>
      <c r="AM91" s="1040"/>
      <c r="AN91" s="1041"/>
      <c r="AO91" s="1041"/>
      <c r="AP91" s="1041"/>
      <c r="AQ91" s="1041"/>
      <c r="AR91" s="1041"/>
      <c r="AS91" s="1041"/>
      <c r="AT91" s="1041"/>
      <c r="AU91" s="1048"/>
      <c r="AV91" s="1049"/>
      <c r="AW91" s="1049"/>
      <c r="AX91" s="1049"/>
      <c r="AY91" s="1049"/>
      <c r="AZ91" s="1050"/>
      <c r="BA91" s="523"/>
      <c r="BB91" s="524"/>
      <c r="BC91" s="524"/>
      <c r="BD91" s="524"/>
      <c r="BE91" s="524"/>
      <c r="BF91" s="524"/>
      <c r="BG91" s="2"/>
    </row>
    <row r="92" spans="1:61" ht="24.75" customHeight="1" thickBot="1" x14ac:dyDescent="0.2">
      <c r="A92" s="2"/>
      <c r="B92" s="26" t="s">
        <v>103</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7"/>
      <c r="AR92" s="2"/>
      <c r="AS92" s="2"/>
      <c r="AT92" s="2"/>
      <c r="AU92" s="2"/>
      <c r="AV92" s="2"/>
      <c r="AW92" s="993" t="s">
        <v>104</v>
      </c>
      <c r="AX92" s="993"/>
      <c r="AY92" s="993"/>
      <c r="AZ92" s="993"/>
      <c r="BA92" s="993"/>
      <c r="BB92" s="993"/>
      <c r="BC92" s="993"/>
      <c r="BD92" s="993"/>
      <c r="BE92" s="993"/>
      <c r="BF92" s="993"/>
      <c r="BG92" s="2"/>
    </row>
    <row r="93" spans="1:61" s="60" customFormat="1" ht="25.5" customHeight="1" thickTop="1" thickBot="1" x14ac:dyDescent="0.3">
      <c r="A93" s="26"/>
      <c r="B93" s="994" t="s">
        <v>105</v>
      </c>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c r="AU93" s="994"/>
      <c r="AV93" s="994"/>
      <c r="AW93" s="995" t="s">
        <v>106</v>
      </c>
      <c r="AX93" s="996"/>
      <c r="AY93" s="997"/>
      <c r="AZ93" s="998"/>
      <c r="BA93" s="999"/>
      <c r="BB93" s="999"/>
      <c r="BC93" s="999"/>
      <c r="BD93" s="999"/>
      <c r="BE93" s="1000" t="s">
        <v>19</v>
      </c>
      <c r="BF93" s="1001"/>
      <c r="BG93" s="26"/>
    </row>
    <row r="94" spans="1:61" s="65" customFormat="1" ht="4.5" customHeight="1" thickTop="1" x14ac:dyDescent="0.4">
      <c r="A94" s="2"/>
      <c r="B94" s="2"/>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2"/>
      <c r="AR94" s="62"/>
      <c r="AS94" s="62"/>
      <c r="AT94" s="62"/>
      <c r="AU94" s="62"/>
      <c r="AV94" s="62"/>
      <c r="AW94" s="63"/>
      <c r="AX94" s="63"/>
      <c r="AY94" s="63"/>
      <c r="AZ94" s="63"/>
      <c r="BA94" s="63"/>
      <c r="BB94" s="63"/>
      <c r="BC94" s="63"/>
      <c r="BD94" s="7"/>
      <c r="BE94" s="7"/>
      <c r="BF94" s="7"/>
      <c r="BG94" s="64"/>
    </row>
    <row r="95" spans="1:61" ht="12" customHeight="1" x14ac:dyDescent="0.4">
      <c r="A95" s="2"/>
      <c r="B95" s="7"/>
      <c r="C95" s="59"/>
      <c r="D95" s="848" t="s">
        <v>96</v>
      </c>
      <c r="E95" s="849"/>
      <c r="F95" s="849"/>
      <c r="G95" s="849"/>
      <c r="H95" s="849"/>
      <c r="I95" s="849"/>
      <c r="J95" s="555" t="s">
        <v>97</v>
      </c>
      <c r="K95" s="556"/>
      <c r="L95" s="556"/>
      <c r="M95" s="556"/>
      <c r="N95" s="556"/>
      <c r="O95" s="556"/>
      <c r="P95" s="556"/>
      <c r="Q95" s="556"/>
      <c r="R95" s="556"/>
      <c r="S95" s="556"/>
      <c r="T95" s="556"/>
      <c r="U95" s="556"/>
      <c r="V95" s="556"/>
      <c r="W95" s="556"/>
      <c r="X95" s="557"/>
      <c r="Y95" s="564" t="s">
        <v>107</v>
      </c>
      <c r="Z95" s="1005"/>
      <c r="AA95" s="1005"/>
      <c r="AB95" s="1005"/>
      <c r="AC95" s="1006"/>
      <c r="AD95" s="787" t="s">
        <v>108</v>
      </c>
      <c r="AE95" s="852"/>
      <c r="AF95" s="852"/>
      <c r="AG95" s="852"/>
      <c r="AH95" s="853"/>
      <c r="AI95" s="1013" t="s">
        <v>109</v>
      </c>
      <c r="AJ95" s="1014"/>
      <c r="AK95" s="1014"/>
      <c r="AL95" s="1014"/>
      <c r="AM95" s="1015"/>
      <c r="AN95" s="787" t="s">
        <v>110</v>
      </c>
      <c r="AO95" s="852"/>
      <c r="AP95" s="852"/>
      <c r="AQ95" s="852"/>
      <c r="AR95" s="852"/>
      <c r="AS95" s="853"/>
      <c r="AT95" s="787" t="s">
        <v>111</v>
      </c>
      <c r="AU95" s="852"/>
      <c r="AV95" s="852"/>
      <c r="AW95" s="852"/>
      <c r="AX95" s="852"/>
      <c r="AY95" s="852"/>
      <c r="AZ95" s="852"/>
      <c r="BA95" s="852"/>
      <c r="BB95" s="852"/>
      <c r="BC95" s="852"/>
      <c r="BD95" s="852"/>
      <c r="BE95" s="853"/>
      <c r="BF95" s="7"/>
      <c r="BG95" s="2"/>
    </row>
    <row r="96" spans="1:61" ht="12" customHeight="1" x14ac:dyDescent="0.4">
      <c r="A96" s="2"/>
      <c r="B96" s="7"/>
      <c r="C96" s="59"/>
      <c r="D96" s="850"/>
      <c r="E96" s="850"/>
      <c r="F96" s="850"/>
      <c r="G96" s="850"/>
      <c r="H96" s="850"/>
      <c r="I96" s="850"/>
      <c r="J96" s="1002"/>
      <c r="K96" s="1003"/>
      <c r="L96" s="1003"/>
      <c r="M96" s="1003"/>
      <c r="N96" s="1003"/>
      <c r="O96" s="1003"/>
      <c r="P96" s="1003"/>
      <c r="Q96" s="1003"/>
      <c r="R96" s="1003"/>
      <c r="S96" s="1003"/>
      <c r="T96" s="1003"/>
      <c r="U96" s="1003"/>
      <c r="V96" s="1003"/>
      <c r="W96" s="1003"/>
      <c r="X96" s="1004"/>
      <c r="Y96" s="1007"/>
      <c r="Z96" s="1008"/>
      <c r="AA96" s="1008"/>
      <c r="AB96" s="1008"/>
      <c r="AC96" s="1009"/>
      <c r="AD96" s="854"/>
      <c r="AE96" s="855"/>
      <c r="AF96" s="855"/>
      <c r="AG96" s="855"/>
      <c r="AH96" s="856"/>
      <c r="AI96" s="1016"/>
      <c r="AJ96" s="1017"/>
      <c r="AK96" s="1017"/>
      <c r="AL96" s="1017"/>
      <c r="AM96" s="1018"/>
      <c r="AN96" s="854"/>
      <c r="AO96" s="855"/>
      <c r="AP96" s="855"/>
      <c r="AQ96" s="855"/>
      <c r="AR96" s="855"/>
      <c r="AS96" s="856"/>
      <c r="AT96" s="854"/>
      <c r="AU96" s="855"/>
      <c r="AV96" s="855"/>
      <c r="AW96" s="855"/>
      <c r="AX96" s="855"/>
      <c r="AY96" s="855"/>
      <c r="AZ96" s="855"/>
      <c r="BA96" s="855"/>
      <c r="BB96" s="855"/>
      <c r="BC96" s="855"/>
      <c r="BD96" s="855"/>
      <c r="BE96" s="856"/>
      <c r="BF96" s="2"/>
      <c r="BG96" s="2"/>
    </row>
    <row r="97" spans="1:59" ht="12" customHeight="1" x14ac:dyDescent="0.4">
      <c r="A97" s="2"/>
      <c r="B97" s="7"/>
      <c r="C97" s="59"/>
      <c r="D97" s="851"/>
      <c r="E97" s="851"/>
      <c r="F97" s="851"/>
      <c r="G97" s="851"/>
      <c r="H97" s="851"/>
      <c r="I97" s="851"/>
      <c r="J97" s="985" t="s">
        <v>112</v>
      </c>
      <c r="K97" s="986"/>
      <c r="L97" s="986"/>
      <c r="M97" s="986"/>
      <c r="N97" s="986"/>
      <c r="O97" s="986"/>
      <c r="P97" s="986"/>
      <c r="Q97" s="986"/>
      <c r="R97" s="986"/>
      <c r="S97" s="986"/>
      <c r="T97" s="986"/>
      <c r="U97" s="986"/>
      <c r="V97" s="986"/>
      <c r="W97" s="986"/>
      <c r="X97" s="987"/>
      <c r="Y97" s="1010"/>
      <c r="Z97" s="1011"/>
      <c r="AA97" s="1011"/>
      <c r="AB97" s="1011"/>
      <c r="AC97" s="1012"/>
      <c r="AD97" s="857"/>
      <c r="AE97" s="858"/>
      <c r="AF97" s="858"/>
      <c r="AG97" s="858"/>
      <c r="AH97" s="859"/>
      <c r="AI97" s="1019"/>
      <c r="AJ97" s="1020"/>
      <c r="AK97" s="1020"/>
      <c r="AL97" s="1020"/>
      <c r="AM97" s="1021"/>
      <c r="AN97" s="857"/>
      <c r="AO97" s="858"/>
      <c r="AP97" s="858"/>
      <c r="AQ97" s="858"/>
      <c r="AR97" s="858"/>
      <c r="AS97" s="859"/>
      <c r="AT97" s="988" t="s">
        <v>113</v>
      </c>
      <c r="AU97" s="989"/>
      <c r="AV97" s="990"/>
      <c r="AW97" s="991" t="s">
        <v>114</v>
      </c>
      <c r="AX97" s="989"/>
      <c r="AY97" s="989"/>
      <c r="AZ97" s="989"/>
      <c r="BA97" s="989"/>
      <c r="BB97" s="989"/>
      <c r="BC97" s="989"/>
      <c r="BD97" s="989"/>
      <c r="BE97" s="992"/>
      <c r="BF97" s="2"/>
      <c r="BG97" s="2"/>
    </row>
    <row r="98" spans="1:59" ht="12" customHeight="1" x14ac:dyDescent="0.4">
      <c r="B98" s="66"/>
      <c r="C98" s="67"/>
      <c r="D98" s="580"/>
      <c r="E98" s="581"/>
      <c r="F98" s="581"/>
      <c r="G98" s="581"/>
      <c r="H98" s="581"/>
      <c r="I98" s="582"/>
      <c r="J98" s="702"/>
      <c r="K98" s="703"/>
      <c r="L98" s="703"/>
      <c r="M98" s="703"/>
      <c r="N98" s="703"/>
      <c r="O98" s="703"/>
      <c r="P98" s="703"/>
      <c r="Q98" s="703"/>
      <c r="R98" s="703"/>
      <c r="S98" s="703"/>
      <c r="T98" s="703"/>
      <c r="U98" s="703"/>
      <c r="V98" s="703"/>
      <c r="W98" s="703"/>
      <c r="X98" s="704"/>
      <c r="Y98" s="907"/>
      <c r="Z98" s="959"/>
      <c r="AA98" s="959"/>
      <c r="AB98" s="959"/>
      <c r="AC98" s="960"/>
      <c r="AD98" s="967"/>
      <c r="AE98" s="968"/>
      <c r="AF98" s="968"/>
      <c r="AG98" s="968"/>
      <c r="AH98" s="969"/>
      <c r="AI98" s="976"/>
      <c r="AJ98" s="977"/>
      <c r="AK98" s="977"/>
      <c r="AL98" s="977"/>
      <c r="AM98" s="978"/>
      <c r="AN98" s="949">
        <f>AD98*AI98</f>
        <v>0</v>
      </c>
      <c r="AO98" s="950"/>
      <c r="AP98" s="950"/>
      <c r="AQ98" s="950"/>
      <c r="AR98" s="950"/>
      <c r="AS98" s="951"/>
      <c r="AT98" s="933"/>
      <c r="AU98" s="934"/>
      <c r="AV98" s="934"/>
      <c r="AW98" s="939"/>
      <c r="AX98" s="934"/>
      <c r="AY98" s="934"/>
      <c r="AZ98" s="934"/>
      <c r="BA98" s="934"/>
      <c r="BB98" s="934"/>
      <c r="BC98" s="934"/>
      <c r="BD98" s="934"/>
      <c r="BE98" s="940"/>
    </row>
    <row r="99" spans="1:59" ht="12" customHeight="1" x14ac:dyDescent="0.4">
      <c r="B99" s="66"/>
      <c r="C99" s="67"/>
      <c r="D99" s="583"/>
      <c r="E99" s="584"/>
      <c r="F99" s="584"/>
      <c r="G99" s="584"/>
      <c r="H99" s="584"/>
      <c r="I99" s="585"/>
      <c r="J99" s="705"/>
      <c r="K99" s="706"/>
      <c r="L99" s="706"/>
      <c r="M99" s="706"/>
      <c r="N99" s="706"/>
      <c r="O99" s="706"/>
      <c r="P99" s="706"/>
      <c r="Q99" s="706"/>
      <c r="R99" s="706"/>
      <c r="S99" s="706"/>
      <c r="T99" s="706"/>
      <c r="U99" s="706"/>
      <c r="V99" s="706"/>
      <c r="W99" s="706"/>
      <c r="X99" s="707"/>
      <c r="Y99" s="961"/>
      <c r="Z99" s="962"/>
      <c r="AA99" s="962"/>
      <c r="AB99" s="962"/>
      <c r="AC99" s="963"/>
      <c r="AD99" s="970"/>
      <c r="AE99" s="971"/>
      <c r="AF99" s="971"/>
      <c r="AG99" s="971"/>
      <c r="AH99" s="972"/>
      <c r="AI99" s="979"/>
      <c r="AJ99" s="980"/>
      <c r="AK99" s="980"/>
      <c r="AL99" s="980"/>
      <c r="AM99" s="981"/>
      <c r="AN99" s="952"/>
      <c r="AO99" s="953"/>
      <c r="AP99" s="953"/>
      <c r="AQ99" s="953"/>
      <c r="AR99" s="953"/>
      <c r="AS99" s="954"/>
      <c r="AT99" s="935"/>
      <c r="AU99" s="936"/>
      <c r="AV99" s="936"/>
      <c r="AW99" s="941"/>
      <c r="AX99" s="936"/>
      <c r="AY99" s="936"/>
      <c r="AZ99" s="936"/>
      <c r="BA99" s="936"/>
      <c r="BB99" s="936"/>
      <c r="BC99" s="936"/>
      <c r="BD99" s="936"/>
      <c r="BE99" s="942"/>
    </row>
    <row r="100" spans="1:59" ht="12" customHeight="1" x14ac:dyDescent="0.4">
      <c r="B100" s="66"/>
      <c r="C100" s="67"/>
      <c r="D100" s="586"/>
      <c r="E100" s="587"/>
      <c r="F100" s="587"/>
      <c r="G100" s="587"/>
      <c r="H100" s="587"/>
      <c r="I100" s="588"/>
      <c r="J100" s="697"/>
      <c r="K100" s="698"/>
      <c r="L100" s="698"/>
      <c r="M100" s="698"/>
      <c r="N100" s="698"/>
      <c r="O100" s="698"/>
      <c r="P100" s="698"/>
      <c r="Q100" s="698"/>
      <c r="R100" s="698"/>
      <c r="S100" s="698"/>
      <c r="T100" s="698"/>
      <c r="U100" s="698"/>
      <c r="V100" s="698"/>
      <c r="W100" s="698"/>
      <c r="X100" s="699"/>
      <c r="Y100" s="964"/>
      <c r="Z100" s="965"/>
      <c r="AA100" s="965"/>
      <c r="AB100" s="965"/>
      <c r="AC100" s="966"/>
      <c r="AD100" s="973"/>
      <c r="AE100" s="974"/>
      <c r="AF100" s="974"/>
      <c r="AG100" s="974"/>
      <c r="AH100" s="975"/>
      <c r="AI100" s="982"/>
      <c r="AJ100" s="983"/>
      <c r="AK100" s="983"/>
      <c r="AL100" s="983"/>
      <c r="AM100" s="984"/>
      <c r="AN100" s="955"/>
      <c r="AO100" s="956"/>
      <c r="AP100" s="956"/>
      <c r="AQ100" s="956"/>
      <c r="AR100" s="956"/>
      <c r="AS100" s="957"/>
      <c r="AT100" s="937"/>
      <c r="AU100" s="938"/>
      <c r="AV100" s="938"/>
      <c r="AW100" s="943"/>
      <c r="AX100" s="938"/>
      <c r="AY100" s="938"/>
      <c r="AZ100" s="938"/>
      <c r="BA100" s="938"/>
      <c r="BB100" s="938"/>
      <c r="BC100" s="938"/>
      <c r="BD100" s="938"/>
      <c r="BE100" s="944"/>
    </row>
    <row r="101" spans="1:59" ht="12" customHeight="1" x14ac:dyDescent="0.4">
      <c r="B101" s="66"/>
      <c r="C101" s="67"/>
      <c r="D101" s="730"/>
      <c r="E101" s="731"/>
      <c r="F101" s="731"/>
      <c r="G101" s="731"/>
      <c r="H101" s="731"/>
      <c r="I101" s="732"/>
      <c r="J101" s="702"/>
      <c r="K101" s="703"/>
      <c r="L101" s="703"/>
      <c r="M101" s="703"/>
      <c r="N101" s="703"/>
      <c r="O101" s="703"/>
      <c r="P101" s="703"/>
      <c r="Q101" s="703"/>
      <c r="R101" s="703"/>
      <c r="S101" s="703"/>
      <c r="T101" s="703"/>
      <c r="U101" s="703"/>
      <c r="V101" s="703"/>
      <c r="W101" s="703"/>
      <c r="X101" s="704"/>
      <c r="Y101" s="907"/>
      <c r="Z101" s="959"/>
      <c r="AA101" s="959"/>
      <c r="AB101" s="959"/>
      <c r="AC101" s="960"/>
      <c r="AD101" s="967"/>
      <c r="AE101" s="968"/>
      <c r="AF101" s="968"/>
      <c r="AG101" s="968"/>
      <c r="AH101" s="969"/>
      <c r="AI101" s="976"/>
      <c r="AJ101" s="977"/>
      <c r="AK101" s="977"/>
      <c r="AL101" s="977"/>
      <c r="AM101" s="978"/>
      <c r="AN101" s="949">
        <f>AD101*AI101</f>
        <v>0</v>
      </c>
      <c r="AO101" s="950"/>
      <c r="AP101" s="950"/>
      <c r="AQ101" s="950"/>
      <c r="AR101" s="950"/>
      <c r="AS101" s="951"/>
      <c r="AT101" s="933"/>
      <c r="AU101" s="934"/>
      <c r="AV101" s="934"/>
      <c r="AW101" s="939"/>
      <c r="AX101" s="934"/>
      <c r="AY101" s="934"/>
      <c r="AZ101" s="934"/>
      <c r="BA101" s="934"/>
      <c r="BB101" s="934"/>
      <c r="BC101" s="934"/>
      <c r="BD101" s="934"/>
      <c r="BE101" s="940"/>
    </row>
    <row r="102" spans="1:59" ht="12" customHeight="1" x14ac:dyDescent="0.4">
      <c r="B102" s="66"/>
      <c r="C102" s="67"/>
      <c r="D102" s="738"/>
      <c r="E102" s="739"/>
      <c r="F102" s="739"/>
      <c r="G102" s="739"/>
      <c r="H102" s="739"/>
      <c r="I102" s="740"/>
      <c r="J102" s="705"/>
      <c r="K102" s="706"/>
      <c r="L102" s="706"/>
      <c r="M102" s="706"/>
      <c r="N102" s="706"/>
      <c r="O102" s="706"/>
      <c r="P102" s="706"/>
      <c r="Q102" s="706"/>
      <c r="R102" s="706"/>
      <c r="S102" s="706"/>
      <c r="T102" s="706"/>
      <c r="U102" s="706"/>
      <c r="V102" s="706"/>
      <c r="W102" s="706"/>
      <c r="X102" s="707"/>
      <c r="Y102" s="961"/>
      <c r="Z102" s="962"/>
      <c r="AA102" s="962"/>
      <c r="AB102" s="962"/>
      <c r="AC102" s="963"/>
      <c r="AD102" s="970"/>
      <c r="AE102" s="971"/>
      <c r="AF102" s="971"/>
      <c r="AG102" s="971"/>
      <c r="AH102" s="972"/>
      <c r="AI102" s="979"/>
      <c r="AJ102" s="980"/>
      <c r="AK102" s="980"/>
      <c r="AL102" s="980"/>
      <c r="AM102" s="981"/>
      <c r="AN102" s="952"/>
      <c r="AO102" s="953"/>
      <c r="AP102" s="953"/>
      <c r="AQ102" s="953"/>
      <c r="AR102" s="953"/>
      <c r="AS102" s="954"/>
      <c r="AT102" s="935"/>
      <c r="AU102" s="936"/>
      <c r="AV102" s="936"/>
      <c r="AW102" s="941"/>
      <c r="AX102" s="936"/>
      <c r="AY102" s="936"/>
      <c r="AZ102" s="936"/>
      <c r="BA102" s="936"/>
      <c r="BB102" s="936"/>
      <c r="BC102" s="936"/>
      <c r="BD102" s="936"/>
      <c r="BE102" s="942"/>
    </row>
    <row r="103" spans="1:59" ht="12" customHeight="1" x14ac:dyDescent="0.4">
      <c r="B103" s="66"/>
      <c r="C103" s="67"/>
      <c r="D103" s="741"/>
      <c r="E103" s="742"/>
      <c r="F103" s="742"/>
      <c r="G103" s="742"/>
      <c r="H103" s="742"/>
      <c r="I103" s="743"/>
      <c r="J103" s="697"/>
      <c r="K103" s="698"/>
      <c r="L103" s="698"/>
      <c r="M103" s="698"/>
      <c r="N103" s="698"/>
      <c r="O103" s="698"/>
      <c r="P103" s="698"/>
      <c r="Q103" s="698"/>
      <c r="R103" s="698"/>
      <c r="S103" s="698"/>
      <c r="T103" s="698"/>
      <c r="U103" s="698"/>
      <c r="V103" s="698"/>
      <c r="W103" s="698"/>
      <c r="X103" s="699"/>
      <c r="Y103" s="964"/>
      <c r="Z103" s="965"/>
      <c r="AA103" s="965"/>
      <c r="AB103" s="965"/>
      <c r="AC103" s="966"/>
      <c r="AD103" s="973"/>
      <c r="AE103" s="974"/>
      <c r="AF103" s="974"/>
      <c r="AG103" s="974"/>
      <c r="AH103" s="975"/>
      <c r="AI103" s="982"/>
      <c r="AJ103" s="983"/>
      <c r="AK103" s="983"/>
      <c r="AL103" s="983"/>
      <c r="AM103" s="984"/>
      <c r="AN103" s="955"/>
      <c r="AO103" s="956"/>
      <c r="AP103" s="956"/>
      <c r="AQ103" s="956"/>
      <c r="AR103" s="956"/>
      <c r="AS103" s="957"/>
      <c r="AT103" s="937"/>
      <c r="AU103" s="938"/>
      <c r="AV103" s="938"/>
      <c r="AW103" s="943"/>
      <c r="AX103" s="938"/>
      <c r="AY103" s="938"/>
      <c r="AZ103" s="938"/>
      <c r="BA103" s="938"/>
      <c r="BB103" s="938"/>
      <c r="BC103" s="938"/>
      <c r="BD103" s="938"/>
      <c r="BE103" s="944"/>
    </row>
    <row r="104" spans="1:59" ht="12" customHeight="1" x14ac:dyDescent="0.4">
      <c r="B104" s="66"/>
      <c r="C104" s="67"/>
      <c r="D104" s="730"/>
      <c r="E104" s="731"/>
      <c r="F104" s="731"/>
      <c r="G104" s="731"/>
      <c r="H104" s="731"/>
      <c r="I104" s="732"/>
      <c r="J104" s="702"/>
      <c r="K104" s="703"/>
      <c r="L104" s="703"/>
      <c r="M104" s="703"/>
      <c r="N104" s="703"/>
      <c r="O104" s="703"/>
      <c r="P104" s="703"/>
      <c r="Q104" s="703"/>
      <c r="R104" s="703"/>
      <c r="S104" s="703"/>
      <c r="T104" s="703"/>
      <c r="U104" s="703"/>
      <c r="V104" s="703"/>
      <c r="W104" s="703"/>
      <c r="X104" s="704"/>
      <c r="Y104" s="907"/>
      <c r="Z104" s="959"/>
      <c r="AA104" s="959"/>
      <c r="AB104" s="959"/>
      <c r="AC104" s="960"/>
      <c r="AD104" s="967"/>
      <c r="AE104" s="968"/>
      <c r="AF104" s="968"/>
      <c r="AG104" s="968"/>
      <c r="AH104" s="969"/>
      <c r="AI104" s="976"/>
      <c r="AJ104" s="977"/>
      <c r="AK104" s="977"/>
      <c r="AL104" s="977"/>
      <c r="AM104" s="978"/>
      <c r="AN104" s="949">
        <f>AD104*AI104</f>
        <v>0</v>
      </c>
      <c r="AO104" s="950"/>
      <c r="AP104" s="950"/>
      <c r="AQ104" s="950"/>
      <c r="AR104" s="950"/>
      <c r="AS104" s="951"/>
      <c r="AT104" s="933"/>
      <c r="AU104" s="934"/>
      <c r="AV104" s="934"/>
      <c r="AW104" s="939"/>
      <c r="AX104" s="934"/>
      <c r="AY104" s="934"/>
      <c r="AZ104" s="934"/>
      <c r="BA104" s="934"/>
      <c r="BB104" s="934"/>
      <c r="BC104" s="934"/>
      <c r="BD104" s="934"/>
      <c r="BE104" s="940"/>
    </row>
    <row r="105" spans="1:59" ht="12" customHeight="1" x14ac:dyDescent="0.4">
      <c r="B105" s="66"/>
      <c r="C105" s="67"/>
      <c r="D105" s="738"/>
      <c r="E105" s="739"/>
      <c r="F105" s="739"/>
      <c r="G105" s="739"/>
      <c r="H105" s="739"/>
      <c r="I105" s="740"/>
      <c r="J105" s="705"/>
      <c r="K105" s="706"/>
      <c r="L105" s="706"/>
      <c r="M105" s="706"/>
      <c r="N105" s="706"/>
      <c r="O105" s="706"/>
      <c r="P105" s="706"/>
      <c r="Q105" s="706"/>
      <c r="R105" s="706"/>
      <c r="S105" s="706"/>
      <c r="T105" s="706"/>
      <c r="U105" s="706"/>
      <c r="V105" s="706"/>
      <c r="W105" s="706"/>
      <c r="X105" s="707"/>
      <c r="Y105" s="961"/>
      <c r="Z105" s="962"/>
      <c r="AA105" s="962"/>
      <c r="AB105" s="962"/>
      <c r="AC105" s="963"/>
      <c r="AD105" s="970"/>
      <c r="AE105" s="971"/>
      <c r="AF105" s="971"/>
      <c r="AG105" s="971"/>
      <c r="AH105" s="972"/>
      <c r="AI105" s="979"/>
      <c r="AJ105" s="980"/>
      <c r="AK105" s="980"/>
      <c r="AL105" s="980"/>
      <c r="AM105" s="981"/>
      <c r="AN105" s="952"/>
      <c r="AO105" s="953"/>
      <c r="AP105" s="953"/>
      <c r="AQ105" s="953"/>
      <c r="AR105" s="953"/>
      <c r="AS105" s="954"/>
      <c r="AT105" s="935"/>
      <c r="AU105" s="936"/>
      <c r="AV105" s="936"/>
      <c r="AW105" s="941"/>
      <c r="AX105" s="936"/>
      <c r="AY105" s="936"/>
      <c r="AZ105" s="936"/>
      <c r="BA105" s="936"/>
      <c r="BB105" s="936"/>
      <c r="BC105" s="936"/>
      <c r="BD105" s="936"/>
      <c r="BE105" s="942"/>
    </row>
    <row r="106" spans="1:59" ht="12" customHeight="1" x14ac:dyDescent="0.4">
      <c r="B106" s="66"/>
      <c r="C106" s="67"/>
      <c r="D106" s="741"/>
      <c r="E106" s="742"/>
      <c r="F106" s="742"/>
      <c r="G106" s="742"/>
      <c r="H106" s="742"/>
      <c r="I106" s="743"/>
      <c r="J106" s="697"/>
      <c r="K106" s="698"/>
      <c r="L106" s="698"/>
      <c r="M106" s="698"/>
      <c r="N106" s="698"/>
      <c r="O106" s="698"/>
      <c r="P106" s="698"/>
      <c r="Q106" s="698"/>
      <c r="R106" s="698"/>
      <c r="S106" s="698"/>
      <c r="T106" s="698"/>
      <c r="U106" s="698"/>
      <c r="V106" s="698"/>
      <c r="W106" s="698"/>
      <c r="X106" s="699"/>
      <c r="Y106" s="964"/>
      <c r="Z106" s="965"/>
      <c r="AA106" s="965"/>
      <c r="AB106" s="965"/>
      <c r="AC106" s="966"/>
      <c r="AD106" s="973"/>
      <c r="AE106" s="974"/>
      <c r="AF106" s="974"/>
      <c r="AG106" s="974"/>
      <c r="AH106" s="975"/>
      <c r="AI106" s="982"/>
      <c r="AJ106" s="983"/>
      <c r="AK106" s="983"/>
      <c r="AL106" s="983"/>
      <c r="AM106" s="984"/>
      <c r="AN106" s="955"/>
      <c r="AO106" s="956"/>
      <c r="AP106" s="956"/>
      <c r="AQ106" s="956"/>
      <c r="AR106" s="956"/>
      <c r="AS106" s="957"/>
      <c r="AT106" s="937"/>
      <c r="AU106" s="938"/>
      <c r="AV106" s="938"/>
      <c r="AW106" s="943"/>
      <c r="AX106" s="938"/>
      <c r="AY106" s="938"/>
      <c r="AZ106" s="938"/>
      <c r="BA106" s="938"/>
      <c r="BB106" s="938"/>
      <c r="BC106" s="938"/>
      <c r="BD106" s="938"/>
      <c r="BE106" s="944"/>
    </row>
    <row r="107" spans="1:59" ht="12" customHeight="1" x14ac:dyDescent="0.4">
      <c r="B107" s="66"/>
      <c r="C107" s="67"/>
      <c r="D107" s="730"/>
      <c r="E107" s="731"/>
      <c r="F107" s="731"/>
      <c r="G107" s="731"/>
      <c r="H107" s="731"/>
      <c r="I107" s="732"/>
      <c r="J107" s="702"/>
      <c r="K107" s="703"/>
      <c r="L107" s="703"/>
      <c r="M107" s="703"/>
      <c r="N107" s="703"/>
      <c r="O107" s="703"/>
      <c r="P107" s="703"/>
      <c r="Q107" s="703"/>
      <c r="R107" s="703"/>
      <c r="S107" s="703"/>
      <c r="T107" s="703"/>
      <c r="U107" s="703"/>
      <c r="V107" s="703"/>
      <c r="W107" s="703"/>
      <c r="X107" s="704"/>
      <c r="Y107" s="907"/>
      <c r="Z107" s="959"/>
      <c r="AA107" s="959"/>
      <c r="AB107" s="959"/>
      <c r="AC107" s="960"/>
      <c r="AD107" s="967"/>
      <c r="AE107" s="968"/>
      <c r="AF107" s="968"/>
      <c r="AG107" s="968"/>
      <c r="AH107" s="969"/>
      <c r="AI107" s="976"/>
      <c r="AJ107" s="977"/>
      <c r="AK107" s="977"/>
      <c r="AL107" s="977"/>
      <c r="AM107" s="978"/>
      <c r="AN107" s="949">
        <f>AD107*AI107</f>
        <v>0</v>
      </c>
      <c r="AO107" s="950"/>
      <c r="AP107" s="950"/>
      <c r="AQ107" s="950"/>
      <c r="AR107" s="950"/>
      <c r="AS107" s="951"/>
      <c r="AT107" s="933"/>
      <c r="AU107" s="934"/>
      <c r="AV107" s="934"/>
      <c r="AW107" s="939"/>
      <c r="AX107" s="934"/>
      <c r="AY107" s="934"/>
      <c r="AZ107" s="934"/>
      <c r="BA107" s="934"/>
      <c r="BB107" s="934"/>
      <c r="BC107" s="934"/>
      <c r="BD107" s="934"/>
      <c r="BE107" s="940"/>
    </row>
    <row r="108" spans="1:59" ht="12" customHeight="1" x14ac:dyDescent="0.4">
      <c r="B108" s="66"/>
      <c r="C108" s="67"/>
      <c r="D108" s="738"/>
      <c r="E108" s="739"/>
      <c r="F108" s="739"/>
      <c r="G108" s="739"/>
      <c r="H108" s="739"/>
      <c r="I108" s="740"/>
      <c r="J108" s="705"/>
      <c r="K108" s="706"/>
      <c r="L108" s="706"/>
      <c r="M108" s="706"/>
      <c r="N108" s="706"/>
      <c r="O108" s="706"/>
      <c r="P108" s="706"/>
      <c r="Q108" s="706"/>
      <c r="R108" s="706"/>
      <c r="S108" s="706"/>
      <c r="T108" s="706"/>
      <c r="U108" s="706"/>
      <c r="V108" s="706"/>
      <c r="W108" s="706"/>
      <c r="X108" s="707"/>
      <c r="Y108" s="961"/>
      <c r="Z108" s="962"/>
      <c r="AA108" s="962"/>
      <c r="AB108" s="962"/>
      <c r="AC108" s="963"/>
      <c r="AD108" s="970"/>
      <c r="AE108" s="971"/>
      <c r="AF108" s="971"/>
      <c r="AG108" s="971"/>
      <c r="AH108" s="972"/>
      <c r="AI108" s="979"/>
      <c r="AJ108" s="980"/>
      <c r="AK108" s="980"/>
      <c r="AL108" s="980"/>
      <c r="AM108" s="981"/>
      <c r="AN108" s="952"/>
      <c r="AO108" s="953"/>
      <c r="AP108" s="953"/>
      <c r="AQ108" s="953"/>
      <c r="AR108" s="953"/>
      <c r="AS108" s="954"/>
      <c r="AT108" s="935"/>
      <c r="AU108" s="936"/>
      <c r="AV108" s="936"/>
      <c r="AW108" s="941"/>
      <c r="AX108" s="936"/>
      <c r="AY108" s="936"/>
      <c r="AZ108" s="936"/>
      <c r="BA108" s="936"/>
      <c r="BB108" s="936"/>
      <c r="BC108" s="936"/>
      <c r="BD108" s="936"/>
      <c r="BE108" s="942"/>
    </row>
    <row r="109" spans="1:59" ht="12" customHeight="1" x14ac:dyDescent="0.4">
      <c r="B109" s="66"/>
      <c r="C109" s="67"/>
      <c r="D109" s="741"/>
      <c r="E109" s="742"/>
      <c r="F109" s="742"/>
      <c r="G109" s="742"/>
      <c r="H109" s="742"/>
      <c r="I109" s="743"/>
      <c r="J109" s="697"/>
      <c r="K109" s="698"/>
      <c r="L109" s="698"/>
      <c r="M109" s="698"/>
      <c r="N109" s="698"/>
      <c r="O109" s="698"/>
      <c r="P109" s="698"/>
      <c r="Q109" s="698"/>
      <c r="R109" s="698"/>
      <c r="S109" s="698"/>
      <c r="T109" s="698"/>
      <c r="U109" s="698"/>
      <c r="V109" s="698"/>
      <c r="W109" s="698"/>
      <c r="X109" s="699"/>
      <c r="Y109" s="964"/>
      <c r="Z109" s="965"/>
      <c r="AA109" s="965"/>
      <c r="AB109" s="965"/>
      <c r="AC109" s="966"/>
      <c r="AD109" s="973"/>
      <c r="AE109" s="974"/>
      <c r="AF109" s="974"/>
      <c r="AG109" s="974"/>
      <c r="AH109" s="975"/>
      <c r="AI109" s="982"/>
      <c r="AJ109" s="983"/>
      <c r="AK109" s="983"/>
      <c r="AL109" s="983"/>
      <c r="AM109" s="984"/>
      <c r="AN109" s="955"/>
      <c r="AO109" s="956"/>
      <c r="AP109" s="956"/>
      <c r="AQ109" s="956"/>
      <c r="AR109" s="956"/>
      <c r="AS109" s="957"/>
      <c r="AT109" s="937"/>
      <c r="AU109" s="938"/>
      <c r="AV109" s="938"/>
      <c r="AW109" s="943"/>
      <c r="AX109" s="938"/>
      <c r="AY109" s="938"/>
      <c r="AZ109" s="938"/>
      <c r="BA109" s="938"/>
      <c r="BB109" s="938"/>
      <c r="BC109" s="938"/>
      <c r="BD109" s="938"/>
      <c r="BE109" s="944"/>
    </row>
    <row r="110" spans="1:59" ht="12" customHeight="1" x14ac:dyDescent="0.4">
      <c r="B110" s="66"/>
      <c r="C110" s="67"/>
      <c r="D110" s="730"/>
      <c r="E110" s="731"/>
      <c r="F110" s="731"/>
      <c r="G110" s="731"/>
      <c r="H110" s="731"/>
      <c r="I110" s="732"/>
      <c r="J110" s="702"/>
      <c r="K110" s="703"/>
      <c r="L110" s="703"/>
      <c r="M110" s="703"/>
      <c r="N110" s="703"/>
      <c r="O110" s="703"/>
      <c r="P110" s="703"/>
      <c r="Q110" s="703"/>
      <c r="R110" s="703"/>
      <c r="S110" s="703"/>
      <c r="T110" s="703"/>
      <c r="U110" s="703"/>
      <c r="V110" s="703"/>
      <c r="W110" s="703"/>
      <c r="X110" s="704"/>
      <c r="Y110" s="958"/>
      <c r="Z110" s="959"/>
      <c r="AA110" s="959"/>
      <c r="AB110" s="959"/>
      <c r="AC110" s="960"/>
      <c r="AD110" s="967"/>
      <c r="AE110" s="968"/>
      <c r="AF110" s="968"/>
      <c r="AG110" s="968"/>
      <c r="AH110" s="969"/>
      <c r="AI110" s="976"/>
      <c r="AJ110" s="977"/>
      <c r="AK110" s="977"/>
      <c r="AL110" s="977"/>
      <c r="AM110" s="978"/>
      <c r="AN110" s="949">
        <f>AD110*AI110</f>
        <v>0</v>
      </c>
      <c r="AO110" s="950"/>
      <c r="AP110" s="950"/>
      <c r="AQ110" s="950"/>
      <c r="AR110" s="950"/>
      <c r="AS110" s="951"/>
      <c r="AT110" s="933"/>
      <c r="AU110" s="934"/>
      <c r="AV110" s="934"/>
      <c r="AW110" s="939"/>
      <c r="AX110" s="934"/>
      <c r="AY110" s="934"/>
      <c r="AZ110" s="934"/>
      <c r="BA110" s="934"/>
      <c r="BB110" s="934"/>
      <c r="BC110" s="934"/>
      <c r="BD110" s="934"/>
      <c r="BE110" s="940"/>
    </row>
    <row r="111" spans="1:59" ht="12" customHeight="1" x14ac:dyDescent="0.4">
      <c r="B111" s="66"/>
      <c r="C111" s="67"/>
      <c r="D111" s="738"/>
      <c r="E111" s="739"/>
      <c r="F111" s="739"/>
      <c r="G111" s="739"/>
      <c r="H111" s="739"/>
      <c r="I111" s="740"/>
      <c r="J111" s="705"/>
      <c r="K111" s="706"/>
      <c r="L111" s="706"/>
      <c r="M111" s="706"/>
      <c r="N111" s="706"/>
      <c r="O111" s="706"/>
      <c r="P111" s="706"/>
      <c r="Q111" s="706"/>
      <c r="R111" s="706"/>
      <c r="S111" s="706"/>
      <c r="T111" s="706"/>
      <c r="U111" s="706"/>
      <c r="V111" s="706"/>
      <c r="W111" s="706"/>
      <c r="X111" s="707"/>
      <c r="Y111" s="961"/>
      <c r="Z111" s="962"/>
      <c r="AA111" s="962"/>
      <c r="AB111" s="962"/>
      <c r="AC111" s="963"/>
      <c r="AD111" s="970"/>
      <c r="AE111" s="971"/>
      <c r="AF111" s="971"/>
      <c r="AG111" s="971"/>
      <c r="AH111" s="972"/>
      <c r="AI111" s="979"/>
      <c r="AJ111" s="980"/>
      <c r="AK111" s="980"/>
      <c r="AL111" s="980"/>
      <c r="AM111" s="981"/>
      <c r="AN111" s="952"/>
      <c r="AO111" s="953"/>
      <c r="AP111" s="953"/>
      <c r="AQ111" s="953"/>
      <c r="AR111" s="953"/>
      <c r="AS111" s="954"/>
      <c r="AT111" s="935"/>
      <c r="AU111" s="936"/>
      <c r="AV111" s="936"/>
      <c r="AW111" s="941"/>
      <c r="AX111" s="936"/>
      <c r="AY111" s="936"/>
      <c r="AZ111" s="936"/>
      <c r="BA111" s="936"/>
      <c r="BB111" s="936"/>
      <c r="BC111" s="936"/>
      <c r="BD111" s="936"/>
      <c r="BE111" s="942"/>
    </row>
    <row r="112" spans="1:59" ht="12" customHeight="1" x14ac:dyDescent="0.4">
      <c r="B112" s="66"/>
      <c r="C112" s="67"/>
      <c r="D112" s="741"/>
      <c r="E112" s="742"/>
      <c r="F112" s="742"/>
      <c r="G112" s="742"/>
      <c r="H112" s="742"/>
      <c r="I112" s="743"/>
      <c r="J112" s="840"/>
      <c r="K112" s="841"/>
      <c r="L112" s="841"/>
      <c r="M112" s="841"/>
      <c r="N112" s="841"/>
      <c r="O112" s="841"/>
      <c r="P112" s="841"/>
      <c r="Q112" s="841"/>
      <c r="R112" s="841"/>
      <c r="S112" s="841"/>
      <c r="T112" s="841"/>
      <c r="U112" s="841"/>
      <c r="V112" s="841"/>
      <c r="W112" s="841"/>
      <c r="X112" s="844"/>
      <c r="Y112" s="964"/>
      <c r="Z112" s="965"/>
      <c r="AA112" s="965"/>
      <c r="AB112" s="965"/>
      <c r="AC112" s="966"/>
      <c r="AD112" s="973"/>
      <c r="AE112" s="974"/>
      <c r="AF112" s="974"/>
      <c r="AG112" s="974"/>
      <c r="AH112" s="975"/>
      <c r="AI112" s="982"/>
      <c r="AJ112" s="983"/>
      <c r="AK112" s="983"/>
      <c r="AL112" s="983"/>
      <c r="AM112" s="984"/>
      <c r="AN112" s="955"/>
      <c r="AO112" s="956"/>
      <c r="AP112" s="956"/>
      <c r="AQ112" s="956"/>
      <c r="AR112" s="956"/>
      <c r="AS112" s="957"/>
      <c r="AT112" s="937"/>
      <c r="AU112" s="938"/>
      <c r="AV112" s="938"/>
      <c r="AW112" s="943"/>
      <c r="AX112" s="938"/>
      <c r="AY112" s="938"/>
      <c r="AZ112" s="938"/>
      <c r="BA112" s="938"/>
      <c r="BB112" s="938"/>
      <c r="BC112" s="938"/>
      <c r="BD112" s="938"/>
      <c r="BE112" s="944"/>
    </row>
    <row r="113" spans="1:59" ht="12" customHeight="1" x14ac:dyDescent="0.4">
      <c r="B113" s="66"/>
      <c r="C113" s="67"/>
      <c r="D113" s="730"/>
      <c r="E113" s="731"/>
      <c r="F113" s="731"/>
      <c r="G113" s="731"/>
      <c r="H113" s="731"/>
      <c r="I113" s="732"/>
      <c r="J113" s="702"/>
      <c r="K113" s="703"/>
      <c r="L113" s="703"/>
      <c r="M113" s="703"/>
      <c r="N113" s="703"/>
      <c r="O113" s="703"/>
      <c r="P113" s="703"/>
      <c r="Q113" s="703"/>
      <c r="R113" s="703"/>
      <c r="S113" s="703"/>
      <c r="T113" s="703"/>
      <c r="U113" s="703"/>
      <c r="V113" s="703"/>
      <c r="W113" s="703"/>
      <c r="X113" s="704"/>
      <c r="Y113" s="958"/>
      <c r="Z113" s="959"/>
      <c r="AA113" s="959"/>
      <c r="AB113" s="959"/>
      <c r="AC113" s="960"/>
      <c r="AD113" s="967"/>
      <c r="AE113" s="968"/>
      <c r="AF113" s="968"/>
      <c r="AG113" s="968"/>
      <c r="AH113" s="969"/>
      <c r="AI113" s="976"/>
      <c r="AJ113" s="977"/>
      <c r="AK113" s="977"/>
      <c r="AL113" s="977"/>
      <c r="AM113" s="978"/>
      <c r="AN113" s="949">
        <f>AD113*AI113</f>
        <v>0</v>
      </c>
      <c r="AO113" s="950"/>
      <c r="AP113" s="950"/>
      <c r="AQ113" s="950"/>
      <c r="AR113" s="950"/>
      <c r="AS113" s="951"/>
      <c r="AT113" s="933"/>
      <c r="AU113" s="934"/>
      <c r="AV113" s="934"/>
      <c r="AW113" s="939"/>
      <c r="AX113" s="934"/>
      <c r="AY113" s="934"/>
      <c r="AZ113" s="934"/>
      <c r="BA113" s="934"/>
      <c r="BB113" s="934"/>
      <c r="BC113" s="934"/>
      <c r="BD113" s="934"/>
      <c r="BE113" s="940"/>
    </row>
    <row r="114" spans="1:59" ht="12" customHeight="1" x14ac:dyDescent="0.4">
      <c r="B114" s="66"/>
      <c r="C114" s="67"/>
      <c r="D114" s="738"/>
      <c r="E114" s="739"/>
      <c r="F114" s="739"/>
      <c r="G114" s="739"/>
      <c r="H114" s="739"/>
      <c r="I114" s="740"/>
      <c r="J114" s="705"/>
      <c r="K114" s="706"/>
      <c r="L114" s="706"/>
      <c r="M114" s="706"/>
      <c r="N114" s="706"/>
      <c r="O114" s="706"/>
      <c r="P114" s="706"/>
      <c r="Q114" s="706"/>
      <c r="R114" s="706"/>
      <c r="S114" s="706"/>
      <c r="T114" s="706"/>
      <c r="U114" s="706"/>
      <c r="V114" s="706"/>
      <c r="W114" s="706"/>
      <c r="X114" s="707"/>
      <c r="Y114" s="961"/>
      <c r="Z114" s="962"/>
      <c r="AA114" s="962"/>
      <c r="AB114" s="962"/>
      <c r="AC114" s="963"/>
      <c r="AD114" s="970"/>
      <c r="AE114" s="971"/>
      <c r="AF114" s="971"/>
      <c r="AG114" s="971"/>
      <c r="AH114" s="972"/>
      <c r="AI114" s="979"/>
      <c r="AJ114" s="980"/>
      <c r="AK114" s="980"/>
      <c r="AL114" s="980"/>
      <c r="AM114" s="981"/>
      <c r="AN114" s="952"/>
      <c r="AO114" s="953"/>
      <c r="AP114" s="953"/>
      <c r="AQ114" s="953"/>
      <c r="AR114" s="953"/>
      <c r="AS114" s="954"/>
      <c r="AT114" s="935"/>
      <c r="AU114" s="936"/>
      <c r="AV114" s="936"/>
      <c r="AW114" s="941"/>
      <c r="AX114" s="936"/>
      <c r="AY114" s="936"/>
      <c r="AZ114" s="936"/>
      <c r="BA114" s="936"/>
      <c r="BB114" s="936"/>
      <c r="BC114" s="936"/>
      <c r="BD114" s="936"/>
      <c r="BE114" s="942"/>
    </row>
    <row r="115" spans="1:59" ht="12" customHeight="1" x14ac:dyDescent="0.4">
      <c r="B115" s="66"/>
      <c r="C115" s="67"/>
      <c r="D115" s="741"/>
      <c r="E115" s="742"/>
      <c r="F115" s="742"/>
      <c r="G115" s="742"/>
      <c r="H115" s="742"/>
      <c r="I115" s="743"/>
      <c r="J115" s="840"/>
      <c r="K115" s="841"/>
      <c r="L115" s="841"/>
      <c r="M115" s="841"/>
      <c r="N115" s="841"/>
      <c r="O115" s="841"/>
      <c r="P115" s="841"/>
      <c r="Q115" s="841"/>
      <c r="R115" s="841"/>
      <c r="S115" s="841"/>
      <c r="T115" s="841"/>
      <c r="U115" s="841"/>
      <c r="V115" s="841"/>
      <c r="W115" s="841"/>
      <c r="X115" s="844"/>
      <c r="Y115" s="964"/>
      <c r="Z115" s="965"/>
      <c r="AA115" s="965"/>
      <c r="AB115" s="965"/>
      <c r="AC115" s="966"/>
      <c r="AD115" s="973"/>
      <c r="AE115" s="974"/>
      <c r="AF115" s="974"/>
      <c r="AG115" s="974"/>
      <c r="AH115" s="975"/>
      <c r="AI115" s="982"/>
      <c r="AJ115" s="983"/>
      <c r="AK115" s="983"/>
      <c r="AL115" s="983"/>
      <c r="AM115" s="984"/>
      <c r="AN115" s="955"/>
      <c r="AO115" s="956"/>
      <c r="AP115" s="956"/>
      <c r="AQ115" s="956"/>
      <c r="AR115" s="956"/>
      <c r="AS115" s="957"/>
      <c r="AT115" s="937"/>
      <c r="AU115" s="938"/>
      <c r="AV115" s="938"/>
      <c r="AW115" s="943"/>
      <c r="AX115" s="938"/>
      <c r="AY115" s="938"/>
      <c r="AZ115" s="938"/>
      <c r="BA115" s="938"/>
      <c r="BB115" s="938"/>
      <c r="BC115" s="938"/>
      <c r="BD115" s="938"/>
      <c r="BE115" s="944"/>
    </row>
    <row r="116" spans="1:59" ht="12" customHeight="1"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68"/>
      <c r="Y116" s="555" t="s">
        <v>115</v>
      </c>
      <c r="Z116" s="556"/>
      <c r="AA116" s="556"/>
      <c r="AB116" s="556"/>
      <c r="AC116" s="556"/>
      <c r="AD116" s="945"/>
      <c r="AE116" s="945"/>
      <c r="AF116" s="822"/>
      <c r="AG116" s="453" t="s">
        <v>28</v>
      </c>
      <c r="AH116" s="557"/>
      <c r="AI116" s="946" t="s">
        <v>116</v>
      </c>
      <c r="AJ116" s="946"/>
      <c r="AK116" s="946"/>
      <c r="AL116" s="946"/>
      <c r="AM116" s="946"/>
      <c r="AN116" s="946"/>
      <c r="AO116" s="946"/>
      <c r="AP116" s="946"/>
      <c r="AQ116" s="946"/>
      <c r="AR116" s="946"/>
      <c r="AS116" s="946"/>
      <c r="AT116" s="947">
        <f>SUM(AN98:AS115)</f>
        <v>0</v>
      </c>
      <c r="AU116" s="948"/>
      <c r="AV116" s="948"/>
      <c r="AW116" s="948"/>
      <c r="AX116" s="948"/>
      <c r="AY116" s="948"/>
      <c r="AZ116" s="948"/>
      <c r="BA116" s="948"/>
      <c r="BB116" s="948"/>
      <c r="BC116" s="948"/>
      <c r="BD116" s="948"/>
      <c r="BE116" s="948"/>
      <c r="BF116" s="2"/>
      <c r="BG116" s="2"/>
    </row>
    <row r="117" spans="1:59" ht="11.25" customHeight="1"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7"/>
      <c r="Y117" s="561"/>
      <c r="Z117" s="562"/>
      <c r="AA117" s="562"/>
      <c r="AB117" s="562"/>
      <c r="AC117" s="562"/>
      <c r="AD117" s="945"/>
      <c r="AE117" s="945"/>
      <c r="AF117" s="822"/>
      <c r="AG117" s="455"/>
      <c r="AH117" s="563"/>
      <c r="AI117" s="946"/>
      <c r="AJ117" s="946"/>
      <c r="AK117" s="946"/>
      <c r="AL117" s="946"/>
      <c r="AM117" s="946"/>
      <c r="AN117" s="946"/>
      <c r="AO117" s="946"/>
      <c r="AP117" s="946"/>
      <c r="AQ117" s="946"/>
      <c r="AR117" s="946"/>
      <c r="AS117" s="946"/>
      <c r="AT117" s="948"/>
      <c r="AU117" s="948"/>
      <c r="AV117" s="948"/>
      <c r="AW117" s="948"/>
      <c r="AX117" s="948"/>
      <c r="AY117" s="948"/>
      <c r="AZ117" s="948"/>
      <c r="BA117" s="948"/>
      <c r="BB117" s="948"/>
      <c r="BC117" s="948"/>
      <c r="BD117" s="948"/>
      <c r="BE117" s="948"/>
      <c r="BF117" s="2"/>
      <c r="BG117" s="2"/>
    </row>
    <row r="118" spans="1:59" ht="12" customHeight="1" x14ac:dyDescent="0.4">
      <c r="A118" s="2"/>
      <c r="B118" s="2" t="s">
        <v>117</v>
      </c>
      <c r="C118" s="2"/>
      <c r="D118" s="64"/>
      <c r="E118" s="64"/>
      <c r="F118" s="64"/>
      <c r="G118" s="64"/>
      <c r="H118" s="64"/>
      <c r="I118" s="64"/>
      <c r="J118" s="64"/>
      <c r="K118" s="64"/>
      <c r="L118" s="64"/>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row>
    <row r="119" spans="1:59" ht="12" customHeight="1" x14ac:dyDescent="0.4">
      <c r="A119" s="2"/>
      <c r="B119" s="7"/>
      <c r="C119" s="59"/>
      <c r="D119" s="848" t="s">
        <v>96</v>
      </c>
      <c r="E119" s="849"/>
      <c r="F119" s="849"/>
      <c r="G119" s="849"/>
      <c r="H119" s="849"/>
      <c r="I119" s="849"/>
      <c r="J119" s="700" t="s">
        <v>118</v>
      </c>
      <c r="K119" s="700"/>
      <c r="L119" s="700"/>
      <c r="M119" s="700"/>
      <c r="N119" s="700"/>
      <c r="O119" s="700"/>
      <c r="P119" s="700"/>
      <c r="Q119" s="700"/>
      <c r="R119" s="700"/>
      <c r="S119" s="700"/>
      <c r="T119" s="700"/>
      <c r="U119" s="700"/>
      <c r="V119" s="700"/>
      <c r="W119" s="700"/>
      <c r="X119" s="700"/>
      <c r="Y119" s="573" t="s">
        <v>119</v>
      </c>
      <c r="Z119" s="744"/>
      <c r="AA119" s="744"/>
      <c r="AB119" s="744"/>
      <c r="AC119" s="744"/>
      <c r="AD119" s="744"/>
      <c r="AE119" s="744"/>
      <c r="AF119" s="745"/>
      <c r="AG119" s="848" t="s">
        <v>96</v>
      </c>
      <c r="AH119" s="849"/>
      <c r="AI119" s="849"/>
      <c r="AJ119" s="849"/>
      <c r="AK119" s="849"/>
      <c r="AL119" s="849"/>
      <c r="AM119" s="573" t="s">
        <v>118</v>
      </c>
      <c r="AN119" s="744"/>
      <c r="AO119" s="744"/>
      <c r="AP119" s="744"/>
      <c r="AQ119" s="744"/>
      <c r="AR119" s="744"/>
      <c r="AS119" s="744"/>
      <c r="AT119" s="744"/>
      <c r="AU119" s="744"/>
      <c r="AV119" s="744"/>
      <c r="AW119" s="744"/>
      <c r="AX119" s="744"/>
      <c r="AY119" s="745"/>
      <c r="AZ119" s="573" t="s">
        <v>120</v>
      </c>
      <c r="BA119" s="744"/>
      <c r="BB119" s="744"/>
      <c r="BC119" s="744"/>
      <c r="BD119" s="744"/>
      <c r="BE119" s="744"/>
      <c r="BF119" s="745"/>
      <c r="BG119" s="2"/>
    </row>
    <row r="120" spans="1:59" ht="12" customHeight="1" x14ac:dyDescent="0.4">
      <c r="A120" s="2"/>
      <c r="B120" s="7"/>
      <c r="C120" s="59"/>
      <c r="D120" s="850"/>
      <c r="E120" s="850"/>
      <c r="F120" s="850"/>
      <c r="G120" s="850"/>
      <c r="H120" s="850"/>
      <c r="I120" s="850"/>
      <c r="J120" s="926"/>
      <c r="K120" s="926"/>
      <c r="L120" s="926"/>
      <c r="M120" s="926"/>
      <c r="N120" s="926"/>
      <c r="O120" s="926"/>
      <c r="P120" s="926"/>
      <c r="Q120" s="926"/>
      <c r="R120" s="926"/>
      <c r="S120" s="926"/>
      <c r="T120" s="926"/>
      <c r="U120" s="926"/>
      <c r="V120" s="926"/>
      <c r="W120" s="926"/>
      <c r="X120" s="926"/>
      <c r="Y120" s="781"/>
      <c r="Z120" s="782"/>
      <c r="AA120" s="782"/>
      <c r="AB120" s="782"/>
      <c r="AC120" s="782"/>
      <c r="AD120" s="782"/>
      <c r="AE120" s="782"/>
      <c r="AF120" s="783"/>
      <c r="AG120" s="850"/>
      <c r="AH120" s="850"/>
      <c r="AI120" s="850"/>
      <c r="AJ120" s="850"/>
      <c r="AK120" s="850"/>
      <c r="AL120" s="850"/>
      <c r="AM120" s="927"/>
      <c r="AN120" s="928"/>
      <c r="AO120" s="928"/>
      <c r="AP120" s="928"/>
      <c r="AQ120" s="928"/>
      <c r="AR120" s="928"/>
      <c r="AS120" s="928"/>
      <c r="AT120" s="928"/>
      <c r="AU120" s="928"/>
      <c r="AV120" s="928"/>
      <c r="AW120" s="928"/>
      <c r="AX120" s="928"/>
      <c r="AY120" s="929"/>
      <c r="AZ120" s="781"/>
      <c r="BA120" s="782"/>
      <c r="BB120" s="782"/>
      <c r="BC120" s="782"/>
      <c r="BD120" s="782"/>
      <c r="BE120" s="782"/>
      <c r="BF120" s="783"/>
      <c r="BG120" s="2"/>
    </row>
    <row r="121" spans="1:59" ht="12" customHeight="1" x14ac:dyDescent="0.4">
      <c r="A121" s="2"/>
      <c r="B121" s="7"/>
      <c r="C121" s="59"/>
      <c r="D121" s="851"/>
      <c r="E121" s="851"/>
      <c r="F121" s="851"/>
      <c r="G121" s="851"/>
      <c r="H121" s="851"/>
      <c r="I121" s="851"/>
      <c r="J121" s="927" t="s">
        <v>112</v>
      </c>
      <c r="K121" s="928"/>
      <c r="L121" s="928"/>
      <c r="M121" s="928"/>
      <c r="N121" s="928"/>
      <c r="O121" s="928"/>
      <c r="P121" s="928"/>
      <c r="Q121" s="928"/>
      <c r="R121" s="928"/>
      <c r="S121" s="928"/>
      <c r="T121" s="928"/>
      <c r="U121" s="928"/>
      <c r="V121" s="928"/>
      <c r="W121" s="928"/>
      <c r="X121" s="929"/>
      <c r="Y121" s="784"/>
      <c r="Z121" s="785"/>
      <c r="AA121" s="785"/>
      <c r="AB121" s="785"/>
      <c r="AC121" s="785"/>
      <c r="AD121" s="785"/>
      <c r="AE121" s="785"/>
      <c r="AF121" s="786"/>
      <c r="AG121" s="851"/>
      <c r="AH121" s="851"/>
      <c r="AI121" s="851"/>
      <c r="AJ121" s="851"/>
      <c r="AK121" s="851"/>
      <c r="AL121" s="851"/>
      <c r="AM121" s="930" t="s">
        <v>112</v>
      </c>
      <c r="AN121" s="931"/>
      <c r="AO121" s="931"/>
      <c r="AP121" s="931"/>
      <c r="AQ121" s="931"/>
      <c r="AR121" s="931"/>
      <c r="AS121" s="931"/>
      <c r="AT121" s="931"/>
      <c r="AU121" s="931"/>
      <c r="AV121" s="931"/>
      <c r="AW121" s="931"/>
      <c r="AX121" s="931"/>
      <c r="AY121" s="932"/>
      <c r="AZ121" s="784"/>
      <c r="BA121" s="785"/>
      <c r="BB121" s="785"/>
      <c r="BC121" s="785"/>
      <c r="BD121" s="785"/>
      <c r="BE121" s="785"/>
      <c r="BF121" s="786"/>
      <c r="BG121" s="2"/>
    </row>
    <row r="122" spans="1:59" ht="12" customHeight="1" x14ac:dyDescent="0.4">
      <c r="B122" s="66"/>
      <c r="C122" s="67"/>
      <c r="D122" s="730"/>
      <c r="E122" s="731"/>
      <c r="F122" s="731"/>
      <c r="G122" s="731"/>
      <c r="H122" s="731"/>
      <c r="I122" s="732"/>
      <c r="J122" s="901"/>
      <c r="K122" s="902"/>
      <c r="L122" s="902"/>
      <c r="M122" s="902"/>
      <c r="N122" s="902"/>
      <c r="O122" s="902"/>
      <c r="P122" s="902"/>
      <c r="Q122" s="902"/>
      <c r="R122" s="902"/>
      <c r="S122" s="902"/>
      <c r="T122" s="902"/>
      <c r="U122" s="902"/>
      <c r="V122" s="902"/>
      <c r="W122" s="902"/>
      <c r="X122" s="903"/>
      <c r="Y122" s="907"/>
      <c r="Z122" s="908"/>
      <c r="AA122" s="908"/>
      <c r="AB122" s="908"/>
      <c r="AC122" s="908"/>
      <c r="AD122" s="908"/>
      <c r="AE122" s="908"/>
      <c r="AF122" s="909"/>
      <c r="AG122" s="730"/>
      <c r="AH122" s="731"/>
      <c r="AI122" s="731"/>
      <c r="AJ122" s="731"/>
      <c r="AK122" s="731"/>
      <c r="AL122" s="732"/>
      <c r="AM122" s="702"/>
      <c r="AN122" s="703"/>
      <c r="AO122" s="703"/>
      <c r="AP122" s="703"/>
      <c r="AQ122" s="703"/>
      <c r="AR122" s="703"/>
      <c r="AS122" s="703"/>
      <c r="AT122" s="703"/>
      <c r="AU122" s="703"/>
      <c r="AV122" s="703"/>
      <c r="AW122" s="703"/>
      <c r="AX122" s="703"/>
      <c r="AY122" s="704"/>
      <c r="AZ122" s="907"/>
      <c r="BA122" s="908"/>
      <c r="BB122" s="908"/>
      <c r="BC122" s="908"/>
      <c r="BD122" s="908"/>
      <c r="BE122" s="908"/>
      <c r="BF122" s="909"/>
    </row>
    <row r="123" spans="1:59" ht="12" customHeight="1" x14ac:dyDescent="0.4">
      <c r="B123" s="66"/>
      <c r="C123" s="67"/>
      <c r="D123" s="738"/>
      <c r="E123" s="739"/>
      <c r="F123" s="739"/>
      <c r="G123" s="739"/>
      <c r="H123" s="739"/>
      <c r="I123" s="740"/>
      <c r="J123" s="904"/>
      <c r="K123" s="905"/>
      <c r="L123" s="905"/>
      <c r="M123" s="905"/>
      <c r="N123" s="905"/>
      <c r="O123" s="905"/>
      <c r="P123" s="905"/>
      <c r="Q123" s="905"/>
      <c r="R123" s="905"/>
      <c r="S123" s="905"/>
      <c r="T123" s="905"/>
      <c r="U123" s="905"/>
      <c r="V123" s="905"/>
      <c r="W123" s="905"/>
      <c r="X123" s="906"/>
      <c r="Y123" s="910"/>
      <c r="Z123" s="911"/>
      <c r="AA123" s="911"/>
      <c r="AB123" s="911"/>
      <c r="AC123" s="911"/>
      <c r="AD123" s="911"/>
      <c r="AE123" s="911"/>
      <c r="AF123" s="912"/>
      <c r="AG123" s="738"/>
      <c r="AH123" s="739"/>
      <c r="AI123" s="739"/>
      <c r="AJ123" s="739"/>
      <c r="AK123" s="739"/>
      <c r="AL123" s="740"/>
      <c r="AM123" s="705"/>
      <c r="AN123" s="706"/>
      <c r="AO123" s="706"/>
      <c r="AP123" s="706"/>
      <c r="AQ123" s="706"/>
      <c r="AR123" s="706"/>
      <c r="AS123" s="706"/>
      <c r="AT123" s="706"/>
      <c r="AU123" s="706"/>
      <c r="AV123" s="706"/>
      <c r="AW123" s="706"/>
      <c r="AX123" s="706"/>
      <c r="AY123" s="707"/>
      <c r="AZ123" s="910"/>
      <c r="BA123" s="911"/>
      <c r="BB123" s="911"/>
      <c r="BC123" s="911"/>
      <c r="BD123" s="911"/>
      <c r="BE123" s="911"/>
      <c r="BF123" s="912"/>
    </row>
    <row r="124" spans="1:59" ht="12" customHeight="1" x14ac:dyDescent="0.4">
      <c r="B124" s="66"/>
      <c r="C124" s="67"/>
      <c r="D124" s="741"/>
      <c r="E124" s="742"/>
      <c r="F124" s="742"/>
      <c r="G124" s="742"/>
      <c r="H124" s="742"/>
      <c r="I124" s="743"/>
      <c r="J124" s="867"/>
      <c r="K124" s="868"/>
      <c r="L124" s="868"/>
      <c r="M124" s="868"/>
      <c r="N124" s="868"/>
      <c r="O124" s="868"/>
      <c r="P124" s="868"/>
      <c r="Q124" s="868"/>
      <c r="R124" s="868"/>
      <c r="S124" s="868"/>
      <c r="T124" s="868"/>
      <c r="U124" s="868"/>
      <c r="V124" s="868"/>
      <c r="W124" s="868"/>
      <c r="X124" s="869"/>
      <c r="Y124" s="913"/>
      <c r="Z124" s="914"/>
      <c r="AA124" s="914"/>
      <c r="AB124" s="914"/>
      <c r="AC124" s="914"/>
      <c r="AD124" s="914"/>
      <c r="AE124" s="914"/>
      <c r="AF124" s="915"/>
      <c r="AG124" s="741"/>
      <c r="AH124" s="742"/>
      <c r="AI124" s="742"/>
      <c r="AJ124" s="742"/>
      <c r="AK124" s="742"/>
      <c r="AL124" s="743"/>
      <c r="AM124" s="697"/>
      <c r="AN124" s="698"/>
      <c r="AO124" s="698"/>
      <c r="AP124" s="698"/>
      <c r="AQ124" s="698"/>
      <c r="AR124" s="698"/>
      <c r="AS124" s="698"/>
      <c r="AT124" s="698"/>
      <c r="AU124" s="698"/>
      <c r="AV124" s="698"/>
      <c r="AW124" s="698"/>
      <c r="AX124" s="698"/>
      <c r="AY124" s="699"/>
      <c r="AZ124" s="913"/>
      <c r="BA124" s="914"/>
      <c r="BB124" s="914"/>
      <c r="BC124" s="914"/>
      <c r="BD124" s="914"/>
      <c r="BE124" s="914"/>
      <c r="BF124" s="915"/>
    </row>
    <row r="125" spans="1:59" ht="12" customHeight="1" x14ac:dyDescent="0.4">
      <c r="B125" s="66"/>
      <c r="C125" s="67"/>
      <c r="D125" s="730"/>
      <c r="E125" s="731"/>
      <c r="F125" s="731"/>
      <c r="G125" s="731"/>
      <c r="H125" s="731"/>
      <c r="I125" s="732"/>
      <c r="J125" s="901"/>
      <c r="K125" s="902"/>
      <c r="L125" s="902"/>
      <c r="M125" s="902"/>
      <c r="N125" s="902"/>
      <c r="O125" s="902"/>
      <c r="P125" s="902"/>
      <c r="Q125" s="902"/>
      <c r="R125" s="902"/>
      <c r="S125" s="902"/>
      <c r="T125" s="902"/>
      <c r="U125" s="902"/>
      <c r="V125" s="902"/>
      <c r="W125" s="902"/>
      <c r="X125" s="903"/>
      <c r="Y125" s="907"/>
      <c r="Z125" s="908"/>
      <c r="AA125" s="908"/>
      <c r="AB125" s="908"/>
      <c r="AC125" s="908"/>
      <c r="AD125" s="908"/>
      <c r="AE125" s="908"/>
      <c r="AF125" s="909"/>
      <c r="AG125" s="916"/>
      <c r="AH125" s="916"/>
      <c r="AI125" s="916"/>
      <c r="AJ125" s="916"/>
      <c r="AK125" s="916"/>
      <c r="AL125" s="916"/>
      <c r="AM125" s="702"/>
      <c r="AN125" s="703"/>
      <c r="AO125" s="703"/>
      <c r="AP125" s="703"/>
      <c r="AQ125" s="703"/>
      <c r="AR125" s="703"/>
      <c r="AS125" s="703"/>
      <c r="AT125" s="703"/>
      <c r="AU125" s="703"/>
      <c r="AV125" s="703"/>
      <c r="AW125" s="703"/>
      <c r="AX125" s="703"/>
      <c r="AY125" s="704"/>
      <c r="AZ125" s="907"/>
      <c r="BA125" s="908"/>
      <c r="BB125" s="908"/>
      <c r="BC125" s="908"/>
      <c r="BD125" s="908"/>
      <c r="BE125" s="908"/>
      <c r="BF125" s="909"/>
    </row>
    <row r="126" spans="1:59" ht="12" customHeight="1" x14ac:dyDescent="0.4">
      <c r="B126" s="66"/>
      <c r="C126" s="67"/>
      <c r="D126" s="738"/>
      <c r="E126" s="739"/>
      <c r="F126" s="739"/>
      <c r="G126" s="739"/>
      <c r="H126" s="739"/>
      <c r="I126" s="740"/>
      <c r="J126" s="904"/>
      <c r="K126" s="905"/>
      <c r="L126" s="905"/>
      <c r="M126" s="905"/>
      <c r="N126" s="905"/>
      <c r="O126" s="905"/>
      <c r="P126" s="905"/>
      <c r="Q126" s="905"/>
      <c r="R126" s="905"/>
      <c r="S126" s="905"/>
      <c r="T126" s="905"/>
      <c r="U126" s="905"/>
      <c r="V126" s="905"/>
      <c r="W126" s="905"/>
      <c r="X126" s="906"/>
      <c r="Y126" s="910"/>
      <c r="Z126" s="911"/>
      <c r="AA126" s="911"/>
      <c r="AB126" s="911"/>
      <c r="AC126" s="911"/>
      <c r="AD126" s="911"/>
      <c r="AE126" s="911"/>
      <c r="AF126" s="912"/>
      <c r="AG126" s="916"/>
      <c r="AH126" s="916"/>
      <c r="AI126" s="916"/>
      <c r="AJ126" s="916"/>
      <c r="AK126" s="916"/>
      <c r="AL126" s="916"/>
      <c r="AM126" s="705"/>
      <c r="AN126" s="706"/>
      <c r="AO126" s="706"/>
      <c r="AP126" s="706"/>
      <c r="AQ126" s="706"/>
      <c r="AR126" s="706"/>
      <c r="AS126" s="706"/>
      <c r="AT126" s="706"/>
      <c r="AU126" s="706"/>
      <c r="AV126" s="706"/>
      <c r="AW126" s="706"/>
      <c r="AX126" s="706"/>
      <c r="AY126" s="707"/>
      <c r="AZ126" s="910"/>
      <c r="BA126" s="911"/>
      <c r="BB126" s="911"/>
      <c r="BC126" s="911"/>
      <c r="BD126" s="911"/>
      <c r="BE126" s="911"/>
      <c r="BF126" s="912"/>
    </row>
    <row r="127" spans="1:59" ht="12" customHeight="1" x14ac:dyDescent="0.4">
      <c r="B127" s="66"/>
      <c r="C127" s="67"/>
      <c r="D127" s="741"/>
      <c r="E127" s="742"/>
      <c r="F127" s="742"/>
      <c r="G127" s="742"/>
      <c r="H127" s="742"/>
      <c r="I127" s="743"/>
      <c r="J127" s="867"/>
      <c r="K127" s="868"/>
      <c r="L127" s="868"/>
      <c r="M127" s="868"/>
      <c r="N127" s="868"/>
      <c r="O127" s="868"/>
      <c r="P127" s="868"/>
      <c r="Q127" s="868"/>
      <c r="R127" s="868"/>
      <c r="S127" s="868"/>
      <c r="T127" s="868"/>
      <c r="U127" s="868"/>
      <c r="V127" s="868"/>
      <c r="W127" s="868"/>
      <c r="X127" s="869"/>
      <c r="Y127" s="913"/>
      <c r="Z127" s="914"/>
      <c r="AA127" s="914"/>
      <c r="AB127" s="914"/>
      <c r="AC127" s="914"/>
      <c r="AD127" s="914"/>
      <c r="AE127" s="914"/>
      <c r="AF127" s="915"/>
      <c r="AG127" s="916"/>
      <c r="AH127" s="916"/>
      <c r="AI127" s="916"/>
      <c r="AJ127" s="916"/>
      <c r="AK127" s="916"/>
      <c r="AL127" s="916"/>
      <c r="AM127" s="697"/>
      <c r="AN127" s="698"/>
      <c r="AO127" s="698"/>
      <c r="AP127" s="698"/>
      <c r="AQ127" s="698"/>
      <c r="AR127" s="698"/>
      <c r="AS127" s="698"/>
      <c r="AT127" s="698"/>
      <c r="AU127" s="698"/>
      <c r="AV127" s="698"/>
      <c r="AW127" s="698"/>
      <c r="AX127" s="698"/>
      <c r="AY127" s="699"/>
      <c r="AZ127" s="913"/>
      <c r="BA127" s="914"/>
      <c r="BB127" s="914"/>
      <c r="BC127" s="914"/>
      <c r="BD127" s="914"/>
      <c r="BE127" s="914"/>
      <c r="BF127" s="915"/>
    </row>
    <row r="128" spans="1:59" ht="12" customHeight="1" x14ac:dyDescent="0.4">
      <c r="B128" s="66"/>
      <c r="C128" s="67"/>
      <c r="D128" s="730"/>
      <c r="E128" s="731"/>
      <c r="F128" s="731"/>
      <c r="G128" s="731"/>
      <c r="H128" s="731"/>
      <c r="I128" s="732"/>
      <c r="J128" s="901"/>
      <c r="K128" s="902"/>
      <c r="L128" s="902"/>
      <c r="M128" s="902"/>
      <c r="N128" s="902"/>
      <c r="O128" s="902"/>
      <c r="P128" s="902"/>
      <c r="Q128" s="902"/>
      <c r="R128" s="902"/>
      <c r="S128" s="902"/>
      <c r="T128" s="902"/>
      <c r="U128" s="902"/>
      <c r="V128" s="902"/>
      <c r="W128" s="902"/>
      <c r="X128" s="903"/>
      <c r="Y128" s="907"/>
      <c r="Z128" s="908"/>
      <c r="AA128" s="908"/>
      <c r="AB128" s="908"/>
      <c r="AC128" s="908"/>
      <c r="AD128" s="908"/>
      <c r="AE128" s="908"/>
      <c r="AF128" s="909"/>
      <c r="AG128" s="916"/>
      <c r="AH128" s="916"/>
      <c r="AI128" s="916"/>
      <c r="AJ128" s="916"/>
      <c r="AK128" s="916"/>
      <c r="AL128" s="916"/>
      <c r="AM128" s="702"/>
      <c r="AN128" s="703"/>
      <c r="AO128" s="703"/>
      <c r="AP128" s="703"/>
      <c r="AQ128" s="703"/>
      <c r="AR128" s="703"/>
      <c r="AS128" s="703"/>
      <c r="AT128" s="703"/>
      <c r="AU128" s="703"/>
      <c r="AV128" s="703"/>
      <c r="AW128" s="703"/>
      <c r="AX128" s="703"/>
      <c r="AY128" s="704"/>
      <c r="AZ128" s="917"/>
      <c r="BA128" s="918"/>
      <c r="BB128" s="918"/>
      <c r="BC128" s="918"/>
      <c r="BD128" s="918"/>
      <c r="BE128" s="918"/>
      <c r="BF128" s="919"/>
    </row>
    <row r="129" spans="2:58" ht="12" customHeight="1" x14ac:dyDescent="0.4">
      <c r="B129" s="66"/>
      <c r="C129" s="67"/>
      <c r="D129" s="738"/>
      <c r="E129" s="739"/>
      <c r="F129" s="739"/>
      <c r="G129" s="739"/>
      <c r="H129" s="739"/>
      <c r="I129" s="740"/>
      <c r="J129" s="904"/>
      <c r="K129" s="905"/>
      <c r="L129" s="905"/>
      <c r="M129" s="905"/>
      <c r="N129" s="905"/>
      <c r="O129" s="905"/>
      <c r="P129" s="905"/>
      <c r="Q129" s="905"/>
      <c r="R129" s="905"/>
      <c r="S129" s="905"/>
      <c r="T129" s="905"/>
      <c r="U129" s="905"/>
      <c r="V129" s="905"/>
      <c r="W129" s="905"/>
      <c r="X129" s="906"/>
      <c r="Y129" s="910"/>
      <c r="Z129" s="911"/>
      <c r="AA129" s="911"/>
      <c r="AB129" s="911"/>
      <c r="AC129" s="911"/>
      <c r="AD129" s="911"/>
      <c r="AE129" s="911"/>
      <c r="AF129" s="912"/>
      <c r="AG129" s="916"/>
      <c r="AH129" s="916"/>
      <c r="AI129" s="916"/>
      <c r="AJ129" s="916"/>
      <c r="AK129" s="916"/>
      <c r="AL129" s="916"/>
      <c r="AM129" s="705"/>
      <c r="AN129" s="706"/>
      <c r="AO129" s="706"/>
      <c r="AP129" s="706"/>
      <c r="AQ129" s="706"/>
      <c r="AR129" s="706"/>
      <c r="AS129" s="706"/>
      <c r="AT129" s="706"/>
      <c r="AU129" s="706"/>
      <c r="AV129" s="706"/>
      <c r="AW129" s="706"/>
      <c r="AX129" s="706"/>
      <c r="AY129" s="707"/>
      <c r="AZ129" s="920"/>
      <c r="BA129" s="921"/>
      <c r="BB129" s="921"/>
      <c r="BC129" s="921"/>
      <c r="BD129" s="921"/>
      <c r="BE129" s="921"/>
      <c r="BF129" s="922"/>
    </row>
    <row r="130" spans="2:58" ht="12" customHeight="1" x14ac:dyDescent="0.4">
      <c r="B130" s="66"/>
      <c r="C130" s="67"/>
      <c r="D130" s="741"/>
      <c r="E130" s="742"/>
      <c r="F130" s="742"/>
      <c r="G130" s="742"/>
      <c r="H130" s="742"/>
      <c r="I130" s="743"/>
      <c r="J130" s="867"/>
      <c r="K130" s="868"/>
      <c r="L130" s="868"/>
      <c r="M130" s="868"/>
      <c r="N130" s="868"/>
      <c r="O130" s="868"/>
      <c r="P130" s="868"/>
      <c r="Q130" s="868"/>
      <c r="R130" s="868"/>
      <c r="S130" s="868"/>
      <c r="T130" s="868"/>
      <c r="U130" s="868"/>
      <c r="V130" s="868"/>
      <c r="W130" s="868"/>
      <c r="X130" s="869"/>
      <c r="Y130" s="913"/>
      <c r="Z130" s="914"/>
      <c r="AA130" s="914"/>
      <c r="AB130" s="914"/>
      <c r="AC130" s="914"/>
      <c r="AD130" s="914"/>
      <c r="AE130" s="914"/>
      <c r="AF130" s="915"/>
      <c r="AG130" s="916"/>
      <c r="AH130" s="916"/>
      <c r="AI130" s="916"/>
      <c r="AJ130" s="916"/>
      <c r="AK130" s="916"/>
      <c r="AL130" s="916"/>
      <c r="AM130" s="840"/>
      <c r="AN130" s="841"/>
      <c r="AO130" s="841"/>
      <c r="AP130" s="841"/>
      <c r="AQ130" s="841"/>
      <c r="AR130" s="841"/>
      <c r="AS130" s="841"/>
      <c r="AT130" s="841"/>
      <c r="AU130" s="841"/>
      <c r="AV130" s="841"/>
      <c r="AW130" s="841"/>
      <c r="AX130" s="841"/>
      <c r="AY130" s="844"/>
      <c r="AZ130" s="923"/>
      <c r="BA130" s="924"/>
      <c r="BB130" s="924"/>
      <c r="BC130" s="924"/>
      <c r="BD130" s="924"/>
      <c r="BE130" s="924"/>
      <c r="BF130" s="925"/>
    </row>
    <row r="131" spans="2:58" ht="12" customHeight="1" x14ac:dyDescent="0.4">
      <c r="B131" s="66"/>
      <c r="C131" s="67"/>
      <c r="D131" s="730"/>
      <c r="E131" s="731"/>
      <c r="F131" s="731"/>
      <c r="G131" s="731"/>
      <c r="H131" s="731"/>
      <c r="I131" s="732"/>
      <c r="J131" s="901"/>
      <c r="K131" s="902"/>
      <c r="L131" s="902"/>
      <c r="M131" s="902"/>
      <c r="N131" s="902"/>
      <c r="O131" s="902"/>
      <c r="P131" s="902"/>
      <c r="Q131" s="902"/>
      <c r="R131" s="902"/>
      <c r="S131" s="902"/>
      <c r="T131" s="902"/>
      <c r="U131" s="902"/>
      <c r="V131" s="902"/>
      <c r="W131" s="902"/>
      <c r="X131" s="903"/>
      <c r="Y131" s="907"/>
      <c r="Z131" s="908"/>
      <c r="AA131" s="908"/>
      <c r="AB131" s="908"/>
      <c r="AC131" s="908"/>
      <c r="AD131" s="908"/>
      <c r="AE131" s="908"/>
      <c r="AF131" s="909"/>
      <c r="AG131" s="916"/>
      <c r="AH131" s="916"/>
      <c r="AI131" s="916"/>
      <c r="AJ131" s="916"/>
      <c r="AK131" s="916"/>
      <c r="AL131" s="916"/>
      <c r="AM131" s="702"/>
      <c r="AN131" s="703"/>
      <c r="AO131" s="703"/>
      <c r="AP131" s="703"/>
      <c r="AQ131" s="703"/>
      <c r="AR131" s="703"/>
      <c r="AS131" s="703"/>
      <c r="AT131" s="703"/>
      <c r="AU131" s="703"/>
      <c r="AV131" s="703"/>
      <c r="AW131" s="703"/>
      <c r="AX131" s="703"/>
      <c r="AY131" s="704"/>
      <c r="AZ131" s="917"/>
      <c r="BA131" s="918"/>
      <c r="BB131" s="918"/>
      <c r="BC131" s="918"/>
      <c r="BD131" s="918"/>
      <c r="BE131" s="918"/>
      <c r="BF131" s="919"/>
    </row>
    <row r="132" spans="2:58" ht="12" customHeight="1" x14ac:dyDescent="0.4">
      <c r="B132" s="66"/>
      <c r="C132" s="67"/>
      <c r="D132" s="738"/>
      <c r="E132" s="739"/>
      <c r="F132" s="739"/>
      <c r="G132" s="739"/>
      <c r="H132" s="739"/>
      <c r="I132" s="740"/>
      <c r="J132" s="904"/>
      <c r="K132" s="905"/>
      <c r="L132" s="905"/>
      <c r="M132" s="905"/>
      <c r="N132" s="905"/>
      <c r="O132" s="905"/>
      <c r="P132" s="905"/>
      <c r="Q132" s="905"/>
      <c r="R132" s="905"/>
      <c r="S132" s="905"/>
      <c r="T132" s="905"/>
      <c r="U132" s="905"/>
      <c r="V132" s="905"/>
      <c r="W132" s="905"/>
      <c r="X132" s="906"/>
      <c r="Y132" s="910"/>
      <c r="Z132" s="911"/>
      <c r="AA132" s="911"/>
      <c r="AB132" s="911"/>
      <c r="AC132" s="911"/>
      <c r="AD132" s="911"/>
      <c r="AE132" s="911"/>
      <c r="AF132" s="912"/>
      <c r="AG132" s="916"/>
      <c r="AH132" s="916"/>
      <c r="AI132" s="916"/>
      <c r="AJ132" s="916"/>
      <c r="AK132" s="916"/>
      <c r="AL132" s="916"/>
      <c r="AM132" s="705"/>
      <c r="AN132" s="706"/>
      <c r="AO132" s="706"/>
      <c r="AP132" s="706"/>
      <c r="AQ132" s="706"/>
      <c r="AR132" s="706"/>
      <c r="AS132" s="706"/>
      <c r="AT132" s="706"/>
      <c r="AU132" s="706"/>
      <c r="AV132" s="706"/>
      <c r="AW132" s="706"/>
      <c r="AX132" s="706"/>
      <c r="AY132" s="707"/>
      <c r="AZ132" s="920"/>
      <c r="BA132" s="921"/>
      <c r="BB132" s="921"/>
      <c r="BC132" s="921"/>
      <c r="BD132" s="921"/>
      <c r="BE132" s="921"/>
      <c r="BF132" s="922"/>
    </row>
    <row r="133" spans="2:58" ht="12" customHeight="1" x14ac:dyDescent="0.4">
      <c r="B133" s="66"/>
      <c r="C133" s="67"/>
      <c r="D133" s="741"/>
      <c r="E133" s="742"/>
      <c r="F133" s="742"/>
      <c r="G133" s="742"/>
      <c r="H133" s="742"/>
      <c r="I133" s="743"/>
      <c r="J133" s="867"/>
      <c r="K133" s="868"/>
      <c r="L133" s="868"/>
      <c r="M133" s="868"/>
      <c r="N133" s="868"/>
      <c r="O133" s="868"/>
      <c r="P133" s="868"/>
      <c r="Q133" s="868"/>
      <c r="R133" s="868"/>
      <c r="S133" s="868"/>
      <c r="T133" s="868"/>
      <c r="U133" s="868"/>
      <c r="V133" s="868"/>
      <c r="W133" s="868"/>
      <c r="X133" s="869"/>
      <c r="Y133" s="913"/>
      <c r="Z133" s="914"/>
      <c r="AA133" s="914"/>
      <c r="AB133" s="914"/>
      <c r="AC133" s="914"/>
      <c r="AD133" s="914"/>
      <c r="AE133" s="914"/>
      <c r="AF133" s="915"/>
      <c r="AG133" s="916"/>
      <c r="AH133" s="916"/>
      <c r="AI133" s="916"/>
      <c r="AJ133" s="916"/>
      <c r="AK133" s="916"/>
      <c r="AL133" s="916"/>
      <c r="AM133" s="840"/>
      <c r="AN133" s="841"/>
      <c r="AO133" s="841"/>
      <c r="AP133" s="841"/>
      <c r="AQ133" s="841"/>
      <c r="AR133" s="841"/>
      <c r="AS133" s="841"/>
      <c r="AT133" s="841"/>
      <c r="AU133" s="841"/>
      <c r="AV133" s="841"/>
      <c r="AW133" s="841"/>
      <c r="AX133" s="841"/>
      <c r="AY133" s="844"/>
      <c r="AZ133" s="923"/>
      <c r="BA133" s="924"/>
      <c r="BB133" s="924"/>
      <c r="BC133" s="924"/>
      <c r="BD133" s="924"/>
      <c r="BE133" s="924"/>
      <c r="BF133" s="925"/>
    </row>
    <row r="134" spans="2:58" ht="12" customHeight="1" x14ac:dyDescent="0.4">
      <c r="B134" s="66"/>
      <c r="C134" s="67"/>
      <c r="D134" s="730"/>
      <c r="E134" s="731"/>
      <c r="F134" s="731"/>
      <c r="G134" s="731"/>
      <c r="H134" s="731"/>
      <c r="I134" s="732"/>
      <c r="J134" s="901"/>
      <c r="K134" s="902"/>
      <c r="L134" s="902"/>
      <c r="M134" s="902"/>
      <c r="N134" s="902"/>
      <c r="O134" s="902"/>
      <c r="P134" s="902"/>
      <c r="Q134" s="902"/>
      <c r="R134" s="902"/>
      <c r="S134" s="902"/>
      <c r="T134" s="902"/>
      <c r="U134" s="902"/>
      <c r="V134" s="902"/>
      <c r="W134" s="902"/>
      <c r="X134" s="903"/>
      <c r="Y134" s="907"/>
      <c r="Z134" s="908"/>
      <c r="AA134" s="908"/>
      <c r="AB134" s="908"/>
      <c r="AC134" s="908"/>
      <c r="AD134" s="908"/>
      <c r="AE134" s="908"/>
      <c r="AF134" s="909"/>
      <c r="AG134" s="916"/>
      <c r="AH134" s="916"/>
      <c r="AI134" s="916"/>
      <c r="AJ134" s="916"/>
      <c r="AK134" s="916"/>
      <c r="AL134" s="916"/>
      <c r="AM134" s="702"/>
      <c r="AN134" s="703"/>
      <c r="AO134" s="703"/>
      <c r="AP134" s="703"/>
      <c r="AQ134" s="703"/>
      <c r="AR134" s="703"/>
      <c r="AS134" s="703"/>
      <c r="AT134" s="703"/>
      <c r="AU134" s="703"/>
      <c r="AV134" s="703"/>
      <c r="AW134" s="703"/>
      <c r="AX134" s="703"/>
      <c r="AY134" s="704"/>
      <c r="AZ134" s="917"/>
      <c r="BA134" s="918"/>
      <c r="BB134" s="918"/>
      <c r="BC134" s="918"/>
      <c r="BD134" s="918"/>
      <c r="BE134" s="918"/>
      <c r="BF134" s="919"/>
    </row>
    <row r="135" spans="2:58" ht="12" customHeight="1" x14ac:dyDescent="0.4">
      <c r="B135" s="66"/>
      <c r="C135" s="67"/>
      <c r="D135" s="738"/>
      <c r="E135" s="739"/>
      <c r="F135" s="739"/>
      <c r="G135" s="739"/>
      <c r="H135" s="739"/>
      <c r="I135" s="740"/>
      <c r="J135" s="904"/>
      <c r="K135" s="905"/>
      <c r="L135" s="905"/>
      <c r="M135" s="905"/>
      <c r="N135" s="905"/>
      <c r="O135" s="905"/>
      <c r="P135" s="905"/>
      <c r="Q135" s="905"/>
      <c r="R135" s="905"/>
      <c r="S135" s="905"/>
      <c r="T135" s="905"/>
      <c r="U135" s="905"/>
      <c r="V135" s="905"/>
      <c r="W135" s="905"/>
      <c r="X135" s="906"/>
      <c r="Y135" s="910"/>
      <c r="Z135" s="911"/>
      <c r="AA135" s="911"/>
      <c r="AB135" s="911"/>
      <c r="AC135" s="911"/>
      <c r="AD135" s="911"/>
      <c r="AE135" s="911"/>
      <c r="AF135" s="912"/>
      <c r="AG135" s="916"/>
      <c r="AH135" s="916"/>
      <c r="AI135" s="916"/>
      <c r="AJ135" s="916"/>
      <c r="AK135" s="916"/>
      <c r="AL135" s="916"/>
      <c r="AM135" s="705"/>
      <c r="AN135" s="706"/>
      <c r="AO135" s="706"/>
      <c r="AP135" s="706"/>
      <c r="AQ135" s="706"/>
      <c r="AR135" s="706"/>
      <c r="AS135" s="706"/>
      <c r="AT135" s="706"/>
      <c r="AU135" s="706"/>
      <c r="AV135" s="706"/>
      <c r="AW135" s="706"/>
      <c r="AX135" s="706"/>
      <c r="AY135" s="707"/>
      <c r="AZ135" s="920"/>
      <c r="BA135" s="921"/>
      <c r="BB135" s="921"/>
      <c r="BC135" s="921"/>
      <c r="BD135" s="921"/>
      <c r="BE135" s="921"/>
      <c r="BF135" s="922"/>
    </row>
    <row r="136" spans="2:58" ht="12" customHeight="1" x14ac:dyDescent="0.4">
      <c r="B136" s="66"/>
      <c r="C136" s="67"/>
      <c r="D136" s="741"/>
      <c r="E136" s="742"/>
      <c r="F136" s="742"/>
      <c r="G136" s="742"/>
      <c r="H136" s="742"/>
      <c r="I136" s="743"/>
      <c r="J136" s="867"/>
      <c r="K136" s="868"/>
      <c r="L136" s="868"/>
      <c r="M136" s="868"/>
      <c r="N136" s="868"/>
      <c r="O136" s="868"/>
      <c r="P136" s="868"/>
      <c r="Q136" s="868"/>
      <c r="R136" s="868"/>
      <c r="S136" s="868"/>
      <c r="T136" s="868"/>
      <c r="U136" s="868"/>
      <c r="V136" s="868"/>
      <c r="W136" s="868"/>
      <c r="X136" s="869"/>
      <c r="Y136" s="913"/>
      <c r="Z136" s="914"/>
      <c r="AA136" s="914"/>
      <c r="AB136" s="914"/>
      <c r="AC136" s="914"/>
      <c r="AD136" s="914"/>
      <c r="AE136" s="914"/>
      <c r="AF136" s="915"/>
      <c r="AG136" s="916"/>
      <c r="AH136" s="916"/>
      <c r="AI136" s="916"/>
      <c r="AJ136" s="916"/>
      <c r="AK136" s="916"/>
      <c r="AL136" s="916"/>
      <c r="AM136" s="840"/>
      <c r="AN136" s="841"/>
      <c r="AO136" s="841"/>
      <c r="AP136" s="841"/>
      <c r="AQ136" s="841"/>
      <c r="AR136" s="841"/>
      <c r="AS136" s="841"/>
      <c r="AT136" s="841"/>
      <c r="AU136" s="841"/>
      <c r="AV136" s="841"/>
      <c r="AW136" s="841"/>
      <c r="AX136" s="841"/>
      <c r="AY136" s="844"/>
      <c r="AZ136" s="923"/>
      <c r="BA136" s="924"/>
      <c r="BB136" s="924"/>
      <c r="BC136" s="924"/>
      <c r="BD136" s="924"/>
      <c r="BE136" s="924"/>
      <c r="BF136" s="925"/>
    </row>
    <row r="137" spans="2:58" ht="12" customHeight="1" x14ac:dyDescent="0.4">
      <c r="B137" s="66"/>
      <c r="C137" s="67"/>
      <c r="D137" s="730"/>
      <c r="E137" s="731"/>
      <c r="F137" s="731"/>
      <c r="G137" s="731"/>
      <c r="H137" s="731"/>
      <c r="I137" s="732"/>
      <c r="J137" s="901"/>
      <c r="K137" s="902"/>
      <c r="L137" s="902"/>
      <c r="M137" s="902"/>
      <c r="N137" s="902"/>
      <c r="O137" s="902"/>
      <c r="P137" s="902"/>
      <c r="Q137" s="902"/>
      <c r="R137" s="902"/>
      <c r="S137" s="902"/>
      <c r="T137" s="902"/>
      <c r="U137" s="902"/>
      <c r="V137" s="902"/>
      <c r="W137" s="902"/>
      <c r="X137" s="903"/>
      <c r="Y137" s="907"/>
      <c r="Z137" s="908"/>
      <c r="AA137" s="908"/>
      <c r="AB137" s="908"/>
      <c r="AC137" s="908"/>
      <c r="AD137" s="908"/>
      <c r="AE137" s="908"/>
      <c r="AF137" s="909"/>
      <c r="AG137" s="916"/>
      <c r="AH137" s="916"/>
      <c r="AI137" s="916"/>
      <c r="AJ137" s="916"/>
      <c r="AK137" s="916"/>
      <c r="AL137" s="916"/>
      <c r="AM137" s="702"/>
      <c r="AN137" s="703"/>
      <c r="AO137" s="703"/>
      <c r="AP137" s="703"/>
      <c r="AQ137" s="703"/>
      <c r="AR137" s="703"/>
      <c r="AS137" s="703"/>
      <c r="AT137" s="703"/>
      <c r="AU137" s="703"/>
      <c r="AV137" s="703"/>
      <c r="AW137" s="703"/>
      <c r="AX137" s="703"/>
      <c r="AY137" s="704"/>
      <c r="AZ137" s="917"/>
      <c r="BA137" s="918"/>
      <c r="BB137" s="918"/>
      <c r="BC137" s="918"/>
      <c r="BD137" s="918"/>
      <c r="BE137" s="918"/>
      <c r="BF137" s="919"/>
    </row>
    <row r="138" spans="2:58" ht="12" customHeight="1" x14ac:dyDescent="0.4">
      <c r="B138" s="66"/>
      <c r="C138" s="67"/>
      <c r="D138" s="738"/>
      <c r="E138" s="739"/>
      <c r="F138" s="739"/>
      <c r="G138" s="739"/>
      <c r="H138" s="739"/>
      <c r="I138" s="740"/>
      <c r="J138" s="904"/>
      <c r="K138" s="905"/>
      <c r="L138" s="905"/>
      <c r="M138" s="905"/>
      <c r="N138" s="905"/>
      <c r="O138" s="905"/>
      <c r="P138" s="905"/>
      <c r="Q138" s="905"/>
      <c r="R138" s="905"/>
      <c r="S138" s="905"/>
      <c r="T138" s="905"/>
      <c r="U138" s="905"/>
      <c r="V138" s="905"/>
      <c r="W138" s="905"/>
      <c r="X138" s="906"/>
      <c r="Y138" s="910"/>
      <c r="Z138" s="911"/>
      <c r="AA138" s="911"/>
      <c r="AB138" s="911"/>
      <c r="AC138" s="911"/>
      <c r="AD138" s="911"/>
      <c r="AE138" s="911"/>
      <c r="AF138" s="912"/>
      <c r="AG138" s="916"/>
      <c r="AH138" s="916"/>
      <c r="AI138" s="916"/>
      <c r="AJ138" s="916"/>
      <c r="AK138" s="916"/>
      <c r="AL138" s="916"/>
      <c r="AM138" s="705"/>
      <c r="AN138" s="706"/>
      <c r="AO138" s="706"/>
      <c r="AP138" s="706"/>
      <c r="AQ138" s="706"/>
      <c r="AR138" s="706"/>
      <c r="AS138" s="706"/>
      <c r="AT138" s="706"/>
      <c r="AU138" s="706"/>
      <c r="AV138" s="706"/>
      <c r="AW138" s="706"/>
      <c r="AX138" s="706"/>
      <c r="AY138" s="707"/>
      <c r="AZ138" s="920"/>
      <c r="BA138" s="921"/>
      <c r="BB138" s="921"/>
      <c r="BC138" s="921"/>
      <c r="BD138" s="921"/>
      <c r="BE138" s="921"/>
      <c r="BF138" s="922"/>
    </row>
    <row r="139" spans="2:58" ht="12" customHeight="1" x14ac:dyDescent="0.4">
      <c r="B139" s="66"/>
      <c r="C139" s="67"/>
      <c r="D139" s="741"/>
      <c r="E139" s="742"/>
      <c r="F139" s="742"/>
      <c r="G139" s="742"/>
      <c r="H139" s="742"/>
      <c r="I139" s="743"/>
      <c r="J139" s="867"/>
      <c r="K139" s="868"/>
      <c r="L139" s="868"/>
      <c r="M139" s="868"/>
      <c r="N139" s="868"/>
      <c r="O139" s="868"/>
      <c r="P139" s="868"/>
      <c r="Q139" s="868"/>
      <c r="R139" s="868"/>
      <c r="S139" s="868"/>
      <c r="T139" s="868"/>
      <c r="U139" s="868"/>
      <c r="V139" s="868"/>
      <c r="W139" s="868"/>
      <c r="X139" s="869"/>
      <c r="Y139" s="913"/>
      <c r="Z139" s="914"/>
      <c r="AA139" s="914"/>
      <c r="AB139" s="914"/>
      <c r="AC139" s="914"/>
      <c r="AD139" s="914"/>
      <c r="AE139" s="914"/>
      <c r="AF139" s="915"/>
      <c r="AG139" s="916"/>
      <c r="AH139" s="916"/>
      <c r="AI139" s="916"/>
      <c r="AJ139" s="916"/>
      <c r="AK139" s="916"/>
      <c r="AL139" s="916"/>
      <c r="AM139" s="840"/>
      <c r="AN139" s="841"/>
      <c r="AO139" s="841"/>
      <c r="AP139" s="841"/>
      <c r="AQ139" s="841"/>
      <c r="AR139" s="841"/>
      <c r="AS139" s="841"/>
      <c r="AT139" s="841"/>
      <c r="AU139" s="841"/>
      <c r="AV139" s="841"/>
      <c r="AW139" s="841"/>
      <c r="AX139" s="841"/>
      <c r="AY139" s="844"/>
      <c r="AZ139" s="923"/>
      <c r="BA139" s="924"/>
      <c r="BB139" s="924"/>
      <c r="BC139" s="924"/>
      <c r="BD139" s="924"/>
      <c r="BE139" s="924"/>
      <c r="BF139" s="925"/>
    </row>
    <row r="140" spans="2:58" ht="12" customHeight="1" x14ac:dyDescent="0.4">
      <c r="B140" s="66"/>
      <c r="C140" s="67"/>
      <c r="D140" s="730"/>
      <c r="E140" s="731"/>
      <c r="F140" s="731"/>
      <c r="G140" s="731"/>
      <c r="H140" s="731"/>
      <c r="I140" s="732"/>
      <c r="J140" s="901"/>
      <c r="K140" s="902"/>
      <c r="L140" s="902"/>
      <c r="M140" s="902"/>
      <c r="N140" s="902"/>
      <c r="O140" s="902"/>
      <c r="P140" s="902"/>
      <c r="Q140" s="902"/>
      <c r="R140" s="902"/>
      <c r="S140" s="902"/>
      <c r="T140" s="902"/>
      <c r="U140" s="902"/>
      <c r="V140" s="902"/>
      <c r="W140" s="902"/>
      <c r="X140" s="903"/>
      <c r="Y140" s="907"/>
      <c r="Z140" s="908"/>
      <c r="AA140" s="908"/>
      <c r="AB140" s="908"/>
      <c r="AC140" s="908"/>
      <c r="AD140" s="908"/>
      <c r="AE140" s="908"/>
      <c r="AF140" s="909"/>
      <c r="AG140" s="916"/>
      <c r="AH140" s="916"/>
      <c r="AI140" s="916"/>
      <c r="AJ140" s="916"/>
      <c r="AK140" s="916"/>
      <c r="AL140" s="916"/>
      <c r="AM140" s="702"/>
      <c r="AN140" s="703"/>
      <c r="AO140" s="703"/>
      <c r="AP140" s="703"/>
      <c r="AQ140" s="703"/>
      <c r="AR140" s="703"/>
      <c r="AS140" s="703"/>
      <c r="AT140" s="703"/>
      <c r="AU140" s="703"/>
      <c r="AV140" s="703"/>
      <c r="AW140" s="703"/>
      <c r="AX140" s="703"/>
      <c r="AY140" s="704"/>
      <c r="AZ140" s="917"/>
      <c r="BA140" s="918"/>
      <c r="BB140" s="918"/>
      <c r="BC140" s="918"/>
      <c r="BD140" s="918"/>
      <c r="BE140" s="918"/>
      <c r="BF140" s="919"/>
    </row>
    <row r="141" spans="2:58" ht="12" customHeight="1" x14ac:dyDescent="0.4">
      <c r="B141" s="66"/>
      <c r="C141" s="67"/>
      <c r="D141" s="738"/>
      <c r="E141" s="739"/>
      <c r="F141" s="739"/>
      <c r="G141" s="739"/>
      <c r="H141" s="739"/>
      <c r="I141" s="740"/>
      <c r="J141" s="904"/>
      <c r="K141" s="905"/>
      <c r="L141" s="905"/>
      <c r="M141" s="905"/>
      <c r="N141" s="905"/>
      <c r="O141" s="905"/>
      <c r="P141" s="905"/>
      <c r="Q141" s="905"/>
      <c r="R141" s="905"/>
      <c r="S141" s="905"/>
      <c r="T141" s="905"/>
      <c r="U141" s="905"/>
      <c r="V141" s="905"/>
      <c r="W141" s="905"/>
      <c r="X141" s="906"/>
      <c r="Y141" s="910"/>
      <c r="Z141" s="911"/>
      <c r="AA141" s="911"/>
      <c r="AB141" s="911"/>
      <c r="AC141" s="911"/>
      <c r="AD141" s="911"/>
      <c r="AE141" s="911"/>
      <c r="AF141" s="912"/>
      <c r="AG141" s="916"/>
      <c r="AH141" s="916"/>
      <c r="AI141" s="916"/>
      <c r="AJ141" s="916"/>
      <c r="AK141" s="916"/>
      <c r="AL141" s="916"/>
      <c r="AM141" s="705"/>
      <c r="AN141" s="706"/>
      <c r="AO141" s="706"/>
      <c r="AP141" s="706"/>
      <c r="AQ141" s="706"/>
      <c r="AR141" s="706"/>
      <c r="AS141" s="706"/>
      <c r="AT141" s="706"/>
      <c r="AU141" s="706"/>
      <c r="AV141" s="706"/>
      <c r="AW141" s="706"/>
      <c r="AX141" s="706"/>
      <c r="AY141" s="707"/>
      <c r="AZ141" s="920"/>
      <c r="BA141" s="921"/>
      <c r="BB141" s="921"/>
      <c r="BC141" s="921"/>
      <c r="BD141" s="921"/>
      <c r="BE141" s="921"/>
      <c r="BF141" s="922"/>
    </row>
    <row r="142" spans="2:58" ht="12" customHeight="1" x14ac:dyDescent="0.4">
      <c r="B142" s="66"/>
      <c r="C142" s="67"/>
      <c r="D142" s="741"/>
      <c r="E142" s="742"/>
      <c r="F142" s="742"/>
      <c r="G142" s="742"/>
      <c r="H142" s="742"/>
      <c r="I142" s="743"/>
      <c r="J142" s="867"/>
      <c r="K142" s="868"/>
      <c r="L142" s="868"/>
      <c r="M142" s="868"/>
      <c r="N142" s="868"/>
      <c r="O142" s="868"/>
      <c r="P142" s="868"/>
      <c r="Q142" s="868"/>
      <c r="R142" s="868"/>
      <c r="S142" s="868"/>
      <c r="T142" s="868"/>
      <c r="U142" s="868"/>
      <c r="V142" s="868"/>
      <c r="W142" s="868"/>
      <c r="X142" s="869"/>
      <c r="Y142" s="913"/>
      <c r="Z142" s="914"/>
      <c r="AA142" s="914"/>
      <c r="AB142" s="914"/>
      <c r="AC142" s="914"/>
      <c r="AD142" s="914"/>
      <c r="AE142" s="914"/>
      <c r="AF142" s="915"/>
      <c r="AG142" s="916"/>
      <c r="AH142" s="916"/>
      <c r="AI142" s="916"/>
      <c r="AJ142" s="916"/>
      <c r="AK142" s="916"/>
      <c r="AL142" s="916"/>
      <c r="AM142" s="840"/>
      <c r="AN142" s="841"/>
      <c r="AO142" s="841"/>
      <c r="AP142" s="841"/>
      <c r="AQ142" s="841"/>
      <c r="AR142" s="841"/>
      <c r="AS142" s="841"/>
      <c r="AT142" s="841"/>
      <c r="AU142" s="841"/>
      <c r="AV142" s="841"/>
      <c r="AW142" s="841"/>
      <c r="AX142" s="841"/>
      <c r="AY142" s="844"/>
      <c r="AZ142" s="923"/>
      <c r="BA142" s="924"/>
      <c r="BB142" s="924"/>
      <c r="BC142" s="924"/>
      <c r="BD142" s="924"/>
      <c r="BE142" s="924"/>
      <c r="BF142" s="925"/>
    </row>
    <row r="143" spans="2:58" ht="12" customHeight="1" x14ac:dyDescent="0.4">
      <c r="B143" s="66"/>
      <c r="C143" s="67"/>
      <c r="D143" s="730"/>
      <c r="E143" s="731"/>
      <c r="F143" s="731"/>
      <c r="G143" s="731"/>
      <c r="H143" s="731"/>
      <c r="I143" s="732"/>
      <c r="J143" s="901"/>
      <c r="K143" s="902"/>
      <c r="L143" s="902"/>
      <c r="M143" s="902"/>
      <c r="N143" s="902"/>
      <c r="O143" s="902"/>
      <c r="P143" s="902"/>
      <c r="Q143" s="902"/>
      <c r="R143" s="902"/>
      <c r="S143" s="902"/>
      <c r="T143" s="902"/>
      <c r="U143" s="902"/>
      <c r="V143" s="902"/>
      <c r="W143" s="902"/>
      <c r="X143" s="903"/>
      <c r="Y143" s="907"/>
      <c r="Z143" s="908"/>
      <c r="AA143" s="908"/>
      <c r="AB143" s="908"/>
      <c r="AC143" s="908"/>
      <c r="AD143" s="908"/>
      <c r="AE143" s="908"/>
      <c r="AF143" s="909"/>
      <c r="AG143" s="916"/>
      <c r="AH143" s="916"/>
      <c r="AI143" s="916"/>
      <c r="AJ143" s="916"/>
      <c r="AK143" s="916"/>
      <c r="AL143" s="916"/>
      <c r="AM143" s="702"/>
      <c r="AN143" s="703"/>
      <c r="AO143" s="703"/>
      <c r="AP143" s="703"/>
      <c r="AQ143" s="703"/>
      <c r="AR143" s="703"/>
      <c r="AS143" s="703"/>
      <c r="AT143" s="703"/>
      <c r="AU143" s="703"/>
      <c r="AV143" s="703"/>
      <c r="AW143" s="703"/>
      <c r="AX143" s="703"/>
      <c r="AY143" s="704"/>
      <c r="AZ143" s="917"/>
      <c r="BA143" s="918"/>
      <c r="BB143" s="918"/>
      <c r="BC143" s="918"/>
      <c r="BD143" s="918"/>
      <c r="BE143" s="918"/>
      <c r="BF143" s="919"/>
    </row>
    <row r="144" spans="2:58" ht="12" customHeight="1" x14ac:dyDescent="0.4">
      <c r="B144" s="66"/>
      <c r="C144" s="67"/>
      <c r="D144" s="738"/>
      <c r="E144" s="739"/>
      <c r="F144" s="739"/>
      <c r="G144" s="739"/>
      <c r="H144" s="739"/>
      <c r="I144" s="740"/>
      <c r="J144" s="904"/>
      <c r="K144" s="905"/>
      <c r="L144" s="905"/>
      <c r="M144" s="905"/>
      <c r="N144" s="905"/>
      <c r="O144" s="905"/>
      <c r="P144" s="905"/>
      <c r="Q144" s="905"/>
      <c r="R144" s="905"/>
      <c r="S144" s="905"/>
      <c r="T144" s="905"/>
      <c r="U144" s="905"/>
      <c r="V144" s="905"/>
      <c r="W144" s="905"/>
      <c r="X144" s="906"/>
      <c r="Y144" s="910"/>
      <c r="Z144" s="911"/>
      <c r="AA144" s="911"/>
      <c r="AB144" s="911"/>
      <c r="AC144" s="911"/>
      <c r="AD144" s="911"/>
      <c r="AE144" s="911"/>
      <c r="AF144" s="912"/>
      <c r="AG144" s="916"/>
      <c r="AH144" s="916"/>
      <c r="AI144" s="916"/>
      <c r="AJ144" s="916"/>
      <c r="AK144" s="916"/>
      <c r="AL144" s="916"/>
      <c r="AM144" s="705"/>
      <c r="AN144" s="706"/>
      <c r="AO144" s="706"/>
      <c r="AP144" s="706"/>
      <c r="AQ144" s="706"/>
      <c r="AR144" s="706"/>
      <c r="AS144" s="706"/>
      <c r="AT144" s="706"/>
      <c r="AU144" s="706"/>
      <c r="AV144" s="706"/>
      <c r="AW144" s="706"/>
      <c r="AX144" s="706"/>
      <c r="AY144" s="707"/>
      <c r="AZ144" s="920"/>
      <c r="BA144" s="921"/>
      <c r="BB144" s="921"/>
      <c r="BC144" s="921"/>
      <c r="BD144" s="921"/>
      <c r="BE144" s="921"/>
      <c r="BF144" s="922"/>
    </row>
    <row r="145" spans="1:59" ht="12" customHeight="1" x14ac:dyDescent="0.4">
      <c r="B145" s="66"/>
      <c r="C145" s="67"/>
      <c r="D145" s="741"/>
      <c r="E145" s="742"/>
      <c r="F145" s="742"/>
      <c r="G145" s="742"/>
      <c r="H145" s="742"/>
      <c r="I145" s="743"/>
      <c r="J145" s="867"/>
      <c r="K145" s="868"/>
      <c r="L145" s="868"/>
      <c r="M145" s="868"/>
      <c r="N145" s="868"/>
      <c r="O145" s="868"/>
      <c r="P145" s="868"/>
      <c r="Q145" s="868"/>
      <c r="R145" s="868"/>
      <c r="S145" s="868"/>
      <c r="T145" s="868"/>
      <c r="U145" s="868"/>
      <c r="V145" s="868"/>
      <c r="W145" s="868"/>
      <c r="X145" s="869"/>
      <c r="Y145" s="913"/>
      <c r="Z145" s="914"/>
      <c r="AA145" s="914"/>
      <c r="AB145" s="914"/>
      <c r="AC145" s="914"/>
      <c r="AD145" s="914"/>
      <c r="AE145" s="914"/>
      <c r="AF145" s="915"/>
      <c r="AG145" s="916"/>
      <c r="AH145" s="916"/>
      <c r="AI145" s="916"/>
      <c r="AJ145" s="916"/>
      <c r="AK145" s="916"/>
      <c r="AL145" s="916"/>
      <c r="AM145" s="840"/>
      <c r="AN145" s="841"/>
      <c r="AO145" s="841"/>
      <c r="AP145" s="841"/>
      <c r="AQ145" s="841"/>
      <c r="AR145" s="841"/>
      <c r="AS145" s="841"/>
      <c r="AT145" s="841"/>
      <c r="AU145" s="841"/>
      <c r="AV145" s="841"/>
      <c r="AW145" s="841"/>
      <c r="AX145" s="841"/>
      <c r="AY145" s="844"/>
      <c r="AZ145" s="923"/>
      <c r="BA145" s="924"/>
      <c r="BB145" s="924"/>
      <c r="BC145" s="924"/>
      <c r="BD145" s="924"/>
      <c r="BE145" s="924"/>
      <c r="BF145" s="925"/>
    </row>
    <row r="146" spans="1:59" ht="12" customHeight="1" x14ac:dyDescent="0.4">
      <c r="B146" s="66"/>
      <c r="C146" s="67"/>
      <c r="D146" s="730"/>
      <c r="E146" s="731"/>
      <c r="F146" s="731"/>
      <c r="G146" s="731"/>
      <c r="H146" s="731"/>
      <c r="I146" s="732"/>
      <c r="J146" s="901"/>
      <c r="K146" s="902"/>
      <c r="L146" s="902"/>
      <c r="M146" s="902"/>
      <c r="N146" s="902"/>
      <c r="O146" s="902"/>
      <c r="P146" s="902"/>
      <c r="Q146" s="902"/>
      <c r="R146" s="902"/>
      <c r="S146" s="902"/>
      <c r="T146" s="902"/>
      <c r="U146" s="902"/>
      <c r="V146" s="902"/>
      <c r="W146" s="902"/>
      <c r="X146" s="903"/>
      <c r="Y146" s="907"/>
      <c r="Z146" s="908"/>
      <c r="AA146" s="908"/>
      <c r="AB146" s="908"/>
      <c r="AC146" s="908"/>
      <c r="AD146" s="908"/>
      <c r="AE146" s="908"/>
      <c r="AF146" s="909"/>
      <c r="AG146" s="916"/>
      <c r="AH146" s="916"/>
      <c r="AI146" s="916"/>
      <c r="AJ146" s="916"/>
      <c r="AK146" s="916"/>
      <c r="AL146" s="916"/>
      <c r="AM146" s="702"/>
      <c r="AN146" s="703"/>
      <c r="AO146" s="703"/>
      <c r="AP146" s="703"/>
      <c r="AQ146" s="703"/>
      <c r="AR146" s="703"/>
      <c r="AS146" s="703"/>
      <c r="AT146" s="703"/>
      <c r="AU146" s="703"/>
      <c r="AV146" s="703"/>
      <c r="AW146" s="703"/>
      <c r="AX146" s="703"/>
      <c r="AY146" s="704"/>
      <c r="AZ146" s="917"/>
      <c r="BA146" s="918"/>
      <c r="BB146" s="918"/>
      <c r="BC146" s="918"/>
      <c r="BD146" s="918"/>
      <c r="BE146" s="918"/>
      <c r="BF146" s="919"/>
    </row>
    <row r="147" spans="1:59" ht="12" customHeight="1" x14ac:dyDescent="0.4">
      <c r="B147" s="66"/>
      <c r="C147" s="67"/>
      <c r="D147" s="738"/>
      <c r="E147" s="739"/>
      <c r="F147" s="739"/>
      <c r="G147" s="739"/>
      <c r="H147" s="739"/>
      <c r="I147" s="740"/>
      <c r="J147" s="904"/>
      <c r="K147" s="905"/>
      <c r="L147" s="905"/>
      <c r="M147" s="905"/>
      <c r="N147" s="905"/>
      <c r="O147" s="905"/>
      <c r="P147" s="905"/>
      <c r="Q147" s="905"/>
      <c r="R147" s="905"/>
      <c r="S147" s="905"/>
      <c r="T147" s="905"/>
      <c r="U147" s="905"/>
      <c r="V147" s="905"/>
      <c r="W147" s="905"/>
      <c r="X147" s="906"/>
      <c r="Y147" s="910"/>
      <c r="Z147" s="911"/>
      <c r="AA147" s="911"/>
      <c r="AB147" s="911"/>
      <c r="AC147" s="911"/>
      <c r="AD147" s="911"/>
      <c r="AE147" s="911"/>
      <c r="AF147" s="912"/>
      <c r="AG147" s="916"/>
      <c r="AH147" s="916"/>
      <c r="AI147" s="916"/>
      <c r="AJ147" s="916"/>
      <c r="AK147" s="916"/>
      <c r="AL147" s="916"/>
      <c r="AM147" s="705"/>
      <c r="AN147" s="706"/>
      <c r="AO147" s="706"/>
      <c r="AP147" s="706"/>
      <c r="AQ147" s="706"/>
      <c r="AR147" s="706"/>
      <c r="AS147" s="706"/>
      <c r="AT147" s="706"/>
      <c r="AU147" s="706"/>
      <c r="AV147" s="706"/>
      <c r="AW147" s="706"/>
      <c r="AX147" s="706"/>
      <c r="AY147" s="707"/>
      <c r="AZ147" s="920"/>
      <c r="BA147" s="921"/>
      <c r="BB147" s="921"/>
      <c r="BC147" s="921"/>
      <c r="BD147" s="921"/>
      <c r="BE147" s="921"/>
      <c r="BF147" s="922"/>
    </row>
    <row r="148" spans="1:59" ht="12" customHeight="1" x14ac:dyDescent="0.4">
      <c r="B148" s="66"/>
      <c r="C148" s="67"/>
      <c r="D148" s="741"/>
      <c r="E148" s="742"/>
      <c r="F148" s="742"/>
      <c r="G148" s="742"/>
      <c r="H148" s="742"/>
      <c r="I148" s="743"/>
      <c r="J148" s="867"/>
      <c r="K148" s="868"/>
      <c r="L148" s="868"/>
      <c r="M148" s="868"/>
      <c r="N148" s="868"/>
      <c r="O148" s="868"/>
      <c r="P148" s="868"/>
      <c r="Q148" s="868"/>
      <c r="R148" s="868"/>
      <c r="S148" s="868"/>
      <c r="T148" s="868"/>
      <c r="U148" s="868"/>
      <c r="V148" s="868"/>
      <c r="W148" s="868"/>
      <c r="X148" s="869"/>
      <c r="Y148" s="913"/>
      <c r="Z148" s="914"/>
      <c r="AA148" s="914"/>
      <c r="AB148" s="914"/>
      <c r="AC148" s="914"/>
      <c r="AD148" s="914"/>
      <c r="AE148" s="914"/>
      <c r="AF148" s="915"/>
      <c r="AG148" s="916"/>
      <c r="AH148" s="916"/>
      <c r="AI148" s="916"/>
      <c r="AJ148" s="916"/>
      <c r="AK148" s="916"/>
      <c r="AL148" s="916"/>
      <c r="AM148" s="840"/>
      <c r="AN148" s="841"/>
      <c r="AO148" s="841"/>
      <c r="AP148" s="841"/>
      <c r="AQ148" s="841"/>
      <c r="AR148" s="841"/>
      <c r="AS148" s="841"/>
      <c r="AT148" s="841"/>
      <c r="AU148" s="841"/>
      <c r="AV148" s="841"/>
      <c r="AW148" s="841"/>
      <c r="AX148" s="841"/>
      <c r="AY148" s="844"/>
      <c r="AZ148" s="923"/>
      <c r="BA148" s="924"/>
      <c r="BB148" s="924"/>
      <c r="BC148" s="924"/>
      <c r="BD148" s="924"/>
      <c r="BE148" s="924"/>
      <c r="BF148" s="925"/>
    </row>
    <row r="149" spans="1:59" ht="12" customHeight="1" x14ac:dyDescent="0.4">
      <c r="B149" s="66"/>
      <c r="C149" s="67"/>
      <c r="D149" s="730"/>
      <c r="E149" s="731"/>
      <c r="F149" s="731"/>
      <c r="G149" s="731"/>
      <c r="H149" s="731"/>
      <c r="I149" s="732"/>
      <c r="J149" s="901"/>
      <c r="K149" s="902"/>
      <c r="L149" s="902"/>
      <c r="M149" s="902"/>
      <c r="N149" s="902"/>
      <c r="O149" s="902"/>
      <c r="P149" s="902"/>
      <c r="Q149" s="902"/>
      <c r="R149" s="902"/>
      <c r="S149" s="902"/>
      <c r="T149" s="902"/>
      <c r="U149" s="902"/>
      <c r="V149" s="902"/>
      <c r="W149" s="902"/>
      <c r="X149" s="903"/>
      <c r="Y149" s="907"/>
      <c r="Z149" s="908"/>
      <c r="AA149" s="908"/>
      <c r="AB149" s="908"/>
      <c r="AC149" s="908"/>
      <c r="AD149" s="908"/>
      <c r="AE149" s="908"/>
      <c r="AF149" s="909"/>
      <c r="AG149" s="916"/>
      <c r="AH149" s="916"/>
      <c r="AI149" s="916"/>
      <c r="AJ149" s="916"/>
      <c r="AK149" s="916"/>
      <c r="AL149" s="916"/>
      <c r="AM149" s="702"/>
      <c r="AN149" s="703"/>
      <c r="AO149" s="703"/>
      <c r="AP149" s="703"/>
      <c r="AQ149" s="703"/>
      <c r="AR149" s="703"/>
      <c r="AS149" s="703"/>
      <c r="AT149" s="703"/>
      <c r="AU149" s="703"/>
      <c r="AV149" s="703"/>
      <c r="AW149" s="703"/>
      <c r="AX149" s="703"/>
      <c r="AY149" s="704"/>
      <c r="AZ149" s="917"/>
      <c r="BA149" s="918"/>
      <c r="BB149" s="918"/>
      <c r="BC149" s="918"/>
      <c r="BD149" s="918"/>
      <c r="BE149" s="918"/>
      <c r="BF149" s="919"/>
    </row>
    <row r="150" spans="1:59" ht="12" customHeight="1" x14ac:dyDescent="0.4">
      <c r="B150" s="66"/>
      <c r="C150" s="67"/>
      <c r="D150" s="738"/>
      <c r="E150" s="739"/>
      <c r="F150" s="739"/>
      <c r="G150" s="739"/>
      <c r="H150" s="739"/>
      <c r="I150" s="740"/>
      <c r="J150" s="904"/>
      <c r="K150" s="905"/>
      <c r="L150" s="905"/>
      <c r="M150" s="905"/>
      <c r="N150" s="905"/>
      <c r="O150" s="905"/>
      <c r="P150" s="905"/>
      <c r="Q150" s="905"/>
      <c r="R150" s="905"/>
      <c r="S150" s="905"/>
      <c r="T150" s="905"/>
      <c r="U150" s="905"/>
      <c r="V150" s="905"/>
      <c r="W150" s="905"/>
      <c r="X150" s="906"/>
      <c r="Y150" s="910"/>
      <c r="Z150" s="911"/>
      <c r="AA150" s="911"/>
      <c r="AB150" s="911"/>
      <c r="AC150" s="911"/>
      <c r="AD150" s="911"/>
      <c r="AE150" s="911"/>
      <c r="AF150" s="912"/>
      <c r="AG150" s="916"/>
      <c r="AH150" s="916"/>
      <c r="AI150" s="916"/>
      <c r="AJ150" s="916"/>
      <c r="AK150" s="916"/>
      <c r="AL150" s="916"/>
      <c r="AM150" s="705"/>
      <c r="AN150" s="706"/>
      <c r="AO150" s="706"/>
      <c r="AP150" s="706"/>
      <c r="AQ150" s="706"/>
      <c r="AR150" s="706"/>
      <c r="AS150" s="706"/>
      <c r="AT150" s="706"/>
      <c r="AU150" s="706"/>
      <c r="AV150" s="706"/>
      <c r="AW150" s="706"/>
      <c r="AX150" s="706"/>
      <c r="AY150" s="707"/>
      <c r="AZ150" s="920"/>
      <c r="BA150" s="921"/>
      <c r="BB150" s="921"/>
      <c r="BC150" s="921"/>
      <c r="BD150" s="921"/>
      <c r="BE150" s="921"/>
      <c r="BF150" s="922"/>
    </row>
    <row r="151" spans="1:59" ht="12" customHeight="1" x14ac:dyDescent="0.4">
      <c r="B151" s="66"/>
      <c r="C151" s="67"/>
      <c r="D151" s="741"/>
      <c r="E151" s="742"/>
      <c r="F151" s="742"/>
      <c r="G151" s="742"/>
      <c r="H151" s="742"/>
      <c r="I151" s="743"/>
      <c r="J151" s="867"/>
      <c r="K151" s="868"/>
      <c r="L151" s="868"/>
      <c r="M151" s="868"/>
      <c r="N151" s="868"/>
      <c r="O151" s="868"/>
      <c r="P151" s="868"/>
      <c r="Q151" s="868"/>
      <c r="R151" s="868"/>
      <c r="S151" s="868"/>
      <c r="T151" s="868"/>
      <c r="U151" s="868"/>
      <c r="V151" s="868"/>
      <c r="W151" s="868"/>
      <c r="X151" s="869"/>
      <c r="Y151" s="913"/>
      <c r="Z151" s="914"/>
      <c r="AA151" s="914"/>
      <c r="AB151" s="914"/>
      <c r="AC151" s="914"/>
      <c r="AD151" s="914"/>
      <c r="AE151" s="914"/>
      <c r="AF151" s="915"/>
      <c r="AG151" s="916"/>
      <c r="AH151" s="916"/>
      <c r="AI151" s="916"/>
      <c r="AJ151" s="916"/>
      <c r="AK151" s="916"/>
      <c r="AL151" s="916"/>
      <c r="AM151" s="840"/>
      <c r="AN151" s="841"/>
      <c r="AO151" s="841"/>
      <c r="AP151" s="841"/>
      <c r="AQ151" s="841"/>
      <c r="AR151" s="841"/>
      <c r="AS151" s="841"/>
      <c r="AT151" s="841"/>
      <c r="AU151" s="841"/>
      <c r="AV151" s="841"/>
      <c r="AW151" s="841"/>
      <c r="AX151" s="841"/>
      <c r="AY151" s="844"/>
      <c r="AZ151" s="923"/>
      <c r="BA151" s="924"/>
      <c r="BB151" s="924"/>
      <c r="BC151" s="924"/>
      <c r="BD151" s="924"/>
      <c r="BE151" s="924"/>
      <c r="BF151" s="925"/>
    </row>
    <row r="152" spans="1:59" ht="12" customHeight="1"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69"/>
      <c r="AD152" s="69"/>
      <c r="AE152" s="69"/>
      <c r="AF152" s="2"/>
      <c r="AG152" s="2"/>
      <c r="AH152" s="2"/>
      <c r="AI152" s="2"/>
      <c r="AJ152" s="2"/>
      <c r="AK152" s="2"/>
      <c r="AL152" s="2"/>
      <c r="AM152" s="2"/>
      <c r="AN152" s="2"/>
      <c r="AO152" s="2"/>
      <c r="AP152" s="2"/>
      <c r="AQ152" s="2"/>
      <c r="AR152" s="2"/>
      <c r="AS152" s="2"/>
      <c r="AT152" s="886"/>
      <c r="AU152" s="555" t="s">
        <v>115</v>
      </c>
      <c r="AV152" s="556"/>
      <c r="AW152" s="556"/>
      <c r="AX152" s="556"/>
      <c r="AY152" s="557"/>
      <c r="AZ152" s="888"/>
      <c r="BA152" s="889"/>
      <c r="BB152" s="889"/>
      <c r="BC152" s="889"/>
      <c r="BD152" s="890"/>
      <c r="BE152" s="453" t="s">
        <v>28</v>
      </c>
      <c r="BF152" s="557"/>
      <c r="BG152" s="2"/>
    </row>
    <row r="153" spans="1:59" ht="12" customHeight="1"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69"/>
      <c r="AD153" s="69"/>
      <c r="AE153" s="69"/>
      <c r="AF153" s="2"/>
      <c r="AG153" s="2"/>
      <c r="AH153" s="2"/>
      <c r="AI153" s="2"/>
      <c r="AJ153" s="2"/>
      <c r="AK153" s="2"/>
      <c r="AL153" s="2"/>
      <c r="AM153" s="2"/>
      <c r="AN153" s="2"/>
      <c r="AO153" s="2"/>
      <c r="AP153" s="2"/>
      <c r="AQ153" s="2"/>
      <c r="AR153" s="2"/>
      <c r="AS153" s="2"/>
      <c r="AT153" s="887"/>
      <c r="AU153" s="561"/>
      <c r="AV153" s="562"/>
      <c r="AW153" s="562"/>
      <c r="AX153" s="562"/>
      <c r="AY153" s="563"/>
      <c r="AZ153" s="891"/>
      <c r="BA153" s="892"/>
      <c r="BB153" s="892"/>
      <c r="BC153" s="892"/>
      <c r="BD153" s="893"/>
      <c r="BE153" s="455"/>
      <c r="BF153" s="563"/>
      <c r="BG153" s="2"/>
    </row>
    <row r="154" spans="1:59" ht="15" customHeight="1" x14ac:dyDescent="0.4">
      <c r="A154" s="2"/>
      <c r="B154" s="2" t="s">
        <v>121</v>
      </c>
      <c r="C154" s="2"/>
      <c r="D154" s="64"/>
      <c r="E154" s="64"/>
      <c r="F154" s="64"/>
      <c r="G154" s="64"/>
      <c r="H154" s="64"/>
      <c r="I154" s="64"/>
      <c r="J154" s="64"/>
      <c r="K154" s="64"/>
      <c r="L154" s="64"/>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70"/>
      <c r="AU154" s="2"/>
      <c r="AV154" s="2"/>
      <c r="AW154" s="2"/>
      <c r="AX154" s="2"/>
      <c r="AY154" s="2"/>
      <c r="AZ154" s="2"/>
      <c r="BA154" s="2"/>
      <c r="BB154" s="2"/>
      <c r="BC154" s="2"/>
      <c r="BD154" s="2"/>
      <c r="BE154" s="2"/>
      <c r="BF154" s="2"/>
      <c r="BG154" s="2"/>
    </row>
    <row r="155" spans="1:59" ht="15" customHeight="1" x14ac:dyDescent="0.15">
      <c r="A155" s="2"/>
      <c r="B155" s="7"/>
      <c r="C155" s="59"/>
      <c r="D155" s="573" t="s">
        <v>96</v>
      </c>
      <c r="E155" s="556"/>
      <c r="F155" s="556"/>
      <c r="G155" s="556"/>
      <c r="H155" s="556"/>
      <c r="I155" s="556"/>
      <c r="J155" s="557"/>
      <c r="K155" s="555" t="s">
        <v>97</v>
      </c>
      <c r="L155" s="556"/>
      <c r="M155" s="556"/>
      <c r="N155" s="556"/>
      <c r="O155" s="556"/>
      <c r="P155" s="556"/>
      <c r="Q155" s="556"/>
      <c r="R155" s="556"/>
      <c r="S155" s="556"/>
      <c r="T155" s="556"/>
      <c r="U155" s="556"/>
      <c r="V155" s="556"/>
      <c r="W155" s="556"/>
      <c r="X155" s="556"/>
      <c r="Y155" s="556"/>
      <c r="Z155" s="557"/>
      <c r="AA155" s="564" t="s">
        <v>98</v>
      </c>
      <c r="AB155" s="565"/>
      <c r="AC155" s="565"/>
      <c r="AD155" s="565"/>
      <c r="AE155" s="565"/>
      <c r="AF155" s="566"/>
      <c r="AG155" s="787" t="s">
        <v>99</v>
      </c>
      <c r="AH155" s="894"/>
      <c r="AI155" s="894"/>
      <c r="AJ155" s="894"/>
      <c r="AK155" s="894"/>
      <c r="AL155" s="894"/>
      <c r="AM155" s="895"/>
      <c r="AN155" s="682" t="s">
        <v>100</v>
      </c>
      <c r="AO155" s="682"/>
      <c r="AP155" s="682"/>
      <c r="AQ155" s="682"/>
      <c r="AR155" s="682"/>
      <c r="AS155" s="682"/>
      <c r="AT155" s="682"/>
      <c r="AU155" s="575" t="s">
        <v>101</v>
      </c>
      <c r="AV155" s="575"/>
      <c r="AW155" s="575"/>
      <c r="AX155" s="575"/>
      <c r="AY155" s="575"/>
      <c r="AZ155" s="575"/>
      <c r="BA155" s="71"/>
      <c r="BB155" s="72"/>
      <c r="BC155" s="72"/>
      <c r="BD155" s="72"/>
      <c r="BE155" s="72"/>
      <c r="BF155" s="72"/>
      <c r="BG155" s="2"/>
    </row>
    <row r="156" spans="1:59" ht="15" customHeight="1" x14ac:dyDescent="0.15">
      <c r="A156" s="2"/>
      <c r="B156" s="7"/>
      <c r="C156" s="59"/>
      <c r="D156" s="558"/>
      <c r="E156" s="559"/>
      <c r="F156" s="559"/>
      <c r="G156" s="559"/>
      <c r="H156" s="559"/>
      <c r="I156" s="559"/>
      <c r="J156" s="560"/>
      <c r="K156" s="558"/>
      <c r="L156" s="559"/>
      <c r="M156" s="559"/>
      <c r="N156" s="559"/>
      <c r="O156" s="559"/>
      <c r="P156" s="559"/>
      <c r="Q156" s="559"/>
      <c r="R156" s="559"/>
      <c r="S156" s="559"/>
      <c r="T156" s="559"/>
      <c r="U156" s="559"/>
      <c r="V156" s="559"/>
      <c r="W156" s="559"/>
      <c r="X156" s="559"/>
      <c r="Y156" s="559"/>
      <c r="Z156" s="560"/>
      <c r="AA156" s="567"/>
      <c r="AB156" s="568"/>
      <c r="AC156" s="568"/>
      <c r="AD156" s="568"/>
      <c r="AE156" s="568"/>
      <c r="AF156" s="569"/>
      <c r="AG156" s="896"/>
      <c r="AH156" s="884"/>
      <c r="AI156" s="884"/>
      <c r="AJ156" s="884"/>
      <c r="AK156" s="884"/>
      <c r="AL156" s="884"/>
      <c r="AM156" s="897"/>
      <c r="AN156" s="682"/>
      <c r="AO156" s="682"/>
      <c r="AP156" s="682"/>
      <c r="AQ156" s="682"/>
      <c r="AR156" s="682"/>
      <c r="AS156" s="682"/>
      <c r="AT156" s="682"/>
      <c r="AU156" s="575"/>
      <c r="AV156" s="575"/>
      <c r="AW156" s="575"/>
      <c r="AX156" s="575"/>
      <c r="AY156" s="575"/>
      <c r="AZ156" s="575"/>
      <c r="BA156" s="71"/>
      <c r="BB156" s="72"/>
      <c r="BC156" s="72"/>
      <c r="BD156" s="72"/>
      <c r="BE156" s="72"/>
      <c r="BF156" s="72"/>
      <c r="BG156" s="2"/>
    </row>
    <row r="157" spans="1:59" ht="6" customHeight="1" x14ac:dyDescent="0.15">
      <c r="A157" s="2"/>
      <c r="B157" s="7"/>
      <c r="C157" s="59"/>
      <c r="D157" s="561"/>
      <c r="E157" s="562"/>
      <c r="F157" s="562"/>
      <c r="G157" s="562"/>
      <c r="H157" s="562"/>
      <c r="I157" s="562"/>
      <c r="J157" s="563"/>
      <c r="K157" s="561"/>
      <c r="L157" s="562"/>
      <c r="M157" s="562"/>
      <c r="N157" s="562"/>
      <c r="O157" s="562"/>
      <c r="P157" s="562"/>
      <c r="Q157" s="562"/>
      <c r="R157" s="562"/>
      <c r="S157" s="562"/>
      <c r="T157" s="562"/>
      <c r="U157" s="562"/>
      <c r="V157" s="562"/>
      <c r="W157" s="562"/>
      <c r="X157" s="562"/>
      <c r="Y157" s="562"/>
      <c r="Z157" s="563"/>
      <c r="AA157" s="570"/>
      <c r="AB157" s="571"/>
      <c r="AC157" s="571"/>
      <c r="AD157" s="571"/>
      <c r="AE157" s="571"/>
      <c r="AF157" s="572"/>
      <c r="AG157" s="898"/>
      <c r="AH157" s="899"/>
      <c r="AI157" s="899"/>
      <c r="AJ157" s="899"/>
      <c r="AK157" s="899"/>
      <c r="AL157" s="899"/>
      <c r="AM157" s="900"/>
      <c r="AN157" s="682"/>
      <c r="AO157" s="682"/>
      <c r="AP157" s="682"/>
      <c r="AQ157" s="682"/>
      <c r="AR157" s="682"/>
      <c r="AS157" s="682"/>
      <c r="AT157" s="682"/>
      <c r="AU157" s="575"/>
      <c r="AV157" s="575"/>
      <c r="AW157" s="575"/>
      <c r="AX157" s="575"/>
      <c r="AY157" s="575"/>
      <c r="AZ157" s="575"/>
      <c r="BA157" s="71"/>
      <c r="BB157" s="72"/>
      <c r="BC157" s="72"/>
      <c r="BD157" s="72"/>
      <c r="BE157" s="72"/>
      <c r="BF157" s="72"/>
      <c r="BG157" s="2"/>
    </row>
    <row r="158" spans="1:59" ht="12" customHeight="1" x14ac:dyDescent="0.15">
      <c r="B158" s="66"/>
      <c r="C158" s="67"/>
      <c r="D158" s="730"/>
      <c r="E158" s="731"/>
      <c r="F158" s="731"/>
      <c r="G158" s="731"/>
      <c r="H158" s="731"/>
      <c r="I158" s="731"/>
      <c r="J158" s="732"/>
      <c r="K158" s="525"/>
      <c r="L158" s="526"/>
      <c r="M158" s="526"/>
      <c r="N158" s="526"/>
      <c r="O158" s="526"/>
      <c r="P158" s="526"/>
      <c r="Q158" s="526"/>
      <c r="R158" s="526"/>
      <c r="S158" s="526"/>
      <c r="T158" s="526"/>
      <c r="U158" s="526"/>
      <c r="V158" s="526"/>
      <c r="W158" s="526"/>
      <c r="X158" s="526"/>
      <c r="Y158" s="526"/>
      <c r="Z158" s="527"/>
      <c r="AA158" s="531"/>
      <c r="AB158" s="860"/>
      <c r="AC158" s="860"/>
      <c r="AD158" s="860"/>
      <c r="AE158" s="860"/>
      <c r="AF158" s="861"/>
      <c r="AG158" s="537"/>
      <c r="AH158" s="538"/>
      <c r="AI158" s="538"/>
      <c r="AJ158" s="538"/>
      <c r="AK158" s="538"/>
      <c r="AL158" s="538"/>
      <c r="AM158" s="539"/>
      <c r="AN158" s="717"/>
      <c r="AO158" s="717"/>
      <c r="AP158" s="717"/>
      <c r="AQ158" s="717"/>
      <c r="AR158" s="717"/>
      <c r="AS158" s="717"/>
      <c r="AT158" s="717"/>
      <c r="AU158" s="549">
        <f>AG158*AN158</f>
        <v>0</v>
      </c>
      <c r="AV158" s="550"/>
      <c r="AW158" s="550"/>
      <c r="AX158" s="550"/>
      <c r="AY158" s="550"/>
      <c r="AZ158" s="551"/>
      <c r="BA158" s="73"/>
      <c r="BB158" s="74"/>
      <c r="BC158" s="74"/>
      <c r="BD158" s="74"/>
      <c r="BE158" s="74"/>
      <c r="BF158" s="74"/>
    </row>
    <row r="159" spans="1:59" ht="12" customHeight="1" x14ac:dyDescent="0.15">
      <c r="B159" s="66"/>
      <c r="C159" s="67"/>
      <c r="D159" s="738"/>
      <c r="E159" s="739"/>
      <c r="F159" s="739"/>
      <c r="G159" s="739"/>
      <c r="H159" s="739"/>
      <c r="I159" s="739"/>
      <c r="J159" s="740"/>
      <c r="K159" s="683"/>
      <c r="L159" s="684"/>
      <c r="M159" s="684"/>
      <c r="N159" s="684"/>
      <c r="O159" s="684"/>
      <c r="P159" s="684"/>
      <c r="Q159" s="684"/>
      <c r="R159" s="684"/>
      <c r="S159" s="684"/>
      <c r="T159" s="684"/>
      <c r="U159" s="684"/>
      <c r="V159" s="684"/>
      <c r="W159" s="684"/>
      <c r="X159" s="684"/>
      <c r="Y159" s="684"/>
      <c r="Z159" s="685"/>
      <c r="AA159" s="737"/>
      <c r="AB159" s="862"/>
      <c r="AC159" s="862"/>
      <c r="AD159" s="862"/>
      <c r="AE159" s="862"/>
      <c r="AF159" s="863"/>
      <c r="AG159" s="691"/>
      <c r="AH159" s="692"/>
      <c r="AI159" s="692"/>
      <c r="AJ159" s="692"/>
      <c r="AK159" s="692"/>
      <c r="AL159" s="692"/>
      <c r="AM159" s="693"/>
      <c r="AN159" s="717"/>
      <c r="AO159" s="717"/>
      <c r="AP159" s="717"/>
      <c r="AQ159" s="717"/>
      <c r="AR159" s="717"/>
      <c r="AS159" s="717"/>
      <c r="AT159" s="717"/>
      <c r="AU159" s="622"/>
      <c r="AV159" s="623"/>
      <c r="AW159" s="623"/>
      <c r="AX159" s="623"/>
      <c r="AY159" s="623"/>
      <c r="AZ159" s="624"/>
      <c r="BA159" s="73"/>
      <c r="BB159" s="74"/>
      <c r="BC159" s="74"/>
      <c r="BD159" s="74"/>
      <c r="BE159" s="74"/>
      <c r="BF159" s="74"/>
    </row>
    <row r="160" spans="1:59" ht="12" customHeight="1" x14ac:dyDescent="0.15">
      <c r="B160" s="66"/>
      <c r="C160" s="67"/>
      <c r="D160" s="741"/>
      <c r="E160" s="742"/>
      <c r="F160" s="742"/>
      <c r="G160" s="742"/>
      <c r="H160" s="742"/>
      <c r="I160" s="742"/>
      <c r="J160" s="743"/>
      <c r="K160" s="867" t="s">
        <v>122</v>
      </c>
      <c r="L160" s="868"/>
      <c r="M160" s="868"/>
      <c r="N160" s="868"/>
      <c r="O160" s="868"/>
      <c r="P160" s="868"/>
      <c r="Q160" s="868"/>
      <c r="R160" s="868"/>
      <c r="S160" s="868"/>
      <c r="T160" s="868"/>
      <c r="U160" s="868"/>
      <c r="V160" s="868"/>
      <c r="W160" s="868"/>
      <c r="X160" s="868"/>
      <c r="Y160" s="868"/>
      <c r="Z160" s="869"/>
      <c r="AA160" s="864"/>
      <c r="AB160" s="865"/>
      <c r="AC160" s="865"/>
      <c r="AD160" s="865"/>
      <c r="AE160" s="865"/>
      <c r="AF160" s="866"/>
      <c r="AG160" s="540"/>
      <c r="AH160" s="541"/>
      <c r="AI160" s="541"/>
      <c r="AJ160" s="541"/>
      <c r="AK160" s="541"/>
      <c r="AL160" s="541"/>
      <c r="AM160" s="542"/>
      <c r="AN160" s="717"/>
      <c r="AO160" s="717"/>
      <c r="AP160" s="717"/>
      <c r="AQ160" s="717"/>
      <c r="AR160" s="717"/>
      <c r="AS160" s="717"/>
      <c r="AT160" s="717"/>
      <c r="AU160" s="552"/>
      <c r="AV160" s="553"/>
      <c r="AW160" s="553"/>
      <c r="AX160" s="553"/>
      <c r="AY160" s="553"/>
      <c r="AZ160" s="554"/>
      <c r="BA160" s="73"/>
      <c r="BB160" s="74"/>
      <c r="BC160" s="74"/>
      <c r="BD160" s="74"/>
      <c r="BE160" s="74"/>
      <c r="BF160" s="74"/>
    </row>
    <row r="161" spans="1:59" ht="19.5" customHeight="1" x14ac:dyDescent="0.4">
      <c r="A161" s="2"/>
      <c r="B161" s="2"/>
      <c r="C161" s="2"/>
      <c r="D161" s="2"/>
      <c r="E161" s="2"/>
      <c r="F161" s="2"/>
      <c r="G161" s="2"/>
      <c r="H161" s="2"/>
      <c r="I161" s="2"/>
      <c r="J161" s="2"/>
      <c r="K161" s="2"/>
      <c r="L161" s="2"/>
      <c r="M161" s="2"/>
      <c r="N161" s="2"/>
      <c r="O161" s="2"/>
      <c r="P161" s="2"/>
      <c r="Q161" s="2"/>
      <c r="R161" s="2"/>
      <c r="S161" s="2"/>
      <c r="T161" s="2"/>
      <c r="U161" s="2"/>
      <c r="V161" s="2"/>
      <c r="W161" s="68"/>
      <c r="X161" s="68"/>
      <c r="Y161" s="68"/>
      <c r="Z161" s="68"/>
      <c r="AA161" s="68"/>
      <c r="AB161" s="68"/>
      <c r="AC161" s="68"/>
      <c r="AD161" s="877" t="s">
        <v>123</v>
      </c>
      <c r="AE161" s="877"/>
      <c r="AF161" s="877"/>
      <c r="AG161" s="877"/>
      <c r="AH161" s="877"/>
      <c r="AI161" s="877"/>
      <c r="AJ161" s="877"/>
      <c r="AK161" s="877"/>
      <c r="AL161" s="877"/>
      <c r="AM161" s="877"/>
      <c r="AN161" s="877"/>
      <c r="AO161" s="877"/>
      <c r="AP161" s="877"/>
      <c r="AQ161" s="877"/>
      <c r="AR161" s="877"/>
      <c r="AS161" s="877"/>
      <c r="AT161" s="878"/>
      <c r="AU161" s="879" t="e">
        <f>ROUNDDOWN(AU158/AZ93,1)</f>
        <v>#DIV/0!</v>
      </c>
      <c r="AV161" s="880"/>
      <c r="AW161" s="880"/>
      <c r="AX161" s="880"/>
      <c r="AY161" s="880"/>
      <c r="AZ161" s="880"/>
      <c r="BA161" s="881" t="s">
        <v>28</v>
      </c>
      <c r="BB161" s="882"/>
      <c r="BC161" s="883"/>
      <c r="BD161" s="2"/>
      <c r="BE161" s="2"/>
      <c r="BF161" s="2"/>
      <c r="BG161" s="2"/>
    </row>
    <row r="162" spans="1:59" s="57" customFormat="1" ht="14.25" x14ac:dyDescent="0.4">
      <c r="A162" s="52"/>
      <c r="B162" s="52"/>
      <c r="C162" s="52"/>
      <c r="D162" s="52"/>
      <c r="E162" s="52"/>
      <c r="F162" s="52"/>
      <c r="G162" s="52"/>
      <c r="H162" s="52"/>
      <c r="I162" s="52"/>
      <c r="J162" s="52"/>
      <c r="K162" s="52"/>
      <c r="L162" s="52"/>
      <c r="M162" s="52"/>
      <c r="N162" s="52"/>
      <c r="O162" s="52"/>
      <c r="P162" s="52"/>
      <c r="Q162" s="52"/>
      <c r="R162" s="52"/>
      <c r="S162" s="52"/>
      <c r="T162" s="52"/>
      <c r="U162" s="52"/>
      <c r="V162" s="52"/>
      <c r="W162" s="75"/>
      <c r="X162" s="75"/>
      <c r="Y162" s="75"/>
      <c r="Z162" s="75"/>
      <c r="AA162" s="75"/>
      <c r="AB162" s="75"/>
      <c r="AC162" s="75"/>
      <c r="AD162" s="884"/>
      <c r="AE162" s="884"/>
      <c r="AF162" s="884"/>
      <c r="AG162" s="884"/>
      <c r="AH162" s="884"/>
      <c r="AI162" s="884"/>
      <c r="AJ162" s="884"/>
      <c r="AK162" s="884"/>
      <c r="AL162" s="884"/>
      <c r="AM162" s="884"/>
      <c r="AN162" s="884"/>
      <c r="AO162" s="884"/>
      <c r="AP162" s="884"/>
      <c r="AQ162" s="884"/>
      <c r="AR162" s="885"/>
      <c r="AS162" s="885"/>
      <c r="AT162" s="885"/>
      <c r="AU162" s="885"/>
      <c r="AV162" s="885"/>
      <c r="AW162" s="885"/>
      <c r="AX162" s="885"/>
      <c r="AY162" s="885"/>
      <c r="AZ162" s="885"/>
      <c r="BA162" s="885"/>
      <c r="BB162" s="885"/>
      <c r="BC162" s="884"/>
      <c r="BD162" s="884"/>
      <c r="BE162" s="884"/>
      <c r="BF162" s="52"/>
      <c r="BG162" s="52"/>
    </row>
    <row r="163" spans="1:59" ht="15" customHeight="1" x14ac:dyDescent="0.4">
      <c r="A163" s="2" t="s">
        <v>124</v>
      </c>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1:59" ht="15" customHeight="1" x14ac:dyDescent="0.4">
      <c r="A164" s="2"/>
      <c r="B164" s="2" t="s">
        <v>125</v>
      </c>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7"/>
      <c r="BB164" s="7"/>
      <c r="BC164" s="7"/>
      <c r="BD164" s="7"/>
      <c r="BE164" s="7"/>
      <c r="BF164" s="7"/>
      <c r="BG164" s="2"/>
    </row>
    <row r="165" spans="1:59" ht="15" customHeight="1" x14ac:dyDescent="0.4">
      <c r="A165" s="2"/>
      <c r="B165" s="7"/>
      <c r="C165" s="59"/>
      <c r="D165" s="573" t="s">
        <v>96</v>
      </c>
      <c r="E165" s="556"/>
      <c r="F165" s="556"/>
      <c r="G165" s="556"/>
      <c r="H165" s="556"/>
      <c r="I165" s="556"/>
      <c r="J165" s="557"/>
      <c r="K165" s="555" t="s">
        <v>97</v>
      </c>
      <c r="L165" s="556"/>
      <c r="M165" s="556"/>
      <c r="N165" s="556"/>
      <c r="O165" s="556"/>
      <c r="P165" s="556"/>
      <c r="Q165" s="556"/>
      <c r="R165" s="556"/>
      <c r="S165" s="556"/>
      <c r="T165" s="556"/>
      <c r="U165" s="556"/>
      <c r="V165" s="556"/>
      <c r="W165" s="556"/>
      <c r="X165" s="556"/>
      <c r="Y165" s="556"/>
      <c r="Z165" s="557"/>
      <c r="AA165" s="564" t="s">
        <v>98</v>
      </c>
      <c r="AB165" s="565"/>
      <c r="AC165" s="565"/>
      <c r="AD165" s="565"/>
      <c r="AE165" s="565"/>
      <c r="AF165" s="566"/>
      <c r="AG165" s="673" t="s">
        <v>99</v>
      </c>
      <c r="AH165" s="674"/>
      <c r="AI165" s="674"/>
      <c r="AJ165" s="674"/>
      <c r="AK165" s="674"/>
      <c r="AL165" s="674"/>
      <c r="AM165" s="675"/>
      <c r="AN165" s="682" t="s">
        <v>100</v>
      </c>
      <c r="AO165" s="682"/>
      <c r="AP165" s="682"/>
      <c r="AQ165" s="682"/>
      <c r="AR165" s="682"/>
      <c r="AS165" s="682"/>
      <c r="AT165" s="682"/>
      <c r="AU165" s="575" t="s">
        <v>101</v>
      </c>
      <c r="AV165" s="575"/>
      <c r="AW165" s="575"/>
      <c r="AX165" s="575"/>
      <c r="AY165" s="575"/>
      <c r="AZ165" s="575"/>
      <c r="BA165" s="523"/>
      <c r="BB165" s="524"/>
      <c r="BC165" s="524"/>
      <c r="BD165" s="524"/>
      <c r="BE165" s="524"/>
      <c r="BF165" s="524"/>
      <c r="BG165" s="2"/>
    </row>
    <row r="166" spans="1:59" ht="15" customHeight="1" x14ac:dyDescent="0.4">
      <c r="A166" s="2"/>
      <c r="B166" s="7"/>
      <c r="C166" s="59"/>
      <c r="D166" s="558"/>
      <c r="E166" s="559"/>
      <c r="F166" s="559"/>
      <c r="G166" s="559"/>
      <c r="H166" s="559"/>
      <c r="I166" s="559"/>
      <c r="J166" s="560"/>
      <c r="K166" s="558"/>
      <c r="L166" s="559"/>
      <c r="M166" s="559"/>
      <c r="N166" s="559"/>
      <c r="O166" s="559"/>
      <c r="P166" s="559"/>
      <c r="Q166" s="559"/>
      <c r="R166" s="559"/>
      <c r="S166" s="559"/>
      <c r="T166" s="559"/>
      <c r="U166" s="559"/>
      <c r="V166" s="559"/>
      <c r="W166" s="559"/>
      <c r="X166" s="559"/>
      <c r="Y166" s="559"/>
      <c r="Z166" s="560"/>
      <c r="AA166" s="567"/>
      <c r="AB166" s="568"/>
      <c r="AC166" s="568"/>
      <c r="AD166" s="568"/>
      <c r="AE166" s="568"/>
      <c r="AF166" s="569"/>
      <c r="AG166" s="676"/>
      <c r="AH166" s="677"/>
      <c r="AI166" s="677"/>
      <c r="AJ166" s="677"/>
      <c r="AK166" s="677"/>
      <c r="AL166" s="677"/>
      <c r="AM166" s="678"/>
      <c r="AN166" s="682"/>
      <c r="AO166" s="682"/>
      <c r="AP166" s="682"/>
      <c r="AQ166" s="682"/>
      <c r="AR166" s="682"/>
      <c r="AS166" s="682"/>
      <c r="AT166" s="682"/>
      <c r="AU166" s="575"/>
      <c r="AV166" s="575"/>
      <c r="AW166" s="575"/>
      <c r="AX166" s="575"/>
      <c r="AY166" s="575"/>
      <c r="AZ166" s="575"/>
      <c r="BA166" s="523"/>
      <c r="BB166" s="524"/>
      <c r="BC166" s="524"/>
      <c r="BD166" s="524"/>
      <c r="BE166" s="524"/>
      <c r="BF166" s="524"/>
      <c r="BG166" s="2"/>
    </row>
    <row r="167" spans="1:59" ht="15" customHeight="1" x14ac:dyDescent="0.4">
      <c r="A167" s="2"/>
      <c r="B167" s="7"/>
      <c r="C167" s="59"/>
      <c r="D167" s="561"/>
      <c r="E167" s="562"/>
      <c r="F167" s="562"/>
      <c r="G167" s="562"/>
      <c r="H167" s="562"/>
      <c r="I167" s="562"/>
      <c r="J167" s="563"/>
      <c r="K167" s="561"/>
      <c r="L167" s="562"/>
      <c r="M167" s="562"/>
      <c r="N167" s="562"/>
      <c r="O167" s="562"/>
      <c r="P167" s="562"/>
      <c r="Q167" s="562"/>
      <c r="R167" s="562"/>
      <c r="S167" s="562"/>
      <c r="T167" s="562"/>
      <c r="U167" s="562"/>
      <c r="V167" s="562"/>
      <c r="W167" s="562"/>
      <c r="X167" s="562"/>
      <c r="Y167" s="562"/>
      <c r="Z167" s="563"/>
      <c r="AA167" s="570"/>
      <c r="AB167" s="571"/>
      <c r="AC167" s="571"/>
      <c r="AD167" s="571"/>
      <c r="AE167" s="571"/>
      <c r="AF167" s="572"/>
      <c r="AG167" s="679"/>
      <c r="AH167" s="680"/>
      <c r="AI167" s="680"/>
      <c r="AJ167" s="680"/>
      <c r="AK167" s="680"/>
      <c r="AL167" s="680"/>
      <c r="AM167" s="681"/>
      <c r="AN167" s="682"/>
      <c r="AO167" s="682"/>
      <c r="AP167" s="682"/>
      <c r="AQ167" s="682"/>
      <c r="AR167" s="682"/>
      <c r="AS167" s="682"/>
      <c r="AT167" s="682"/>
      <c r="AU167" s="575"/>
      <c r="AV167" s="575"/>
      <c r="AW167" s="575"/>
      <c r="AX167" s="575"/>
      <c r="AY167" s="575"/>
      <c r="AZ167" s="575"/>
      <c r="BA167" s="523"/>
      <c r="BB167" s="524"/>
      <c r="BC167" s="524"/>
      <c r="BD167" s="524"/>
      <c r="BE167" s="524"/>
      <c r="BF167" s="524"/>
      <c r="BG167" s="2"/>
    </row>
    <row r="168" spans="1:59" ht="15" customHeight="1" x14ac:dyDescent="0.4">
      <c r="A168" s="2"/>
      <c r="B168" s="7"/>
      <c r="C168" s="59"/>
      <c r="D168" s="871"/>
      <c r="E168" s="872"/>
      <c r="F168" s="581" t="s">
        <v>126</v>
      </c>
      <c r="G168" s="581"/>
      <c r="H168" s="581"/>
      <c r="I168" s="581"/>
      <c r="J168" s="582"/>
      <c r="K168" s="525"/>
      <c r="L168" s="526"/>
      <c r="M168" s="526"/>
      <c r="N168" s="526"/>
      <c r="O168" s="526"/>
      <c r="P168" s="526"/>
      <c r="Q168" s="526"/>
      <c r="R168" s="526"/>
      <c r="S168" s="526"/>
      <c r="T168" s="526"/>
      <c r="U168" s="526"/>
      <c r="V168" s="526"/>
      <c r="W168" s="526"/>
      <c r="X168" s="526"/>
      <c r="Y168" s="526"/>
      <c r="Z168" s="527"/>
      <c r="AA168" s="531"/>
      <c r="AB168" s="860"/>
      <c r="AC168" s="860"/>
      <c r="AD168" s="860"/>
      <c r="AE168" s="860"/>
      <c r="AF168" s="861"/>
      <c r="AG168" s="838"/>
      <c r="AH168" s="838"/>
      <c r="AI168" s="838"/>
      <c r="AJ168" s="838"/>
      <c r="AK168" s="838"/>
      <c r="AL168" s="838"/>
      <c r="AM168" s="838"/>
      <c r="AN168" s="839"/>
      <c r="AO168" s="839"/>
      <c r="AP168" s="839"/>
      <c r="AQ168" s="839"/>
      <c r="AR168" s="839"/>
      <c r="AS168" s="839"/>
      <c r="AT168" s="839"/>
      <c r="AU168" s="549">
        <f>AN168*AG168</f>
        <v>0</v>
      </c>
      <c r="AV168" s="550"/>
      <c r="AW168" s="550"/>
      <c r="AX168" s="550"/>
      <c r="AY168" s="550"/>
      <c r="AZ168" s="551"/>
      <c r="BA168" s="523"/>
      <c r="BB168" s="524"/>
      <c r="BC168" s="524"/>
      <c r="BD168" s="524"/>
      <c r="BE168" s="524"/>
      <c r="BF168" s="524"/>
      <c r="BG168" s="2"/>
    </row>
    <row r="169" spans="1:59" ht="15" customHeight="1" x14ac:dyDescent="0.4">
      <c r="A169" s="2"/>
      <c r="B169" s="7"/>
      <c r="C169" s="59"/>
      <c r="D169" s="873"/>
      <c r="E169" s="874"/>
      <c r="F169" s="584"/>
      <c r="G169" s="584"/>
      <c r="H169" s="584"/>
      <c r="I169" s="584"/>
      <c r="J169" s="585"/>
      <c r="K169" s="683"/>
      <c r="L169" s="684"/>
      <c r="M169" s="684"/>
      <c r="N169" s="684"/>
      <c r="O169" s="684"/>
      <c r="P169" s="684"/>
      <c r="Q169" s="684"/>
      <c r="R169" s="684"/>
      <c r="S169" s="684"/>
      <c r="T169" s="684"/>
      <c r="U169" s="684"/>
      <c r="V169" s="684"/>
      <c r="W169" s="684"/>
      <c r="X169" s="684"/>
      <c r="Y169" s="684"/>
      <c r="Z169" s="685"/>
      <c r="AA169" s="737"/>
      <c r="AB169" s="862"/>
      <c r="AC169" s="862"/>
      <c r="AD169" s="862"/>
      <c r="AE169" s="862"/>
      <c r="AF169" s="863"/>
      <c r="AG169" s="838"/>
      <c r="AH169" s="838"/>
      <c r="AI169" s="838"/>
      <c r="AJ169" s="838"/>
      <c r="AK169" s="838"/>
      <c r="AL169" s="838"/>
      <c r="AM169" s="838"/>
      <c r="AN169" s="839"/>
      <c r="AO169" s="839"/>
      <c r="AP169" s="839"/>
      <c r="AQ169" s="839"/>
      <c r="AR169" s="839"/>
      <c r="AS169" s="839"/>
      <c r="AT169" s="839"/>
      <c r="AU169" s="622"/>
      <c r="AV169" s="623"/>
      <c r="AW169" s="623"/>
      <c r="AX169" s="623"/>
      <c r="AY169" s="623"/>
      <c r="AZ169" s="624"/>
      <c r="BA169" s="523"/>
      <c r="BB169" s="524"/>
      <c r="BC169" s="524"/>
      <c r="BD169" s="524"/>
      <c r="BE169" s="524"/>
      <c r="BF169" s="524"/>
      <c r="BG169" s="2"/>
    </row>
    <row r="170" spans="1:59" ht="15" customHeight="1" x14ac:dyDescent="0.4">
      <c r="A170" s="2"/>
      <c r="B170" s="7"/>
      <c r="C170" s="59"/>
      <c r="D170" s="875"/>
      <c r="E170" s="876"/>
      <c r="F170" s="587"/>
      <c r="G170" s="587"/>
      <c r="H170" s="587"/>
      <c r="I170" s="587"/>
      <c r="J170" s="588"/>
      <c r="K170" s="867" t="s">
        <v>122</v>
      </c>
      <c r="L170" s="868"/>
      <c r="M170" s="868"/>
      <c r="N170" s="868"/>
      <c r="O170" s="868"/>
      <c r="P170" s="868"/>
      <c r="Q170" s="868"/>
      <c r="R170" s="868"/>
      <c r="S170" s="868"/>
      <c r="T170" s="868"/>
      <c r="U170" s="868"/>
      <c r="V170" s="868"/>
      <c r="W170" s="868"/>
      <c r="X170" s="868"/>
      <c r="Y170" s="868"/>
      <c r="Z170" s="869"/>
      <c r="AA170" s="864"/>
      <c r="AB170" s="865"/>
      <c r="AC170" s="865"/>
      <c r="AD170" s="865"/>
      <c r="AE170" s="865"/>
      <c r="AF170" s="866"/>
      <c r="AG170" s="838"/>
      <c r="AH170" s="838"/>
      <c r="AI170" s="838"/>
      <c r="AJ170" s="838"/>
      <c r="AK170" s="838"/>
      <c r="AL170" s="838"/>
      <c r="AM170" s="838"/>
      <c r="AN170" s="839"/>
      <c r="AO170" s="839"/>
      <c r="AP170" s="839"/>
      <c r="AQ170" s="839"/>
      <c r="AR170" s="839"/>
      <c r="AS170" s="839"/>
      <c r="AT170" s="839"/>
      <c r="AU170" s="552"/>
      <c r="AV170" s="553"/>
      <c r="AW170" s="553"/>
      <c r="AX170" s="553"/>
      <c r="AY170" s="553"/>
      <c r="AZ170" s="554"/>
      <c r="BA170" s="523"/>
      <c r="BB170" s="524"/>
      <c r="BC170" s="524"/>
      <c r="BD170" s="524"/>
      <c r="BE170" s="524"/>
      <c r="BF170" s="524"/>
      <c r="BG170" s="2"/>
    </row>
    <row r="171" spans="1:59" ht="15" customHeight="1" x14ac:dyDescent="0.15">
      <c r="A171" s="2"/>
      <c r="B171" s="7"/>
      <c r="C171" s="7"/>
      <c r="D171" s="26" t="s">
        <v>127</v>
      </c>
      <c r="E171" s="76"/>
      <c r="F171" s="76"/>
      <c r="G171" s="76"/>
      <c r="H171" s="76"/>
      <c r="I171" s="76"/>
      <c r="J171" s="76"/>
      <c r="K171" s="77"/>
      <c r="L171" s="77"/>
      <c r="M171" s="77"/>
      <c r="N171" s="77"/>
      <c r="O171" s="77"/>
      <c r="P171" s="77"/>
      <c r="Q171" s="77"/>
      <c r="R171" s="77"/>
      <c r="S171" s="77"/>
      <c r="T171" s="77"/>
      <c r="U171" s="77"/>
      <c r="V171" s="77"/>
      <c r="W171" s="77"/>
      <c r="X171" s="77"/>
      <c r="Y171" s="77"/>
      <c r="Z171" s="77"/>
      <c r="AA171" s="78"/>
      <c r="AB171" s="78"/>
      <c r="AC171" s="78"/>
      <c r="AD171" s="78"/>
      <c r="AE171" s="78"/>
      <c r="AF171" s="78"/>
      <c r="AG171" s="28"/>
      <c r="AH171" s="28"/>
      <c r="AI171" s="28"/>
      <c r="AJ171" s="28"/>
      <c r="AK171" s="28"/>
      <c r="AL171" s="28"/>
      <c r="AM171" s="28"/>
      <c r="AN171" s="79"/>
      <c r="AO171" s="79"/>
      <c r="AP171" s="79"/>
      <c r="AQ171" s="79"/>
      <c r="AR171" s="79"/>
      <c r="AS171" s="79"/>
      <c r="AT171" s="79"/>
      <c r="AU171" s="79"/>
      <c r="AV171" s="79"/>
      <c r="AW171" s="79"/>
      <c r="AX171" s="79"/>
      <c r="AY171" s="79"/>
      <c r="AZ171" s="79"/>
      <c r="BA171" s="79"/>
      <c r="BB171" s="79"/>
      <c r="BC171" s="79"/>
      <c r="BD171" s="79"/>
      <c r="BE171" s="79"/>
      <c r="BF171" s="2"/>
      <c r="BG171" s="2"/>
    </row>
    <row r="172" spans="1:59" s="81" customFormat="1" ht="15.75" customHeight="1" x14ac:dyDescent="0.15">
      <c r="A172" s="80"/>
      <c r="B172" s="80"/>
      <c r="C172" s="80"/>
      <c r="D172" s="870" t="s">
        <v>128</v>
      </c>
      <c r="E172" s="870"/>
      <c r="F172" s="870"/>
      <c r="G172" s="870"/>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870"/>
      <c r="AL172" s="870"/>
      <c r="AM172" s="870"/>
      <c r="AN172" s="870"/>
      <c r="AO172" s="870"/>
      <c r="AP172" s="870"/>
      <c r="AQ172" s="870"/>
      <c r="AR172" s="870"/>
      <c r="AS172" s="870"/>
      <c r="AT172" s="870"/>
      <c r="AU172" s="870"/>
      <c r="AV172" s="870"/>
      <c r="AW172" s="870"/>
      <c r="AX172" s="870"/>
      <c r="AY172" s="870"/>
      <c r="AZ172" s="870"/>
      <c r="BA172" s="870"/>
      <c r="BB172" s="870"/>
      <c r="BC172" s="870"/>
      <c r="BD172" s="870"/>
      <c r="BE172" s="870"/>
      <c r="BF172" s="870"/>
      <c r="BG172" s="80"/>
    </row>
    <row r="173" spans="1:59" s="81" customFormat="1" ht="15" customHeight="1" x14ac:dyDescent="0.15">
      <c r="A173" s="80"/>
      <c r="B173" s="80"/>
      <c r="C173" s="80"/>
      <c r="D173" s="870"/>
      <c r="E173" s="870"/>
      <c r="F173" s="870"/>
      <c r="G173" s="870"/>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870"/>
      <c r="AL173" s="870"/>
      <c r="AM173" s="870"/>
      <c r="AN173" s="870"/>
      <c r="AO173" s="870"/>
      <c r="AP173" s="870"/>
      <c r="AQ173" s="870"/>
      <c r="AR173" s="870"/>
      <c r="AS173" s="870"/>
      <c r="AT173" s="870"/>
      <c r="AU173" s="870"/>
      <c r="AV173" s="870"/>
      <c r="AW173" s="870"/>
      <c r="AX173" s="870"/>
      <c r="AY173" s="870"/>
      <c r="AZ173" s="870"/>
      <c r="BA173" s="870"/>
      <c r="BB173" s="870"/>
      <c r="BC173" s="870"/>
      <c r="BD173" s="870"/>
      <c r="BE173" s="870"/>
      <c r="BF173" s="870"/>
      <c r="BG173" s="80"/>
    </row>
    <row r="174" spans="1:59" ht="3" customHeight="1" x14ac:dyDescent="0.4">
      <c r="A174" s="2"/>
      <c r="B174" s="7"/>
      <c r="C174" s="7"/>
      <c r="D174" s="76"/>
      <c r="E174" s="76"/>
      <c r="F174" s="76"/>
      <c r="G174" s="76"/>
      <c r="H174" s="76"/>
      <c r="I174" s="76"/>
      <c r="J174" s="76"/>
      <c r="K174" s="76"/>
      <c r="L174" s="76"/>
      <c r="M174" s="77"/>
      <c r="N174" s="77"/>
      <c r="O174" s="77"/>
      <c r="P174" s="77"/>
      <c r="Q174" s="77"/>
      <c r="R174" s="77"/>
      <c r="S174" s="77"/>
      <c r="T174" s="77"/>
      <c r="U174" s="77"/>
      <c r="V174" s="77"/>
      <c r="W174" s="77"/>
      <c r="X174" s="77"/>
      <c r="Y174" s="77"/>
      <c r="Z174" s="77"/>
      <c r="AA174" s="77"/>
      <c r="AB174" s="77"/>
      <c r="AC174" s="77"/>
      <c r="AD174" s="77"/>
      <c r="AE174" s="77"/>
      <c r="AF174" s="77"/>
      <c r="AG174" s="28"/>
      <c r="AH174" s="28"/>
      <c r="AI174" s="28"/>
      <c r="AJ174" s="28"/>
      <c r="AK174" s="28"/>
      <c r="AL174" s="28"/>
      <c r="AM174" s="28"/>
      <c r="AN174" s="79"/>
      <c r="AO174" s="79"/>
      <c r="AP174" s="79"/>
      <c r="AQ174" s="79"/>
      <c r="AR174" s="79"/>
      <c r="AS174" s="79"/>
      <c r="AT174" s="79"/>
      <c r="AU174" s="79"/>
      <c r="AV174" s="79"/>
      <c r="AW174" s="79"/>
      <c r="AX174" s="79"/>
      <c r="AY174" s="79"/>
      <c r="AZ174" s="79"/>
      <c r="BA174" s="79"/>
      <c r="BB174" s="79"/>
      <c r="BC174" s="79"/>
      <c r="BD174" s="79"/>
      <c r="BE174" s="79"/>
      <c r="BF174" s="2"/>
      <c r="BG174" s="2"/>
    </row>
    <row r="175" spans="1:59" ht="15" customHeight="1" x14ac:dyDescent="0.4">
      <c r="A175" s="2" t="s">
        <v>129</v>
      </c>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row>
    <row r="176" spans="1:59" ht="16.5" customHeight="1" x14ac:dyDescent="0.4">
      <c r="A176" s="2"/>
      <c r="B176" s="2" t="s">
        <v>130</v>
      </c>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row>
    <row r="177" spans="1:63" ht="14.25" customHeight="1" x14ac:dyDescent="0.4">
      <c r="A177" s="2"/>
      <c r="B177" s="7"/>
      <c r="C177" s="2"/>
      <c r="D177" s="573" t="s">
        <v>96</v>
      </c>
      <c r="E177" s="556"/>
      <c r="F177" s="556"/>
      <c r="G177" s="556"/>
      <c r="H177" s="556"/>
      <c r="I177" s="556"/>
      <c r="J177" s="557"/>
      <c r="K177" s="555" t="s">
        <v>97</v>
      </c>
      <c r="L177" s="556"/>
      <c r="M177" s="556"/>
      <c r="N177" s="556"/>
      <c r="O177" s="556"/>
      <c r="P177" s="556"/>
      <c r="Q177" s="556"/>
      <c r="R177" s="556"/>
      <c r="S177" s="556"/>
      <c r="T177" s="556"/>
      <c r="U177" s="556"/>
      <c r="V177" s="556"/>
      <c r="W177" s="556"/>
      <c r="X177" s="556"/>
      <c r="Y177" s="556"/>
      <c r="Z177" s="557"/>
      <c r="AA177" s="564" t="s">
        <v>98</v>
      </c>
      <c r="AB177" s="565"/>
      <c r="AC177" s="565"/>
      <c r="AD177" s="565"/>
      <c r="AE177" s="565"/>
      <c r="AF177" s="566"/>
      <c r="AG177" s="673" t="s">
        <v>99</v>
      </c>
      <c r="AH177" s="674"/>
      <c r="AI177" s="674"/>
      <c r="AJ177" s="674"/>
      <c r="AK177" s="674"/>
      <c r="AL177" s="674"/>
      <c r="AM177" s="675"/>
      <c r="AN177" s="682" t="s">
        <v>100</v>
      </c>
      <c r="AO177" s="682"/>
      <c r="AP177" s="682"/>
      <c r="AQ177" s="682"/>
      <c r="AR177" s="682"/>
      <c r="AS177" s="682"/>
      <c r="AT177" s="682"/>
      <c r="AU177" s="575" t="s">
        <v>101</v>
      </c>
      <c r="AV177" s="575"/>
      <c r="AW177" s="575"/>
      <c r="AX177" s="575"/>
      <c r="AY177" s="575"/>
      <c r="AZ177" s="575"/>
      <c r="BA177" s="523"/>
      <c r="BB177" s="524"/>
      <c r="BC177" s="524"/>
      <c r="BD177" s="524"/>
      <c r="BE177" s="524"/>
      <c r="BF177" s="524"/>
      <c r="BG177" s="2"/>
    </row>
    <row r="178" spans="1:63" ht="14.25" customHeight="1" x14ac:dyDescent="0.4">
      <c r="A178" s="2"/>
      <c r="B178" s="7"/>
      <c r="C178" s="59"/>
      <c r="D178" s="558"/>
      <c r="E178" s="559"/>
      <c r="F178" s="559"/>
      <c r="G178" s="559"/>
      <c r="H178" s="559"/>
      <c r="I178" s="559"/>
      <c r="J178" s="560"/>
      <c r="K178" s="558"/>
      <c r="L178" s="559"/>
      <c r="M178" s="559"/>
      <c r="N178" s="559"/>
      <c r="O178" s="559"/>
      <c r="P178" s="559"/>
      <c r="Q178" s="559"/>
      <c r="R178" s="559"/>
      <c r="S178" s="559"/>
      <c r="T178" s="559"/>
      <c r="U178" s="559"/>
      <c r="V178" s="559"/>
      <c r="W178" s="559"/>
      <c r="X178" s="559"/>
      <c r="Y178" s="559"/>
      <c r="Z178" s="560"/>
      <c r="AA178" s="567"/>
      <c r="AB178" s="568"/>
      <c r="AC178" s="568"/>
      <c r="AD178" s="568"/>
      <c r="AE178" s="568"/>
      <c r="AF178" s="569"/>
      <c r="AG178" s="676"/>
      <c r="AH178" s="677"/>
      <c r="AI178" s="677"/>
      <c r="AJ178" s="677"/>
      <c r="AK178" s="677"/>
      <c r="AL178" s="677"/>
      <c r="AM178" s="678"/>
      <c r="AN178" s="682"/>
      <c r="AO178" s="682"/>
      <c r="AP178" s="682"/>
      <c r="AQ178" s="682"/>
      <c r="AR178" s="682"/>
      <c r="AS178" s="682"/>
      <c r="AT178" s="682"/>
      <c r="AU178" s="575"/>
      <c r="AV178" s="575"/>
      <c r="AW178" s="575"/>
      <c r="AX178" s="575"/>
      <c r="AY178" s="575"/>
      <c r="AZ178" s="575"/>
      <c r="BA178" s="523"/>
      <c r="BB178" s="524"/>
      <c r="BC178" s="524"/>
      <c r="BD178" s="524"/>
      <c r="BE178" s="524"/>
      <c r="BF178" s="524"/>
      <c r="BG178" s="2"/>
    </row>
    <row r="179" spans="1:63" ht="14.25" customHeight="1" x14ac:dyDescent="0.4">
      <c r="A179" s="2"/>
      <c r="B179" s="7"/>
      <c r="C179" s="59"/>
      <c r="D179" s="561"/>
      <c r="E179" s="562"/>
      <c r="F179" s="562"/>
      <c r="G179" s="562"/>
      <c r="H179" s="562"/>
      <c r="I179" s="562"/>
      <c r="J179" s="563"/>
      <c r="K179" s="561"/>
      <c r="L179" s="562"/>
      <c r="M179" s="562"/>
      <c r="N179" s="562"/>
      <c r="O179" s="562"/>
      <c r="P179" s="562"/>
      <c r="Q179" s="562"/>
      <c r="R179" s="562"/>
      <c r="S179" s="562"/>
      <c r="T179" s="562"/>
      <c r="U179" s="562"/>
      <c r="V179" s="562"/>
      <c r="W179" s="562"/>
      <c r="X179" s="562"/>
      <c r="Y179" s="562"/>
      <c r="Z179" s="563"/>
      <c r="AA179" s="570"/>
      <c r="AB179" s="571"/>
      <c r="AC179" s="571"/>
      <c r="AD179" s="571"/>
      <c r="AE179" s="571"/>
      <c r="AF179" s="572"/>
      <c r="AG179" s="679"/>
      <c r="AH179" s="680"/>
      <c r="AI179" s="680"/>
      <c r="AJ179" s="680"/>
      <c r="AK179" s="680"/>
      <c r="AL179" s="680"/>
      <c r="AM179" s="681"/>
      <c r="AN179" s="682"/>
      <c r="AO179" s="682"/>
      <c r="AP179" s="682"/>
      <c r="AQ179" s="682"/>
      <c r="AR179" s="682"/>
      <c r="AS179" s="682"/>
      <c r="AT179" s="682"/>
      <c r="AU179" s="575"/>
      <c r="AV179" s="575"/>
      <c r="AW179" s="575"/>
      <c r="AX179" s="575"/>
      <c r="AY179" s="575"/>
      <c r="AZ179" s="575"/>
      <c r="BA179" s="523"/>
      <c r="BB179" s="524"/>
      <c r="BC179" s="524"/>
      <c r="BD179" s="524"/>
      <c r="BE179" s="524"/>
      <c r="BF179" s="524"/>
      <c r="BG179" s="2"/>
    </row>
    <row r="180" spans="1:63" ht="14.25" customHeight="1" x14ac:dyDescent="0.4">
      <c r="A180" s="2"/>
      <c r="B180" s="7"/>
      <c r="C180" s="59"/>
      <c r="D180" s="730"/>
      <c r="E180" s="731"/>
      <c r="F180" s="731"/>
      <c r="G180" s="731"/>
      <c r="H180" s="731"/>
      <c r="I180" s="731"/>
      <c r="J180" s="732"/>
      <c r="K180" s="525"/>
      <c r="L180" s="526"/>
      <c r="M180" s="526"/>
      <c r="N180" s="526"/>
      <c r="O180" s="526"/>
      <c r="P180" s="526"/>
      <c r="Q180" s="526"/>
      <c r="R180" s="526"/>
      <c r="S180" s="526"/>
      <c r="T180" s="526"/>
      <c r="U180" s="526"/>
      <c r="V180" s="526"/>
      <c r="W180" s="526"/>
      <c r="X180" s="526"/>
      <c r="Y180" s="526"/>
      <c r="Z180" s="527"/>
      <c r="AA180" s="531"/>
      <c r="AB180" s="860"/>
      <c r="AC180" s="860"/>
      <c r="AD180" s="860"/>
      <c r="AE180" s="860"/>
      <c r="AF180" s="861"/>
      <c r="AG180" s="838"/>
      <c r="AH180" s="838"/>
      <c r="AI180" s="838"/>
      <c r="AJ180" s="838"/>
      <c r="AK180" s="838"/>
      <c r="AL180" s="838"/>
      <c r="AM180" s="838"/>
      <c r="AN180" s="839"/>
      <c r="AO180" s="839"/>
      <c r="AP180" s="839"/>
      <c r="AQ180" s="839"/>
      <c r="AR180" s="839"/>
      <c r="AS180" s="839"/>
      <c r="AT180" s="839"/>
      <c r="AU180" s="549">
        <f>AG180*AN180</f>
        <v>0</v>
      </c>
      <c r="AV180" s="550"/>
      <c r="AW180" s="550"/>
      <c r="AX180" s="550"/>
      <c r="AY180" s="550"/>
      <c r="AZ180" s="551"/>
      <c r="BA180" s="523"/>
      <c r="BB180" s="524"/>
      <c r="BC180" s="524"/>
      <c r="BD180" s="524"/>
      <c r="BE180" s="524"/>
      <c r="BF180" s="524"/>
      <c r="BG180" s="2"/>
    </row>
    <row r="181" spans="1:63" ht="14.25" customHeight="1" x14ac:dyDescent="0.4">
      <c r="A181" s="2"/>
      <c r="B181" s="7"/>
      <c r="C181" s="59"/>
      <c r="D181" s="738"/>
      <c r="E181" s="739"/>
      <c r="F181" s="739"/>
      <c r="G181" s="739"/>
      <c r="H181" s="739"/>
      <c r="I181" s="739"/>
      <c r="J181" s="740"/>
      <c r="K181" s="683"/>
      <c r="L181" s="684"/>
      <c r="M181" s="684"/>
      <c r="N181" s="684"/>
      <c r="O181" s="684"/>
      <c r="P181" s="684"/>
      <c r="Q181" s="684"/>
      <c r="R181" s="684"/>
      <c r="S181" s="684"/>
      <c r="T181" s="684"/>
      <c r="U181" s="684"/>
      <c r="V181" s="684"/>
      <c r="W181" s="684"/>
      <c r="X181" s="684"/>
      <c r="Y181" s="684"/>
      <c r="Z181" s="685"/>
      <c r="AA181" s="737"/>
      <c r="AB181" s="862"/>
      <c r="AC181" s="862"/>
      <c r="AD181" s="862"/>
      <c r="AE181" s="862"/>
      <c r="AF181" s="863"/>
      <c r="AG181" s="838"/>
      <c r="AH181" s="838"/>
      <c r="AI181" s="838"/>
      <c r="AJ181" s="838"/>
      <c r="AK181" s="838"/>
      <c r="AL181" s="838"/>
      <c r="AM181" s="838"/>
      <c r="AN181" s="839"/>
      <c r="AO181" s="839"/>
      <c r="AP181" s="839"/>
      <c r="AQ181" s="839"/>
      <c r="AR181" s="839"/>
      <c r="AS181" s="839"/>
      <c r="AT181" s="839"/>
      <c r="AU181" s="622"/>
      <c r="AV181" s="623"/>
      <c r="AW181" s="623"/>
      <c r="AX181" s="623"/>
      <c r="AY181" s="623"/>
      <c r="AZ181" s="624"/>
      <c r="BA181" s="523"/>
      <c r="BB181" s="524"/>
      <c r="BC181" s="524"/>
      <c r="BD181" s="524"/>
      <c r="BE181" s="524"/>
      <c r="BF181" s="524"/>
      <c r="BG181" s="2"/>
    </row>
    <row r="182" spans="1:63" ht="14.25" customHeight="1" x14ac:dyDescent="0.4">
      <c r="A182" s="2"/>
      <c r="B182" s="7"/>
      <c r="C182" s="59"/>
      <c r="D182" s="741"/>
      <c r="E182" s="742"/>
      <c r="F182" s="742"/>
      <c r="G182" s="742"/>
      <c r="H182" s="742"/>
      <c r="I182" s="742"/>
      <c r="J182" s="743"/>
      <c r="K182" s="867" t="s">
        <v>122</v>
      </c>
      <c r="L182" s="868"/>
      <c r="M182" s="868"/>
      <c r="N182" s="868"/>
      <c r="O182" s="868"/>
      <c r="P182" s="868"/>
      <c r="Q182" s="868"/>
      <c r="R182" s="868"/>
      <c r="S182" s="868"/>
      <c r="T182" s="868"/>
      <c r="U182" s="868"/>
      <c r="V182" s="868"/>
      <c r="W182" s="868"/>
      <c r="X182" s="868"/>
      <c r="Y182" s="868"/>
      <c r="Z182" s="869"/>
      <c r="AA182" s="864"/>
      <c r="AB182" s="865"/>
      <c r="AC182" s="865"/>
      <c r="AD182" s="865"/>
      <c r="AE182" s="865"/>
      <c r="AF182" s="866"/>
      <c r="AG182" s="838"/>
      <c r="AH182" s="838"/>
      <c r="AI182" s="838"/>
      <c r="AJ182" s="838"/>
      <c r="AK182" s="838"/>
      <c r="AL182" s="838"/>
      <c r="AM182" s="838"/>
      <c r="AN182" s="839"/>
      <c r="AO182" s="839"/>
      <c r="AP182" s="839"/>
      <c r="AQ182" s="839"/>
      <c r="AR182" s="839"/>
      <c r="AS182" s="839"/>
      <c r="AT182" s="839"/>
      <c r="AU182" s="552"/>
      <c r="AV182" s="553"/>
      <c r="AW182" s="553"/>
      <c r="AX182" s="553"/>
      <c r="AY182" s="553"/>
      <c r="AZ182" s="554"/>
      <c r="BA182" s="523"/>
      <c r="BB182" s="524"/>
      <c r="BC182" s="524"/>
      <c r="BD182" s="524"/>
      <c r="BE182" s="524"/>
      <c r="BF182" s="524"/>
      <c r="BG182" s="2"/>
    </row>
    <row r="183" spans="1:63" ht="14.25" customHeight="1" x14ac:dyDescent="0.15">
      <c r="A183" s="2"/>
      <c r="B183" s="7"/>
      <c r="C183" s="7"/>
      <c r="D183" s="26" t="s">
        <v>131</v>
      </c>
      <c r="E183" s="76"/>
      <c r="F183" s="76"/>
      <c r="G183" s="76"/>
      <c r="H183" s="76"/>
      <c r="I183" s="76"/>
      <c r="J183" s="76"/>
      <c r="K183" s="77"/>
      <c r="L183" s="77"/>
      <c r="M183" s="77"/>
      <c r="N183" s="77"/>
      <c r="O183" s="77"/>
      <c r="P183" s="77"/>
      <c r="Q183" s="77"/>
      <c r="R183" s="77"/>
      <c r="S183" s="77"/>
      <c r="T183" s="77"/>
      <c r="U183" s="77"/>
      <c r="V183" s="77"/>
      <c r="W183" s="77"/>
      <c r="X183" s="77"/>
      <c r="Y183" s="77"/>
      <c r="Z183" s="77"/>
      <c r="AA183" s="78"/>
      <c r="AB183" s="78"/>
      <c r="AC183" s="78"/>
      <c r="AD183" s="78"/>
      <c r="AE183" s="78"/>
      <c r="AF183" s="78"/>
      <c r="AG183" s="28"/>
      <c r="AH183" s="28"/>
      <c r="AI183" s="28"/>
      <c r="AJ183" s="28"/>
      <c r="AK183" s="28"/>
      <c r="AL183" s="28"/>
      <c r="AM183" s="28"/>
      <c r="AN183" s="79"/>
      <c r="AO183" s="79"/>
      <c r="AP183" s="79"/>
      <c r="AQ183" s="79"/>
      <c r="AR183" s="79"/>
      <c r="AS183" s="79"/>
      <c r="AT183" s="79"/>
      <c r="AU183" s="79"/>
      <c r="AV183" s="79"/>
      <c r="AW183" s="79"/>
      <c r="AX183" s="79"/>
      <c r="AY183" s="79"/>
      <c r="AZ183" s="79"/>
      <c r="BA183" s="79"/>
      <c r="BB183" s="79"/>
      <c r="BC183" s="79"/>
      <c r="BD183" s="79"/>
      <c r="BE183" s="79"/>
      <c r="BF183" s="2"/>
      <c r="BG183" s="2"/>
    </row>
    <row r="184" spans="1:63" ht="3" customHeight="1" x14ac:dyDescent="0.4">
      <c r="A184" s="2"/>
      <c r="B184" s="7"/>
      <c r="C184" s="7"/>
      <c r="D184" s="76"/>
      <c r="E184" s="76"/>
      <c r="F184" s="76"/>
      <c r="G184" s="76"/>
      <c r="H184" s="76"/>
      <c r="I184" s="76"/>
      <c r="J184" s="76"/>
      <c r="K184" s="76"/>
      <c r="L184" s="76"/>
      <c r="M184" s="77"/>
      <c r="N184" s="77"/>
      <c r="O184" s="77"/>
      <c r="P184" s="77"/>
      <c r="Q184" s="77"/>
      <c r="R184" s="77"/>
      <c r="S184" s="77"/>
      <c r="T184" s="77"/>
      <c r="U184" s="77"/>
      <c r="V184" s="77"/>
      <c r="W184" s="77"/>
      <c r="X184" s="77"/>
      <c r="Y184" s="77"/>
      <c r="Z184" s="77"/>
      <c r="AA184" s="77"/>
      <c r="AB184" s="77"/>
      <c r="AC184" s="77"/>
      <c r="AD184" s="77"/>
      <c r="AE184" s="77"/>
      <c r="AF184" s="77"/>
      <c r="AG184" s="28"/>
      <c r="AH184" s="28"/>
      <c r="AI184" s="28"/>
      <c r="AJ184" s="28"/>
      <c r="AK184" s="28"/>
      <c r="AL184" s="28"/>
      <c r="AM184" s="28"/>
      <c r="AN184" s="79"/>
      <c r="AO184" s="79"/>
      <c r="AP184" s="79"/>
      <c r="AQ184" s="79"/>
      <c r="AR184" s="79"/>
      <c r="AS184" s="79"/>
      <c r="AT184" s="79"/>
      <c r="AU184" s="79"/>
      <c r="AV184" s="79"/>
      <c r="AW184" s="79"/>
      <c r="AX184" s="79"/>
      <c r="AY184" s="79"/>
      <c r="AZ184" s="79"/>
      <c r="BA184" s="79"/>
      <c r="BB184" s="79"/>
      <c r="BC184" s="79"/>
      <c r="BD184" s="79"/>
      <c r="BE184" s="79"/>
      <c r="BF184" s="2"/>
      <c r="BG184" s="2"/>
    </row>
    <row r="186" spans="1:63" ht="15" customHeight="1" x14ac:dyDescent="0.4">
      <c r="A186" s="2" t="s">
        <v>132</v>
      </c>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row>
    <row r="187" spans="1:63" s="2" customFormat="1" ht="15" customHeight="1" thickBot="1" x14ac:dyDescent="0.45">
      <c r="C187" s="2" t="s">
        <v>133</v>
      </c>
      <c r="N187" s="7"/>
    </row>
    <row r="188" spans="1:63" s="26" customFormat="1" ht="18" customHeight="1" thickBot="1" x14ac:dyDescent="0.2">
      <c r="D188" s="26" t="s">
        <v>134</v>
      </c>
      <c r="M188" s="82"/>
      <c r="N188" s="845"/>
      <c r="O188" s="846"/>
      <c r="P188" s="847"/>
      <c r="Q188" s="83" t="s">
        <v>135</v>
      </c>
      <c r="R188" s="83"/>
      <c r="S188" s="83"/>
      <c r="V188" s="26" t="s">
        <v>136</v>
      </c>
    </row>
    <row r="189" spans="1:63" s="26" customFormat="1" ht="6" customHeight="1" thickBot="1" x14ac:dyDescent="0.2">
      <c r="M189" s="82"/>
      <c r="N189" s="82"/>
      <c r="O189" s="82"/>
      <c r="P189" s="82"/>
      <c r="Q189" s="83"/>
      <c r="R189" s="83"/>
      <c r="S189" s="83"/>
    </row>
    <row r="190" spans="1:63" s="26" customFormat="1" ht="18" customHeight="1" thickBot="1" x14ac:dyDescent="0.2">
      <c r="C190" s="26" t="s">
        <v>137</v>
      </c>
      <c r="T190" s="845"/>
      <c r="U190" s="846"/>
      <c r="V190" s="847"/>
      <c r="W190" s="83" t="s">
        <v>138</v>
      </c>
      <c r="X190" s="83"/>
      <c r="Y190" s="83"/>
      <c r="Z190" s="26" t="s">
        <v>139</v>
      </c>
    </row>
    <row r="191" spans="1:63" s="26" customFormat="1" ht="8.25" customHeight="1" x14ac:dyDescent="0.15">
      <c r="T191" s="84"/>
      <c r="U191" s="84"/>
      <c r="V191" s="84"/>
      <c r="W191" s="83"/>
      <c r="X191" s="83"/>
      <c r="Y191" s="83"/>
    </row>
    <row r="192" spans="1:63" ht="9" customHeight="1"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row>
    <row r="193" spans="1:66" ht="15" customHeight="1" x14ac:dyDescent="0.15">
      <c r="A193" s="85" t="s">
        <v>140</v>
      </c>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row>
    <row r="194" spans="1:66" ht="15" customHeight="1" x14ac:dyDescent="0.15">
      <c r="A194" s="85"/>
      <c r="B194" s="87" t="s">
        <v>141</v>
      </c>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row>
    <row r="195" spans="1:66" ht="10.5" customHeight="1" x14ac:dyDescent="0.15">
      <c r="A195" s="85"/>
      <c r="B195" s="87"/>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row>
    <row r="196" spans="1:66" ht="14.25" customHeight="1" x14ac:dyDescent="0.4">
      <c r="A196" s="2"/>
      <c r="B196" s="7"/>
      <c r="C196" s="59"/>
      <c r="D196" s="848" t="s">
        <v>96</v>
      </c>
      <c r="E196" s="849"/>
      <c r="F196" s="849"/>
      <c r="G196" s="849"/>
      <c r="H196" s="849"/>
      <c r="I196" s="849"/>
      <c r="J196" s="555" t="s">
        <v>97</v>
      </c>
      <c r="K196" s="556"/>
      <c r="L196" s="556"/>
      <c r="M196" s="556"/>
      <c r="N196" s="556"/>
      <c r="O196" s="556"/>
      <c r="P196" s="556"/>
      <c r="Q196" s="556"/>
      <c r="R196" s="556"/>
      <c r="S196" s="556"/>
      <c r="T196" s="556"/>
      <c r="U196" s="556"/>
      <c r="V196" s="556"/>
      <c r="W196" s="556"/>
      <c r="X196" s="556"/>
      <c r="Y196" s="556"/>
      <c r="Z196" s="557"/>
      <c r="AA196" s="564" t="s">
        <v>98</v>
      </c>
      <c r="AB196" s="565"/>
      <c r="AC196" s="565"/>
      <c r="AD196" s="565"/>
      <c r="AE196" s="565"/>
      <c r="AF196" s="566"/>
      <c r="AG196" s="573" t="s">
        <v>99</v>
      </c>
      <c r="AH196" s="744"/>
      <c r="AI196" s="744"/>
      <c r="AJ196" s="744"/>
      <c r="AK196" s="744"/>
      <c r="AL196" s="744"/>
      <c r="AM196" s="745"/>
      <c r="AN196" s="787" t="s">
        <v>100</v>
      </c>
      <c r="AO196" s="852"/>
      <c r="AP196" s="852"/>
      <c r="AQ196" s="852"/>
      <c r="AR196" s="852"/>
      <c r="AS196" s="852"/>
      <c r="AT196" s="853"/>
      <c r="AU196" s="575" t="s">
        <v>101</v>
      </c>
      <c r="AV196" s="575"/>
      <c r="AW196" s="575"/>
      <c r="AX196" s="575"/>
      <c r="AY196" s="575"/>
      <c r="AZ196" s="575"/>
      <c r="BA196" s="2"/>
      <c r="BB196" s="2"/>
      <c r="BC196" s="2"/>
      <c r="BD196" s="2"/>
      <c r="BE196" s="2"/>
      <c r="BF196" s="2"/>
      <c r="BG196" s="2"/>
    </row>
    <row r="197" spans="1:66" ht="14.25" customHeight="1" x14ac:dyDescent="0.4">
      <c r="A197" s="2"/>
      <c r="B197" s="7"/>
      <c r="C197" s="59"/>
      <c r="D197" s="850"/>
      <c r="E197" s="850"/>
      <c r="F197" s="850"/>
      <c r="G197" s="850"/>
      <c r="H197" s="850"/>
      <c r="I197" s="850"/>
      <c r="J197" s="558"/>
      <c r="K197" s="559"/>
      <c r="L197" s="559"/>
      <c r="M197" s="559"/>
      <c r="N197" s="559"/>
      <c r="O197" s="559"/>
      <c r="P197" s="559"/>
      <c r="Q197" s="559"/>
      <c r="R197" s="559"/>
      <c r="S197" s="559"/>
      <c r="T197" s="559"/>
      <c r="U197" s="559"/>
      <c r="V197" s="559"/>
      <c r="W197" s="559"/>
      <c r="X197" s="559"/>
      <c r="Y197" s="559"/>
      <c r="Z197" s="560"/>
      <c r="AA197" s="567"/>
      <c r="AB197" s="568"/>
      <c r="AC197" s="568"/>
      <c r="AD197" s="568"/>
      <c r="AE197" s="568"/>
      <c r="AF197" s="569"/>
      <c r="AG197" s="781"/>
      <c r="AH197" s="782"/>
      <c r="AI197" s="782"/>
      <c r="AJ197" s="782"/>
      <c r="AK197" s="782"/>
      <c r="AL197" s="782"/>
      <c r="AM197" s="783"/>
      <c r="AN197" s="854"/>
      <c r="AO197" s="855"/>
      <c r="AP197" s="855"/>
      <c r="AQ197" s="855"/>
      <c r="AR197" s="855"/>
      <c r="AS197" s="855"/>
      <c r="AT197" s="856"/>
      <c r="AU197" s="575"/>
      <c r="AV197" s="575"/>
      <c r="AW197" s="575"/>
      <c r="AX197" s="575"/>
      <c r="AY197" s="575"/>
      <c r="AZ197" s="575"/>
      <c r="BA197" s="2"/>
      <c r="BB197" s="2"/>
      <c r="BC197" s="2"/>
      <c r="BD197" s="2"/>
      <c r="BE197" s="2"/>
      <c r="BF197" s="2"/>
      <c r="BG197" s="2"/>
    </row>
    <row r="198" spans="1:66" ht="14.25" customHeight="1" x14ac:dyDescent="0.4">
      <c r="A198" s="2"/>
      <c r="B198" s="7"/>
      <c r="C198" s="59"/>
      <c r="D198" s="851"/>
      <c r="E198" s="851"/>
      <c r="F198" s="851"/>
      <c r="G198" s="851"/>
      <c r="H198" s="851"/>
      <c r="I198" s="851"/>
      <c r="J198" s="561"/>
      <c r="K198" s="562"/>
      <c r="L198" s="562"/>
      <c r="M198" s="562"/>
      <c r="N198" s="562"/>
      <c r="O198" s="562"/>
      <c r="P198" s="562"/>
      <c r="Q198" s="562"/>
      <c r="R198" s="562"/>
      <c r="S198" s="562"/>
      <c r="T198" s="562"/>
      <c r="U198" s="562"/>
      <c r="V198" s="562"/>
      <c r="W198" s="562"/>
      <c r="X198" s="562"/>
      <c r="Y198" s="562"/>
      <c r="Z198" s="563"/>
      <c r="AA198" s="570"/>
      <c r="AB198" s="571"/>
      <c r="AC198" s="571"/>
      <c r="AD198" s="571"/>
      <c r="AE198" s="571"/>
      <c r="AF198" s="572"/>
      <c r="AG198" s="784"/>
      <c r="AH198" s="785"/>
      <c r="AI198" s="785"/>
      <c r="AJ198" s="785"/>
      <c r="AK198" s="785"/>
      <c r="AL198" s="785"/>
      <c r="AM198" s="786"/>
      <c r="AN198" s="857"/>
      <c r="AO198" s="858"/>
      <c r="AP198" s="858"/>
      <c r="AQ198" s="858"/>
      <c r="AR198" s="858"/>
      <c r="AS198" s="858"/>
      <c r="AT198" s="859"/>
      <c r="AU198" s="575"/>
      <c r="AV198" s="575"/>
      <c r="AW198" s="575"/>
      <c r="AX198" s="575"/>
      <c r="AY198" s="575"/>
      <c r="AZ198" s="575"/>
      <c r="BA198" s="2"/>
      <c r="BB198" s="2"/>
      <c r="BC198" s="2"/>
      <c r="BD198" s="2"/>
      <c r="BE198" s="2"/>
      <c r="BF198" s="2"/>
      <c r="BG198" s="2"/>
    </row>
    <row r="199" spans="1:66" ht="14.25" customHeight="1" x14ac:dyDescent="0.4">
      <c r="B199" s="66"/>
      <c r="C199" s="67"/>
      <c r="D199" s="580"/>
      <c r="E199" s="581"/>
      <c r="F199" s="581"/>
      <c r="G199" s="581"/>
      <c r="H199" s="581"/>
      <c r="I199" s="582"/>
      <c r="J199" s="702"/>
      <c r="K199" s="703"/>
      <c r="L199" s="703"/>
      <c r="M199" s="703"/>
      <c r="N199" s="703"/>
      <c r="O199" s="703"/>
      <c r="P199" s="703"/>
      <c r="Q199" s="703"/>
      <c r="R199" s="703"/>
      <c r="S199" s="703"/>
      <c r="T199" s="703"/>
      <c r="U199" s="703"/>
      <c r="V199" s="703"/>
      <c r="W199" s="703"/>
      <c r="X199" s="703"/>
      <c r="Y199" s="703"/>
      <c r="Z199" s="704"/>
      <c r="AA199" s="837"/>
      <c r="AB199" s="709"/>
      <c r="AC199" s="709"/>
      <c r="AD199" s="709"/>
      <c r="AE199" s="709"/>
      <c r="AF199" s="710"/>
      <c r="AG199" s="838"/>
      <c r="AH199" s="838"/>
      <c r="AI199" s="838"/>
      <c r="AJ199" s="838"/>
      <c r="AK199" s="838"/>
      <c r="AL199" s="838"/>
      <c r="AM199" s="838"/>
      <c r="AN199" s="839"/>
      <c r="AO199" s="839"/>
      <c r="AP199" s="839"/>
      <c r="AQ199" s="839"/>
      <c r="AR199" s="839"/>
      <c r="AS199" s="839"/>
      <c r="AT199" s="839"/>
      <c r="AU199" s="549">
        <f>AG199*AN199</f>
        <v>0</v>
      </c>
      <c r="AV199" s="550"/>
      <c r="AW199" s="550"/>
      <c r="AX199" s="550"/>
      <c r="AY199" s="550"/>
      <c r="AZ199" s="551"/>
    </row>
    <row r="200" spans="1:66" ht="14.25" customHeight="1" x14ac:dyDescent="0.4">
      <c r="B200" s="66"/>
      <c r="C200" s="67"/>
      <c r="D200" s="583"/>
      <c r="E200" s="584"/>
      <c r="F200" s="584"/>
      <c r="G200" s="584"/>
      <c r="H200" s="584"/>
      <c r="I200" s="585"/>
      <c r="J200" s="705"/>
      <c r="K200" s="706"/>
      <c r="L200" s="706"/>
      <c r="M200" s="706"/>
      <c r="N200" s="706"/>
      <c r="O200" s="706"/>
      <c r="P200" s="706"/>
      <c r="Q200" s="706"/>
      <c r="R200" s="706"/>
      <c r="S200" s="706"/>
      <c r="T200" s="706"/>
      <c r="U200" s="706"/>
      <c r="V200" s="706"/>
      <c r="W200" s="706"/>
      <c r="X200" s="706"/>
      <c r="Y200" s="706"/>
      <c r="Z200" s="707"/>
      <c r="AA200" s="711"/>
      <c r="AB200" s="712"/>
      <c r="AC200" s="712"/>
      <c r="AD200" s="712"/>
      <c r="AE200" s="712"/>
      <c r="AF200" s="713"/>
      <c r="AG200" s="838"/>
      <c r="AH200" s="838"/>
      <c r="AI200" s="838"/>
      <c r="AJ200" s="838"/>
      <c r="AK200" s="838"/>
      <c r="AL200" s="838"/>
      <c r="AM200" s="838"/>
      <c r="AN200" s="839"/>
      <c r="AO200" s="839"/>
      <c r="AP200" s="839"/>
      <c r="AQ200" s="839"/>
      <c r="AR200" s="839"/>
      <c r="AS200" s="839"/>
      <c r="AT200" s="839"/>
      <c r="AU200" s="622"/>
      <c r="AV200" s="623"/>
      <c r="AW200" s="623"/>
      <c r="AX200" s="623"/>
      <c r="AY200" s="623"/>
      <c r="AZ200" s="624"/>
    </row>
    <row r="201" spans="1:66" ht="14.25" customHeight="1" x14ac:dyDescent="0.4">
      <c r="B201" s="66"/>
      <c r="C201" s="67"/>
      <c r="D201" s="586"/>
      <c r="E201" s="587"/>
      <c r="F201" s="587"/>
      <c r="G201" s="587"/>
      <c r="H201" s="587"/>
      <c r="I201" s="588"/>
      <c r="J201" s="840" t="s">
        <v>142</v>
      </c>
      <c r="K201" s="841"/>
      <c r="L201" s="841"/>
      <c r="M201" s="841"/>
      <c r="N201" s="841"/>
      <c r="O201" s="841"/>
      <c r="P201" s="841"/>
      <c r="Q201" s="841"/>
      <c r="R201" s="841"/>
      <c r="S201" s="841"/>
      <c r="T201" s="841"/>
      <c r="U201" s="841"/>
      <c r="V201" s="841"/>
      <c r="W201" s="841"/>
      <c r="X201" s="841"/>
      <c r="Y201" s="841"/>
      <c r="Z201" s="844"/>
      <c r="AA201" s="714"/>
      <c r="AB201" s="715"/>
      <c r="AC201" s="715"/>
      <c r="AD201" s="715"/>
      <c r="AE201" s="715"/>
      <c r="AF201" s="716"/>
      <c r="AG201" s="838"/>
      <c r="AH201" s="838"/>
      <c r="AI201" s="838"/>
      <c r="AJ201" s="838"/>
      <c r="AK201" s="838"/>
      <c r="AL201" s="838"/>
      <c r="AM201" s="838"/>
      <c r="AN201" s="839"/>
      <c r="AO201" s="839"/>
      <c r="AP201" s="839"/>
      <c r="AQ201" s="839"/>
      <c r="AR201" s="839"/>
      <c r="AS201" s="839"/>
      <c r="AT201" s="839"/>
      <c r="AU201" s="622"/>
      <c r="AV201" s="623"/>
      <c r="AW201" s="623"/>
      <c r="AX201" s="623"/>
      <c r="AY201" s="623"/>
      <c r="AZ201" s="624"/>
    </row>
    <row r="202" spans="1:66" ht="14.25" customHeight="1" x14ac:dyDescent="0.4">
      <c r="B202" s="66"/>
      <c r="C202" s="67"/>
      <c r="D202" s="580"/>
      <c r="E202" s="581"/>
      <c r="F202" s="581"/>
      <c r="G202" s="581"/>
      <c r="H202" s="581"/>
      <c r="I202" s="582"/>
      <c r="J202" s="702"/>
      <c r="K202" s="703"/>
      <c r="L202" s="703"/>
      <c r="M202" s="703"/>
      <c r="N202" s="703"/>
      <c r="O202" s="703"/>
      <c r="P202" s="703"/>
      <c r="Q202" s="703"/>
      <c r="R202" s="703"/>
      <c r="S202" s="703"/>
      <c r="T202" s="703"/>
      <c r="U202" s="703"/>
      <c r="V202" s="703"/>
      <c r="W202" s="703"/>
      <c r="X202" s="703"/>
      <c r="Y202" s="703"/>
      <c r="Z202" s="704"/>
      <c r="AA202" s="837"/>
      <c r="AB202" s="709"/>
      <c r="AC202" s="709"/>
      <c r="AD202" s="709"/>
      <c r="AE202" s="709"/>
      <c r="AF202" s="710"/>
      <c r="AG202" s="838"/>
      <c r="AH202" s="838"/>
      <c r="AI202" s="838"/>
      <c r="AJ202" s="838"/>
      <c r="AK202" s="838"/>
      <c r="AL202" s="838"/>
      <c r="AM202" s="838"/>
      <c r="AN202" s="839"/>
      <c r="AO202" s="839"/>
      <c r="AP202" s="839"/>
      <c r="AQ202" s="839"/>
      <c r="AR202" s="839"/>
      <c r="AS202" s="839"/>
      <c r="AT202" s="839"/>
      <c r="AU202" s="549">
        <f>AG202*AN202</f>
        <v>0</v>
      </c>
      <c r="AV202" s="550"/>
      <c r="AW202" s="550"/>
      <c r="AX202" s="550"/>
      <c r="AY202" s="550"/>
      <c r="AZ202" s="551"/>
    </row>
    <row r="203" spans="1:66" ht="14.25" customHeight="1" x14ac:dyDescent="0.4">
      <c r="B203" s="66"/>
      <c r="C203" s="67"/>
      <c r="D203" s="583"/>
      <c r="E203" s="584"/>
      <c r="F203" s="584"/>
      <c r="G203" s="584"/>
      <c r="H203" s="584"/>
      <c r="I203" s="585"/>
      <c r="J203" s="705"/>
      <c r="K203" s="706"/>
      <c r="L203" s="706"/>
      <c r="M203" s="706"/>
      <c r="N203" s="706"/>
      <c r="O203" s="706"/>
      <c r="P203" s="706"/>
      <c r="Q203" s="706"/>
      <c r="R203" s="706"/>
      <c r="S203" s="706"/>
      <c r="T203" s="706"/>
      <c r="U203" s="706"/>
      <c r="V203" s="706"/>
      <c r="W203" s="706"/>
      <c r="X203" s="706"/>
      <c r="Y203" s="706"/>
      <c r="Z203" s="707"/>
      <c r="AA203" s="711"/>
      <c r="AB203" s="712"/>
      <c r="AC203" s="712"/>
      <c r="AD203" s="712"/>
      <c r="AE203" s="712"/>
      <c r="AF203" s="713"/>
      <c r="AG203" s="838"/>
      <c r="AH203" s="838"/>
      <c r="AI203" s="838"/>
      <c r="AJ203" s="838"/>
      <c r="AK203" s="838"/>
      <c r="AL203" s="838"/>
      <c r="AM203" s="838"/>
      <c r="AN203" s="839"/>
      <c r="AO203" s="839"/>
      <c r="AP203" s="839"/>
      <c r="AQ203" s="839"/>
      <c r="AR203" s="839"/>
      <c r="AS203" s="839"/>
      <c r="AT203" s="839"/>
      <c r="AU203" s="622"/>
      <c r="AV203" s="623"/>
      <c r="AW203" s="623"/>
      <c r="AX203" s="623"/>
      <c r="AY203" s="623"/>
      <c r="AZ203" s="624"/>
    </row>
    <row r="204" spans="1:66" ht="14.25" customHeight="1" x14ac:dyDescent="0.4">
      <c r="B204" s="66"/>
      <c r="C204" s="67"/>
      <c r="D204" s="586"/>
      <c r="E204" s="587"/>
      <c r="F204" s="587"/>
      <c r="G204" s="587"/>
      <c r="H204" s="587"/>
      <c r="I204" s="588"/>
      <c r="J204" s="840" t="s">
        <v>142</v>
      </c>
      <c r="K204" s="841"/>
      <c r="L204" s="841"/>
      <c r="M204" s="841"/>
      <c r="N204" s="841"/>
      <c r="O204" s="841"/>
      <c r="P204" s="841"/>
      <c r="Q204" s="841"/>
      <c r="R204" s="841"/>
      <c r="S204" s="841"/>
      <c r="T204" s="841"/>
      <c r="U204" s="841"/>
      <c r="V204" s="841"/>
      <c r="W204" s="841"/>
      <c r="X204" s="841"/>
      <c r="Y204" s="841"/>
      <c r="Z204" s="844"/>
      <c r="AA204" s="714"/>
      <c r="AB204" s="715"/>
      <c r="AC204" s="715"/>
      <c r="AD204" s="715"/>
      <c r="AE204" s="715"/>
      <c r="AF204" s="716"/>
      <c r="AG204" s="838"/>
      <c r="AH204" s="838"/>
      <c r="AI204" s="838"/>
      <c r="AJ204" s="838"/>
      <c r="AK204" s="838"/>
      <c r="AL204" s="838"/>
      <c r="AM204" s="838"/>
      <c r="AN204" s="839"/>
      <c r="AO204" s="839"/>
      <c r="AP204" s="839"/>
      <c r="AQ204" s="839"/>
      <c r="AR204" s="839"/>
      <c r="AS204" s="839"/>
      <c r="AT204" s="839"/>
      <c r="AU204" s="622"/>
      <c r="AV204" s="623"/>
      <c r="AW204" s="623"/>
      <c r="AX204" s="623"/>
      <c r="AY204" s="623"/>
      <c r="AZ204" s="624"/>
    </row>
    <row r="205" spans="1:66" ht="14.25" customHeight="1" x14ac:dyDescent="0.4">
      <c r="D205" s="580"/>
      <c r="E205" s="581"/>
      <c r="F205" s="581"/>
      <c r="G205" s="581"/>
      <c r="H205" s="581"/>
      <c r="I205" s="582"/>
      <c r="J205" s="702"/>
      <c r="K205" s="703"/>
      <c r="L205" s="703"/>
      <c r="M205" s="703"/>
      <c r="N205" s="703"/>
      <c r="O205" s="703"/>
      <c r="P205" s="703"/>
      <c r="Q205" s="703"/>
      <c r="R205" s="703"/>
      <c r="S205" s="703"/>
      <c r="T205" s="703"/>
      <c r="U205" s="703"/>
      <c r="V205" s="703"/>
      <c r="W205" s="703"/>
      <c r="X205" s="703"/>
      <c r="Y205" s="703"/>
      <c r="Z205" s="704"/>
      <c r="AA205" s="837"/>
      <c r="AB205" s="709"/>
      <c r="AC205" s="709"/>
      <c r="AD205" s="709"/>
      <c r="AE205" s="709"/>
      <c r="AF205" s="710"/>
      <c r="AG205" s="838"/>
      <c r="AH205" s="838"/>
      <c r="AI205" s="838"/>
      <c r="AJ205" s="838"/>
      <c r="AK205" s="838"/>
      <c r="AL205" s="838"/>
      <c r="AM205" s="838"/>
      <c r="AN205" s="839"/>
      <c r="AO205" s="839"/>
      <c r="AP205" s="839"/>
      <c r="AQ205" s="839"/>
      <c r="AR205" s="839"/>
      <c r="AS205" s="839"/>
      <c r="AT205" s="839"/>
      <c r="AU205" s="549">
        <f>AG205*AN205</f>
        <v>0</v>
      </c>
      <c r="AV205" s="550"/>
      <c r="AW205" s="550"/>
      <c r="AX205" s="550"/>
      <c r="AY205" s="550"/>
      <c r="AZ205" s="551"/>
    </row>
    <row r="206" spans="1:66" ht="14.25" customHeight="1" x14ac:dyDescent="0.4">
      <c r="D206" s="583"/>
      <c r="E206" s="584"/>
      <c r="F206" s="584"/>
      <c r="G206" s="584"/>
      <c r="H206" s="584"/>
      <c r="I206" s="585"/>
      <c r="J206" s="705"/>
      <c r="K206" s="706"/>
      <c r="L206" s="706"/>
      <c r="M206" s="706"/>
      <c r="N206" s="706"/>
      <c r="O206" s="706"/>
      <c r="P206" s="706"/>
      <c r="Q206" s="706"/>
      <c r="R206" s="706"/>
      <c r="S206" s="706"/>
      <c r="T206" s="706"/>
      <c r="U206" s="706"/>
      <c r="V206" s="706"/>
      <c r="W206" s="706"/>
      <c r="X206" s="706"/>
      <c r="Y206" s="706"/>
      <c r="Z206" s="707"/>
      <c r="AA206" s="711"/>
      <c r="AB206" s="712"/>
      <c r="AC206" s="712"/>
      <c r="AD206" s="712"/>
      <c r="AE206" s="712"/>
      <c r="AF206" s="713"/>
      <c r="AG206" s="838"/>
      <c r="AH206" s="838"/>
      <c r="AI206" s="838"/>
      <c r="AJ206" s="838"/>
      <c r="AK206" s="838"/>
      <c r="AL206" s="838"/>
      <c r="AM206" s="838"/>
      <c r="AN206" s="839"/>
      <c r="AO206" s="839"/>
      <c r="AP206" s="839"/>
      <c r="AQ206" s="839"/>
      <c r="AR206" s="839"/>
      <c r="AS206" s="839"/>
      <c r="AT206" s="839"/>
      <c r="AU206" s="622"/>
      <c r="AV206" s="623"/>
      <c r="AW206" s="623"/>
      <c r="AX206" s="623"/>
      <c r="AY206" s="623"/>
      <c r="AZ206" s="624"/>
    </row>
    <row r="207" spans="1:66" ht="14.25" customHeight="1" x14ac:dyDescent="0.4">
      <c r="D207" s="586"/>
      <c r="E207" s="587"/>
      <c r="F207" s="587"/>
      <c r="G207" s="587"/>
      <c r="H207" s="587"/>
      <c r="I207" s="588"/>
      <c r="J207" s="840" t="s">
        <v>142</v>
      </c>
      <c r="K207" s="841"/>
      <c r="L207" s="841"/>
      <c r="M207" s="841"/>
      <c r="N207" s="841"/>
      <c r="O207" s="841"/>
      <c r="P207" s="841"/>
      <c r="Q207" s="841"/>
      <c r="R207" s="841"/>
      <c r="S207" s="841"/>
      <c r="T207" s="841"/>
      <c r="U207" s="841"/>
      <c r="V207" s="841"/>
      <c r="W207" s="841"/>
      <c r="X207" s="841"/>
      <c r="Y207" s="841"/>
      <c r="Z207" s="844"/>
      <c r="AA207" s="714"/>
      <c r="AB207" s="715"/>
      <c r="AC207" s="715"/>
      <c r="AD207" s="715"/>
      <c r="AE207" s="715"/>
      <c r="AF207" s="716"/>
      <c r="AG207" s="838"/>
      <c r="AH207" s="838"/>
      <c r="AI207" s="838"/>
      <c r="AJ207" s="838"/>
      <c r="AK207" s="838"/>
      <c r="AL207" s="838"/>
      <c r="AM207" s="838"/>
      <c r="AN207" s="839"/>
      <c r="AO207" s="839"/>
      <c r="AP207" s="839"/>
      <c r="AQ207" s="839"/>
      <c r="AR207" s="839"/>
      <c r="AS207" s="839"/>
      <c r="AT207" s="839"/>
      <c r="AU207" s="622"/>
      <c r="AV207" s="623"/>
      <c r="AW207" s="623"/>
      <c r="AX207" s="623"/>
      <c r="AY207" s="623"/>
      <c r="AZ207" s="624"/>
    </row>
    <row r="208" spans="1:66" ht="14.25" customHeight="1" x14ac:dyDescent="0.4">
      <c r="D208" s="580"/>
      <c r="E208" s="581"/>
      <c r="F208" s="581"/>
      <c r="G208" s="581"/>
      <c r="H208" s="581"/>
      <c r="I208" s="582"/>
      <c r="J208" s="702"/>
      <c r="K208" s="703"/>
      <c r="L208" s="703"/>
      <c r="M208" s="703"/>
      <c r="N208" s="703"/>
      <c r="O208" s="703"/>
      <c r="P208" s="703"/>
      <c r="Q208" s="703"/>
      <c r="R208" s="703"/>
      <c r="S208" s="703"/>
      <c r="T208" s="703"/>
      <c r="U208" s="703"/>
      <c r="V208" s="703"/>
      <c r="W208" s="703"/>
      <c r="X208" s="703"/>
      <c r="Y208" s="703"/>
      <c r="Z208" s="704"/>
      <c r="AA208" s="837"/>
      <c r="AB208" s="709"/>
      <c r="AC208" s="709"/>
      <c r="AD208" s="709"/>
      <c r="AE208" s="709"/>
      <c r="AF208" s="710"/>
      <c r="AG208" s="838"/>
      <c r="AH208" s="838"/>
      <c r="AI208" s="838"/>
      <c r="AJ208" s="838"/>
      <c r="AK208" s="838"/>
      <c r="AL208" s="838"/>
      <c r="AM208" s="838"/>
      <c r="AN208" s="839"/>
      <c r="AO208" s="839"/>
      <c r="AP208" s="839"/>
      <c r="AQ208" s="839"/>
      <c r="AR208" s="839"/>
      <c r="AS208" s="839"/>
      <c r="AT208" s="839"/>
      <c r="AU208" s="549">
        <f>AG208*AN208</f>
        <v>0</v>
      </c>
      <c r="AV208" s="550"/>
      <c r="AW208" s="550"/>
      <c r="AX208" s="550"/>
      <c r="AY208" s="550"/>
      <c r="AZ208" s="551"/>
    </row>
    <row r="209" spans="1:64" ht="14.25" customHeight="1" x14ac:dyDescent="0.4">
      <c r="D209" s="583"/>
      <c r="E209" s="584"/>
      <c r="F209" s="584"/>
      <c r="G209" s="584"/>
      <c r="H209" s="584"/>
      <c r="I209" s="585"/>
      <c r="J209" s="705"/>
      <c r="K209" s="706"/>
      <c r="L209" s="706"/>
      <c r="M209" s="706"/>
      <c r="N209" s="706"/>
      <c r="O209" s="706"/>
      <c r="P209" s="706"/>
      <c r="Q209" s="706"/>
      <c r="R209" s="706"/>
      <c r="S209" s="706"/>
      <c r="T209" s="706"/>
      <c r="U209" s="706"/>
      <c r="V209" s="706"/>
      <c r="W209" s="706"/>
      <c r="X209" s="706"/>
      <c r="Y209" s="706"/>
      <c r="Z209" s="707"/>
      <c r="AA209" s="711"/>
      <c r="AB209" s="712"/>
      <c r="AC209" s="712"/>
      <c r="AD209" s="712"/>
      <c r="AE209" s="712"/>
      <c r="AF209" s="713"/>
      <c r="AG209" s="838"/>
      <c r="AH209" s="838"/>
      <c r="AI209" s="838"/>
      <c r="AJ209" s="838"/>
      <c r="AK209" s="838"/>
      <c r="AL209" s="838"/>
      <c r="AM209" s="838"/>
      <c r="AN209" s="839"/>
      <c r="AO209" s="839"/>
      <c r="AP209" s="839"/>
      <c r="AQ209" s="839"/>
      <c r="AR209" s="839"/>
      <c r="AS209" s="839"/>
      <c r="AT209" s="839"/>
      <c r="AU209" s="622"/>
      <c r="AV209" s="623"/>
      <c r="AW209" s="623"/>
      <c r="AX209" s="623"/>
      <c r="AY209" s="623"/>
      <c r="AZ209" s="624"/>
    </row>
    <row r="210" spans="1:64" ht="14.25" customHeight="1" x14ac:dyDescent="0.4">
      <c r="D210" s="586"/>
      <c r="E210" s="587"/>
      <c r="F210" s="587"/>
      <c r="G210" s="587"/>
      <c r="H210" s="587"/>
      <c r="I210" s="588"/>
      <c r="J210" s="840" t="s">
        <v>142</v>
      </c>
      <c r="K210" s="841"/>
      <c r="L210" s="841"/>
      <c r="M210" s="841"/>
      <c r="N210" s="841"/>
      <c r="O210" s="841"/>
      <c r="P210" s="841"/>
      <c r="Q210" s="841"/>
      <c r="R210" s="841"/>
      <c r="S210" s="841"/>
      <c r="T210" s="841"/>
      <c r="U210" s="841"/>
      <c r="V210" s="841"/>
      <c r="W210" s="841"/>
      <c r="X210" s="841"/>
      <c r="Y210" s="841"/>
      <c r="Z210" s="844"/>
      <c r="AA210" s="714"/>
      <c r="AB210" s="715"/>
      <c r="AC210" s="715"/>
      <c r="AD210" s="715"/>
      <c r="AE210" s="715"/>
      <c r="AF210" s="716"/>
      <c r="AG210" s="838"/>
      <c r="AH210" s="838"/>
      <c r="AI210" s="838"/>
      <c r="AJ210" s="838"/>
      <c r="AK210" s="838"/>
      <c r="AL210" s="838"/>
      <c r="AM210" s="838"/>
      <c r="AN210" s="839"/>
      <c r="AO210" s="839"/>
      <c r="AP210" s="839"/>
      <c r="AQ210" s="839"/>
      <c r="AR210" s="839"/>
      <c r="AS210" s="839"/>
      <c r="AT210" s="839"/>
      <c r="AU210" s="622"/>
      <c r="AV210" s="623"/>
      <c r="AW210" s="623"/>
      <c r="AX210" s="623"/>
      <c r="AY210" s="623"/>
      <c r="AZ210" s="624"/>
    </row>
    <row r="211" spans="1:64" ht="14.25" customHeight="1" x14ac:dyDescent="0.4">
      <c r="D211" s="580"/>
      <c r="E211" s="581"/>
      <c r="F211" s="581"/>
      <c r="G211" s="581"/>
      <c r="H211" s="581"/>
      <c r="I211" s="582"/>
      <c r="J211" s="702"/>
      <c r="K211" s="703"/>
      <c r="L211" s="703"/>
      <c r="M211" s="703"/>
      <c r="N211" s="703"/>
      <c r="O211" s="703"/>
      <c r="P211" s="703"/>
      <c r="Q211" s="703"/>
      <c r="R211" s="703"/>
      <c r="S211" s="703"/>
      <c r="T211" s="703"/>
      <c r="U211" s="703"/>
      <c r="V211" s="703"/>
      <c r="W211" s="703"/>
      <c r="X211" s="703"/>
      <c r="Y211" s="703"/>
      <c r="Z211" s="704"/>
      <c r="AA211" s="837"/>
      <c r="AB211" s="709"/>
      <c r="AC211" s="709"/>
      <c r="AD211" s="709"/>
      <c r="AE211" s="709"/>
      <c r="AF211" s="710"/>
      <c r="AG211" s="838"/>
      <c r="AH211" s="838"/>
      <c r="AI211" s="838"/>
      <c r="AJ211" s="838"/>
      <c r="AK211" s="838"/>
      <c r="AL211" s="838"/>
      <c r="AM211" s="838"/>
      <c r="AN211" s="839"/>
      <c r="AO211" s="839"/>
      <c r="AP211" s="839"/>
      <c r="AQ211" s="839"/>
      <c r="AR211" s="839"/>
      <c r="AS211" s="839"/>
      <c r="AT211" s="839"/>
      <c r="AU211" s="549">
        <f>AG211*AN211</f>
        <v>0</v>
      </c>
      <c r="AV211" s="550"/>
      <c r="AW211" s="550"/>
      <c r="AX211" s="550"/>
      <c r="AY211" s="550"/>
      <c r="AZ211" s="551"/>
    </row>
    <row r="212" spans="1:64" ht="14.25" customHeight="1" x14ac:dyDescent="0.4">
      <c r="D212" s="583"/>
      <c r="E212" s="584"/>
      <c r="F212" s="584"/>
      <c r="G212" s="584"/>
      <c r="H212" s="584"/>
      <c r="I212" s="585"/>
      <c r="J212" s="705"/>
      <c r="K212" s="706"/>
      <c r="L212" s="706"/>
      <c r="M212" s="706"/>
      <c r="N212" s="706"/>
      <c r="O212" s="706"/>
      <c r="P212" s="706"/>
      <c r="Q212" s="706"/>
      <c r="R212" s="706"/>
      <c r="S212" s="706"/>
      <c r="T212" s="706"/>
      <c r="U212" s="706"/>
      <c r="V212" s="706"/>
      <c r="W212" s="706"/>
      <c r="X212" s="706"/>
      <c r="Y212" s="706"/>
      <c r="Z212" s="707"/>
      <c r="AA212" s="711"/>
      <c r="AB212" s="712"/>
      <c r="AC212" s="712"/>
      <c r="AD212" s="712"/>
      <c r="AE212" s="712"/>
      <c r="AF212" s="713"/>
      <c r="AG212" s="838"/>
      <c r="AH212" s="838"/>
      <c r="AI212" s="838"/>
      <c r="AJ212" s="838"/>
      <c r="AK212" s="838"/>
      <c r="AL212" s="838"/>
      <c r="AM212" s="838"/>
      <c r="AN212" s="839"/>
      <c r="AO212" s="839"/>
      <c r="AP212" s="839"/>
      <c r="AQ212" s="839"/>
      <c r="AR212" s="839"/>
      <c r="AS212" s="839"/>
      <c r="AT212" s="839"/>
      <c r="AU212" s="622"/>
      <c r="AV212" s="623"/>
      <c r="AW212" s="623"/>
      <c r="AX212" s="623"/>
      <c r="AY212" s="623"/>
      <c r="AZ212" s="624"/>
    </row>
    <row r="213" spans="1:64" ht="14.25" customHeight="1" x14ac:dyDescent="0.4">
      <c r="D213" s="586"/>
      <c r="E213" s="587"/>
      <c r="F213" s="587"/>
      <c r="G213" s="587"/>
      <c r="H213" s="587"/>
      <c r="I213" s="588"/>
      <c r="J213" s="840" t="s">
        <v>142</v>
      </c>
      <c r="K213" s="841"/>
      <c r="L213" s="841"/>
      <c r="M213" s="841"/>
      <c r="N213" s="841"/>
      <c r="O213" s="841"/>
      <c r="P213" s="841"/>
      <c r="Q213" s="841"/>
      <c r="R213" s="841"/>
      <c r="S213" s="841"/>
      <c r="T213" s="841"/>
      <c r="U213" s="842"/>
      <c r="V213" s="842"/>
      <c r="W213" s="842"/>
      <c r="X213" s="842"/>
      <c r="Y213" s="842"/>
      <c r="Z213" s="843"/>
      <c r="AA213" s="711"/>
      <c r="AB213" s="715"/>
      <c r="AC213" s="715"/>
      <c r="AD213" s="715"/>
      <c r="AE213" s="715"/>
      <c r="AF213" s="716"/>
      <c r="AG213" s="838"/>
      <c r="AH213" s="838"/>
      <c r="AI213" s="838"/>
      <c r="AJ213" s="838"/>
      <c r="AK213" s="838"/>
      <c r="AL213" s="838"/>
      <c r="AM213" s="838"/>
      <c r="AN213" s="839"/>
      <c r="AO213" s="839"/>
      <c r="AP213" s="839"/>
      <c r="AQ213" s="839"/>
      <c r="AR213" s="839"/>
      <c r="AS213" s="839"/>
      <c r="AT213" s="839"/>
      <c r="AU213" s="622"/>
      <c r="AV213" s="623"/>
      <c r="AW213" s="623"/>
      <c r="AX213" s="623"/>
      <c r="AY213" s="623"/>
      <c r="AZ213" s="624"/>
      <c r="BA213" s="66"/>
      <c r="BB213" s="66"/>
      <c r="BC213" s="66"/>
      <c r="BD213" s="66"/>
      <c r="BE213" s="66"/>
      <c r="BF213" s="66"/>
    </row>
    <row r="214" spans="1:64" ht="24" x14ac:dyDescent="0.4">
      <c r="U214" s="88"/>
      <c r="V214" s="88"/>
      <c r="W214" s="88"/>
      <c r="X214" s="88"/>
      <c r="Y214" s="88"/>
      <c r="Z214" s="88"/>
      <c r="AA214" s="88"/>
      <c r="AP214" s="819" t="s">
        <v>143</v>
      </c>
      <c r="AQ214" s="820"/>
      <c r="AR214" s="820"/>
      <c r="AS214" s="820"/>
      <c r="AT214" s="821"/>
      <c r="AU214" s="822"/>
      <c r="AV214" s="823"/>
      <c r="AW214" s="823"/>
      <c r="AX214" s="824"/>
      <c r="AY214" s="89" t="s">
        <v>28</v>
      </c>
      <c r="AZ214" s="90"/>
    </row>
    <row r="216" spans="1:64" s="86" customFormat="1" ht="14.25" customHeight="1" x14ac:dyDescent="0.15">
      <c r="A216" s="91" t="s">
        <v>144</v>
      </c>
    </row>
    <row r="217" spans="1:64" ht="14.25" customHeight="1" x14ac:dyDescent="0.4">
      <c r="B217" s="92" t="s">
        <v>145</v>
      </c>
      <c r="D217" s="93"/>
      <c r="E217" s="93"/>
      <c r="F217" s="93"/>
      <c r="G217" s="93"/>
      <c r="H217" s="93"/>
      <c r="I217" s="93"/>
      <c r="J217" s="93"/>
      <c r="K217" s="93"/>
      <c r="L217" s="93"/>
      <c r="M217" s="93"/>
      <c r="N217" s="93"/>
      <c r="O217" s="12"/>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13"/>
      <c r="AO217" s="13"/>
      <c r="AP217" s="13"/>
      <c r="AQ217" s="13"/>
      <c r="AR217" s="13"/>
      <c r="AS217" s="825"/>
      <c r="AT217" s="825"/>
      <c r="AU217" s="825"/>
      <c r="AV217" s="825"/>
      <c r="AW217" s="825"/>
      <c r="AX217" s="825"/>
      <c r="AY217" s="825"/>
      <c r="AZ217" s="825"/>
      <c r="BA217" s="825"/>
      <c r="BB217" s="826"/>
      <c r="BC217" s="826"/>
      <c r="BD217" s="826"/>
      <c r="BE217" s="826"/>
      <c r="BF217" s="826"/>
      <c r="BG217" s="826"/>
      <c r="BH217" s="826"/>
      <c r="BI217" s="827"/>
      <c r="BJ217" s="827"/>
      <c r="BK217" s="827"/>
      <c r="BL217" s="66"/>
    </row>
    <row r="218" spans="1:64" s="86" customFormat="1" ht="15" customHeight="1" x14ac:dyDescent="0.15">
      <c r="C218" s="87" t="s">
        <v>146</v>
      </c>
    </row>
    <row r="219" spans="1:64" s="86" customFormat="1" ht="15" customHeight="1" x14ac:dyDescent="0.15">
      <c r="C219" s="87" t="s">
        <v>147</v>
      </c>
      <c r="BA219" s="94"/>
      <c r="BB219" s="94"/>
      <c r="BC219" s="94"/>
      <c r="BD219" s="94"/>
      <c r="BE219" s="94"/>
      <c r="BF219" s="94"/>
      <c r="BG219" s="94"/>
      <c r="BH219" s="94"/>
      <c r="BI219" s="94"/>
      <c r="BJ219" s="94"/>
      <c r="BK219" s="94"/>
      <c r="BL219" s="94"/>
    </row>
    <row r="220" spans="1:64" s="86" customFormat="1" ht="15" customHeight="1" x14ac:dyDescent="0.15">
      <c r="C220" s="87"/>
      <c r="AS220" s="95"/>
      <c r="AT220" s="95"/>
      <c r="AU220" s="95"/>
      <c r="AV220" s="95"/>
      <c r="AW220" s="95"/>
      <c r="AX220" s="95"/>
      <c r="AY220" s="95"/>
      <c r="AZ220" s="95"/>
      <c r="BA220" s="96"/>
      <c r="BB220" s="97"/>
      <c r="BC220" s="97"/>
      <c r="BD220" s="97"/>
      <c r="BE220" s="97"/>
      <c r="BF220" s="97"/>
      <c r="BG220" s="97"/>
      <c r="BH220" s="97"/>
      <c r="BI220" s="12"/>
      <c r="BJ220" s="12"/>
      <c r="BK220" s="12"/>
      <c r="BL220" s="94"/>
    </row>
    <row r="221" spans="1:64" s="86" customFormat="1" ht="15" customHeight="1" x14ac:dyDescent="0.15">
      <c r="B221" s="2" t="s">
        <v>148</v>
      </c>
      <c r="C221" s="2"/>
      <c r="BF221" s="94"/>
    </row>
    <row r="222" spans="1:64" s="86" customFormat="1" ht="14.25" customHeight="1" x14ac:dyDescent="0.15">
      <c r="D222" s="522" t="s">
        <v>96</v>
      </c>
      <c r="E222" s="522"/>
      <c r="F222" s="522"/>
      <c r="G222" s="522"/>
      <c r="H222" s="522"/>
      <c r="I222" s="522"/>
      <c r="J222" s="522" t="s">
        <v>97</v>
      </c>
      <c r="K222" s="522"/>
      <c r="L222" s="522"/>
      <c r="M222" s="522"/>
      <c r="N222" s="522"/>
      <c r="O222" s="522"/>
      <c r="P222" s="522"/>
      <c r="Q222" s="522"/>
      <c r="R222" s="522"/>
      <c r="S222" s="522"/>
      <c r="T222" s="522"/>
      <c r="U222" s="522"/>
      <c r="V222" s="522"/>
      <c r="W222" s="522"/>
      <c r="X222" s="522"/>
      <c r="Y222" s="522"/>
      <c r="Z222" s="522"/>
      <c r="AA222" s="522"/>
      <c r="AB222" s="522"/>
      <c r="AC222" s="522"/>
      <c r="AD222" s="522"/>
      <c r="AE222" s="522"/>
      <c r="AF222" s="522"/>
      <c r="AG222" s="522" t="s">
        <v>98</v>
      </c>
      <c r="AH222" s="522"/>
      <c r="AI222" s="522"/>
      <c r="AJ222" s="522"/>
      <c r="AK222" s="522"/>
      <c r="AL222" s="522"/>
      <c r="AM222" s="522" t="s">
        <v>149</v>
      </c>
      <c r="AN222" s="522"/>
      <c r="AO222" s="522"/>
      <c r="AP222" s="522"/>
      <c r="AQ222" s="522"/>
      <c r="AR222" s="522"/>
      <c r="AS222" s="828" t="s">
        <v>109</v>
      </c>
      <c r="AT222" s="829"/>
      <c r="AU222" s="829"/>
      <c r="AV222" s="829"/>
      <c r="AW222" s="829"/>
      <c r="AX222" s="830"/>
      <c r="AY222" s="501" t="s">
        <v>110</v>
      </c>
      <c r="AZ222" s="502"/>
      <c r="BA222" s="502"/>
      <c r="BB222" s="502"/>
      <c r="BC222" s="502"/>
      <c r="BD222" s="503"/>
      <c r="BE222" s="98"/>
      <c r="BF222" s="98"/>
      <c r="BG222" s="98"/>
      <c r="BH222" s="98"/>
      <c r="BI222" s="98"/>
      <c r="BJ222" s="98"/>
    </row>
    <row r="223" spans="1:64" s="86" customFormat="1" ht="14.25" customHeight="1" x14ac:dyDescent="0.15">
      <c r="D223" s="522"/>
      <c r="E223" s="522"/>
      <c r="F223" s="522"/>
      <c r="G223" s="522"/>
      <c r="H223" s="522"/>
      <c r="I223" s="522"/>
      <c r="J223" s="522"/>
      <c r="K223" s="522"/>
      <c r="L223" s="522"/>
      <c r="M223" s="522"/>
      <c r="N223" s="522"/>
      <c r="O223" s="522"/>
      <c r="P223" s="522"/>
      <c r="Q223" s="522"/>
      <c r="R223" s="522"/>
      <c r="S223" s="522"/>
      <c r="T223" s="522"/>
      <c r="U223" s="522"/>
      <c r="V223" s="522"/>
      <c r="W223" s="522"/>
      <c r="X223" s="522"/>
      <c r="Y223" s="522"/>
      <c r="Z223" s="522"/>
      <c r="AA223" s="522"/>
      <c r="AB223" s="522"/>
      <c r="AC223" s="522"/>
      <c r="AD223" s="522"/>
      <c r="AE223" s="522"/>
      <c r="AF223" s="522"/>
      <c r="AG223" s="522"/>
      <c r="AH223" s="522"/>
      <c r="AI223" s="522"/>
      <c r="AJ223" s="522"/>
      <c r="AK223" s="522"/>
      <c r="AL223" s="522"/>
      <c r="AM223" s="522"/>
      <c r="AN223" s="522"/>
      <c r="AO223" s="522"/>
      <c r="AP223" s="522"/>
      <c r="AQ223" s="522"/>
      <c r="AR223" s="522"/>
      <c r="AS223" s="831"/>
      <c r="AT223" s="832"/>
      <c r="AU223" s="832"/>
      <c r="AV223" s="832"/>
      <c r="AW223" s="832"/>
      <c r="AX223" s="833"/>
      <c r="AY223" s="504"/>
      <c r="AZ223" s="505"/>
      <c r="BA223" s="505"/>
      <c r="BB223" s="505"/>
      <c r="BC223" s="505"/>
      <c r="BD223" s="506"/>
      <c r="BE223" s="98"/>
      <c r="BF223" s="98"/>
      <c r="BG223" s="98"/>
      <c r="BH223" s="98"/>
      <c r="BI223" s="98"/>
      <c r="BJ223" s="98"/>
    </row>
    <row r="224" spans="1:64" s="86" customFormat="1" ht="14.25" customHeight="1" x14ac:dyDescent="0.15">
      <c r="D224" s="522"/>
      <c r="E224" s="522"/>
      <c r="F224" s="522"/>
      <c r="G224" s="522"/>
      <c r="H224" s="522"/>
      <c r="I224" s="522"/>
      <c r="J224" s="522"/>
      <c r="K224" s="522"/>
      <c r="L224" s="522"/>
      <c r="M224" s="522"/>
      <c r="N224" s="522"/>
      <c r="O224" s="522"/>
      <c r="P224" s="522"/>
      <c r="Q224" s="522"/>
      <c r="R224" s="522"/>
      <c r="S224" s="522"/>
      <c r="T224" s="522"/>
      <c r="U224" s="522"/>
      <c r="V224" s="522"/>
      <c r="W224" s="522"/>
      <c r="X224" s="522"/>
      <c r="Y224" s="522"/>
      <c r="Z224" s="522"/>
      <c r="AA224" s="522"/>
      <c r="AB224" s="522"/>
      <c r="AC224" s="522"/>
      <c r="AD224" s="522"/>
      <c r="AE224" s="522"/>
      <c r="AF224" s="522"/>
      <c r="AG224" s="522"/>
      <c r="AH224" s="522"/>
      <c r="AI224" s="522"/>
      <c r="AJ224" s="522"/>
      <c r="AK224" s="522"/>
      <c r="AL224" s="522"/>
      <c r="AM224" s="522"/>
      <c r="AN224" s="522"/>
      <c r="AO224" s="522"/>
      <c r="AP224" s="522"/>
      <c r="AQ224" s="522"/>
      <c r="AR224" s="522"/>
      <c r="AS224" s="834"/>
      <c r="AT224" s="835"/>
      <c r="AU224" s="835"/>
      <c r="AV224" s="835"/>
      <c r="AW224" s="835"/>
      <c r="AX224" s="836"/>
      <c r="AY224" s="507"/>
      <c r="AZ224" s="508"/>
      <c r="BA224" s="508"/>
      <c r="BB224" s="508"/>
      <c r="BC224" s="508"/>
      <c r="BD224" s="509"/>
      <c r="BE224" s="98"/>
      <c r="BF224" s="98"/>
      <c r="BG224" s="98"/>
      <c r="BH224" s="98"/>
      <c r="BI224" s="98"/>
      <c r="BJ224" s="98"/>
    </row>
    <row r="225" spans="2:63" s="99" customFormat="1" ht="14.25" customHeight="1" x14ac:dyDescent="0.15">
      <c r="D225" s="805"/>
      <c r="E225" s="805"/>
      <c r="F225" s="805"/>
      <c r="G225" s="805"/>
      <c r="H225" s="805"/>
      <c r="I225" s="805"/>
      <c r="J225" s="806"/>
      <c r="K225" s="806"/>
      <c r="L225" s="806"/>
      <c r="M225" s="806"/>
      <c r="N225" s="806"/>
      <c r="O225" s="806"/>
      <c r="P225" s="806"/>
      <c r="Q225" s="806"/>
      <c r="R225" s="806"/>
      <c r="S225" s="806"/>
      <c r="T225" s="806"/>
      <c r="U225" s="806"/>
      <c r="V225" s="806"/>
      <c r="W225" s="806"/>
      <c r="X225" s="806"/>
      <c r="Y225" s="806"/>
      <c r="Z225" s="806"/>
      <c r="AA225" s="806"/>
      <c r="AB225" s="806"/>
      <c r="AC225" s="806"/>
      <c r="AD225" s="806"/>
      <c r="AE225" s="806"/>
      <c r="AF225" s="806"/>
      <c r="AG225" s="808"/>
      <c r="AH225" s="809"/>
      <c r="AI225" s="809"/>
      <c r="AJ225" s="809"/>
      <c r="AK225" s="809"/>
      <c r="AL225" s="809"/>
      <c r="AM225" s="810"/>
      <c r="AN225" s="810"/>
      <c r="AO225" s="810"/>
      <c r="AP225" s="810"/>
      <c r="AQ225" s="810"/>
      <c r="AR225" s="810"/>
      <c r="AS225" s="811"/>
      <c r="AT225" s="811"/>
      <c r="AU225" s="811"/>
      <c r="AV225" s="811"/>
      <c r="AW225" s="811"/>
      <c r="AX225" s="811"/>
      <c r="AY225" s="812">
        <f>AM225*AS225</f>
        <v>0</v>
      </c>
      <c r="AZ225" s="812"/>
      <c r="BA225" s="812"/>
      <c r="BB225" s="812"/>
      <c r="BC225" s="812"/>
      <c r="BD225" s="812"/>
      <c r="BE225" s="100"/>
      <c r="BF225" s="100"/>
      <c r="BG225" s="100"/>
      <c r="BH225" s="100"/>
      <c r="BI225" s="101"/>
      <c r="BJ225" s="101"/>
    </row>
    <row r="226" spans="2:63" s="99" customFormat="1" ht="14.25" customHeight="1" x14ac:dyDescent="0.15">
      <c r="D226" s="805"/>
      <c r="E226" s="805"/>
      <c r="F226" s="805"/>
      <c r="G226" s="805"/>
      <c r="H226" s="805"/>
      <c r="I226" s="805"/>
      <c r="J226" s="807"/>
      <c r="K226" s="807"/>
      <c r="L226" s="807"/>
      <c r="M226" s="807"/>
      <c r="N226" s="807"/>
      <c r="O226" s="807"/>
      <c r="P226" s="807"/>
      <c r="Q226" s="807"/>
      <c r="R226" s="807"/>
      <c r="S226" s="807"/>
      <c r="T226" s="807"/>
      <c r="U226" s="807"/>
      <c r="V226" s="807"/>
      <c r="W226" s="807"/>
      <c r="X226" s="807"/>
      <c r="Y226" s="807"/>
      <c r="Z226" s="807"/>
      <c r="AA226" s="807"/>
      <c r="AB226" s="807"/>
      <c r="AC226" s="807"/>
      <c r="AD226" s="807"/>
      <c r="AE226" s="807"/>
      <c r="AF226" s="807"/>
      <c r="AG226" s="809"/>
      <c r="AH226" s="809"/>
      <c r="AI226" s="809"/>
      <c r="AJ226" s="809"/>
      <c r="AK226" s="809"/>
      <c r="AL226" s="809"/>
      <c r="AM226" s="810"/>
      <c r="AN226" s="810"/>
      <c r="AO226" s="810"/>
      <c r="AP226" s="810"/>
      <c r="AQ226" s="810"/>
      <c r="AR226" s="810"/>
      <c r="AS226" s="811"/>
      <c r="AT226" s="811"/>
      <c r="AU226" s="811"/>
      <c r="AV226" s="811"/>
      <c r="AW226" s="811"/>
      <c r="AX226" s="811"/>
      <c r="AY226" s="812"/>
      <c r="AZ226" s="812"/>
      <c r="BA226" s="812"/>
      <c r="BB226" s="812"/>
      <c r="BC226" s="812"/>
      <c r="BD226" s="812"/>
      <c r="BE226" s="100"/>
      <c r="BF226" s="100"/>
      <c r="BG226" s="100"/>
      <c r="BH226" s="100"/>
      <c r="BI226" s="101"/>
      <c r="BJ226" s="101"/>
    </row>
    <row r="227" spans="2:63" s="99" customFormat="1" ht="14.25" customHeight="1" x14ac:dyDescent="0.15">
      <c r="D227" s="805"/>
      <c r="E227" s="805"/>
      <c r="F227" s="805"/>
      <c r="G227" s="805"/>
      <c r="H227" s="805"/>
      <c r="I227" s="805"/>
      <c r="J227" s="813" t="s">
        <v>150</v>
      </c>
      <c r="K227" s="813"/>
      <c r="L227" s="813"/>
      <c r="M227" s="813"/>
      <c r="N227" s="813"/>
      <c r="O227" s="813"/>
      <c r="P227" s="813"/>
      <c r="Q227" s="813"/>
      <c r="R227" s="813"/>
      <c r="S227" s="813"/>
      <c r="T227" s="813"/>
      <c r="U227" s="813"/>
      <c r="V227" s="813"/>
      <c r="W227" s="813"/>
      <c r="X227" s="813"/>
      <c r="Y227" s="813"/>
      <c r="Z227" s="813"/>
      <c r="AA227" s="813"/>
      <c r="AB227" s="813"/>
      <c r="AC227" s="813"/>
      <c r="AD227" s="813"/>
      <c r="AE227" s="813"/>
      <c r="AF227" s="813"/>
      <c r="AG227" s="809"/>
      <c r="AH227" s="809"/>
      <c r="AI227" s="809"/>
      <c r="AJ227" s="809"/>
      <c r="AK227" s="809"/>
      <c r="AL227" s="809"/>
      <c r="AM227" s="810"/>
      <c r="AN227" s="810"/>
      <c r="AO227" s="810"/>
      <c r="AP227" s="810"/>
      <c r="AQ227" s="810"/>
      <c r="AR227" s="810"/>
      <c r="AS227" s="811"/>
      <c r="AT227" s="811"/>
      <c r="AU227" s="811"/>
      <c r="AV227" s="811"/>
      <c r="AW227" s="811"/>
      <c r="AX227" s="811"/>
      <c r="AY227" s="812"/>
      <c r="AZ227" s="812"/>
      <c r="BA227" s="812"/>
      <c r="BB227" s="812"/>
      <c r="BC227" s="812"/>
      <c r="BD227" s="812"/>
      <c r="BE227" s="100"/>
      <c r="BF227" s="100"/>
      <c r="BG227" s="100"/>
      <c r="BH227" s="100"/>
      <c r="BI227" s="101"/>
      <c r="BJ227" s="101"/>
      <c r="BK227" s="102"/>
    </row>
    <row r="228" spans="2:63" s="103" customFormat="1" ht="4.5" customHeight="1" x14ac:dyDescent="0.15">
      <c r="D228" s="104"/>
      <c r="E228" s="104"/>
      <c r="F228" s="104"/>
      <c r="G228" s="104"/>
      <c r="H228" s="104"/>
      <c r="I228" s="104"/>
      <c r="J228" s="105"/>
      <c r="K228" s="105"/>
      <c r="L228" s="105"/>
      <c r="M228" s="105"/>
      <c r="N228" s="105"/>
      <c r="O228" s="105"/>
      <c r="P228" s="105"/>
      <c r="Q228" s="105"/>
      <c r="R228" s="105"/>
      <c r="S228" s="105"/>
      <c r="T228" s="105"/>
      <c r="U228" s="105"/>
      <c r="V228" s="106"/>
      <c r="W228" s="106"/>
      <c r="X228" s="106"/>
      <c r="Y228" s="106"/>
      <c r="Z228" s="106"/>
      <c r="AA228" s="106"/>
      <c r="AB228" s="107"/>
      <c r="AC228" s="107"/>
      <c r="AD228" s="107"/>
      <c r="AE228" s="107"/>
      <c r="AF228" s="106"/>
      <c r="AG228" s="106"/>
      <c r="AH228" s="106"/>
      <c r="AI228" s="106"/>
      <c r="AJ228" s="106"/>
      <c r="AK228" s="106"/>
      <c r="AL228" s="106"/>
      <c r="AM228" s="106"/>
      <c r="AN228" s="106"/>
      <c r="AO228" s="106"/>
      <c r="AP228" s="106"/>
      <c r="AQ228" s="106"/>
      <c r="AR228" s="106"/>
      <c r="AS228" s="106"/>
      <c r="AT228" s="108"/>
      <c r="AU228" s="108"/>
      <c r="AV228" s="108"/>
      <c r="AW228" s="108"/>
      <c r="AX228" s="108"/>
      <c r="AY228" s="108"/>
      <c r="AZ228" s="108"/>
      <c r="BA228" s="108"/>
      <c r="BB228" s="108"/>
      <c r="BC228" s="108"/>
      <c r="BD228" s="108"/>
      <c r="BE228" s="100"/>
      <c r="BF228" s="100"/>
      <c r="BG228" s="100"/>
      <c r="BH228" s="100"/>
      <c r="BI228" s="101"/>
      <c r="BJ228" s="101"/>
      <c r="BK228" s="109"/>
    </row>
    <row r="229" spans="2:63" s="103" customFormat="1" ht="4.5" customHeight="1" x14ac:dyDescent="0.15">
      <c r="D229" s="104"/>
      <c r="E229" s="104"/>
      <c r="F229" s="104"/>
      <c r="G229" s="104"/>
      <c r="H229" s="104"/>
      <c r="I229" s="104"/>
      <c r="J229" s="105"/>
      <c r="K229" s="105"/>
      <c r="L229" s="105"/>
      <c r="M229" s="105"/>
      <c r="N229" s="105"/>
      <c r="O229" s="105"/>
      <c r="P229" s="105"/>
      <c r="Q229" s="105"/>
      <c r="R229" s="105"/>
      <c r="S229" s="105"/>
      <c r="T229" s="105"/>
      <c r="U229" s="105"/>
      <c r="V229" s="106"/>
      <c r="W229" s="106"/>
      <c r="X229" s="106"/>
      <c r="Y229" s="106"/>
      <c r="Z229" s="106"/>
      <c r="AA229" s="106"/>
      <c r="AB229" s="107"/>
      <c r="AC229" s="107"/>
      <c r="AD229" s="107"/>
      <c r="AE229" s="107"/>
      <c r="AF229" s="106"/>
      <c r="AG229" s="106"/>
      <c r="AH229" s="106"/>
      <c r="AI229" s="106"/>
      <c r="AJ229" s="106"/>
      <c r="AK229" s="106"/>
      <c r="AL229" s="106"/>
      <c r="AM229" s="106"/>
      <c r="AN229" s="106"/>
      <c r="AO229" s="106"/>
      <c r="AP229" s="106"/>
      <c r="AQ229" s="106"/>
      <c r="AR229" s="106"/>
      <c r="AS229" s="106"/>
      <c r="AT229" s="108"/>
      <c r="AU229" s="108"/>
      <c r="AV229" s="108"/>
      <c r="AW229" s="108"/>
      <c r="AX229" s="108"/>
      <c r="AY229" s="108"/>
      <c r="AZ229" s="108"/>
      <c r="BA229" s="108"/>
      <c r="BB229" s="108"/>
      <c r="BC229" s="108"/>
      <c r="BD229" s="108"/>
      <c r="BE229" s="100"/>
      <c r="BF229" s="100"/>
      <c r="BG229" s="100"/>
      <c r="BH229" s="100"/>
      <c r="BI229" s="101"/>
      <c r="BJ229" s="101"/>
      <c r="BK229" s="109"/>
    </row>
    <row r="230" spans="2:63" s="103" customFormat="1" ht="15" customHeight="1" x14ac:dyDescent="0.15">
      <c r="D230" s="817" t="s">
        <v>151</v>
      </c>
      <c r="E230" s="817"/>
      <c r="F230" s="817"/>
      <c r="G230" s="817"/>
      <c r="H230" s="817"/>
      <c r="I230" s="817"/>
      <c r="J230" s="817"/>
      <c r="K230" s="817"/>
      <c r="L230" s="817"/>
      <c r="M230" s="817"/>
      <c r="N230" s="817"/>
      <c r="O230" s="817"/>
      <c r="P230" s="817"/>
      <c r="Q230" s="817"/>
      <c r="R230" s="817"/>
      <c r="S230" s="817"/>
      <c r="T230" s="817"/>
      <c r="U230" s="817"/>
      <c r="V230" s="817"/>
      <c r="W230" s="817"/>
      <c r="X230" s="817"/>
      <c r="Y230" s="817"/>
      <c r="Z230" s="817"/>
      <c r="AA230" s="817"/>
      <c r="AB230" s="817"/>
      <c r="AC230" s="817"/>
      <c r="AD230" s="817"/>
      <c r="AE230" s="817"/>
      <c r="AF230" s="817"/>
      <c r="AG230" s="817"/>
      <c r="AH230" s="817"/>
      <c r="AI230" s="817"/>
      <c r="AJ230" s="817"/>
      <c r="AK230" s="817"/>
      <c r="AL230" s="817"/>
      <c r="AM230" s="817"/>
      <c r="AN230" s="817"/>
      <c r="AO230" s="817"/>
      <c r="AP230" s="817"/>
      <c r="AQ230" s="817"/>
      <c r="AR230" s="817"/>
      <c r="AS230" s="817"/>
      <c r="AT230" s="817"/>
      <c r="AU230" s="817"/>
      <c r="AV230" s="817"/>
      <c r="AW230" s="817"/>
      <c r="AX230" s="817"/>
      <c r="AY230" s="817"/>
      <c r="AZ230" s="817"/>
      <c r="BA230" s="817"/>
      <c r="BB230" s="817"/>
      <c r="BC230" s="817"/>
      <c r="BD230" s="817"/>
      <c r="BE230" s="100"/>
      <c r="BF230" s="100"/>
      <c r="BG230" s="100"/>
      <c r="BH230" s="100"/>
      <c r="BI230" s="101"/>
      <c r="BJ230" s="101"/>
      <c r="BK230" s="109"/>
    </row>
    <row r="231" spans="2:63" s="110" customFormat="1" ht="14.25" customHeight="1" x14ac:dyDescent="0.15">
      <c r="D231" s="111"/>
      <c r="E231" s="111"/>
      <c r="F231" s="815" t="s">
        <v>152</v>
      </c>
      <c r="G231" s="815"/>
      <c r="H231" s="815"/>
      <c r="I231" s="815"/>
      <c r="J231" s="815"/>
      <c r="K231" s="815"/>
      <c r="L231" s="815"/>
      <c r="M231" s="815"/>
      <c r="N231" s="815"/>
      <c r="O231" s="815"/>
      <c r="P231" s="815"/>
      <c r="Q231" s="815"/>
      <c r="R231" s="815"/>
      <c r="S231" s="815"/>
      <c r="T231" s="815"/>
      <c r="U231" s="815"/>
      <c r="V231" s="815"/>
      <c r="W231" s="815"/>
      <c r="X231" s="815"/>
      <c r="Y231" s="815"/>
      <c r="Z231" s="815"/>
      <c r="AA231" s="815"/>
      <c r="AB231" s="815"/>
      <c r="AC231" s="815"/>
      <c r="AD231" s="815"/>
      <c r="AE231" s="815"/>
      <c r="AF231" s="815"/>
      <c r="AG231" s="815"/>
      <c r="AH231" s="815"/>
      <c r="AI231" s="815"/>
      <c r="AJ231" s="815"/>
      <c r="AK231" s="815"/>
      <c r="AL231" s="815"/>
      <c r="AM231" s="815"/>
      <c r="AN231" s="815"/>
      <c r="AO231" s="815"/>
      <c r="AP231" s="815"/>
      <c r="AQ231" s="815"/>
      <c r="AR231" s="815"/>
      <c r="AS231" s="815"/>
      <c r="AT231" s="815"/>
      <c r="AU231" s="815"/>
      <c r="AV231" s="815"/>
      <c r="AW231" s="815"/>
      <c r="AX231" s="815"/>
      <c r="AY231" s="815"/>
      <c r="AZ231" s="815"/>
      <c r="BA231" s="815"/>
      <c r="BB231" s="815"/>
      <c r="BC231" s="815"/>
      <c r="BD231" s="815"/>
      <c r="BE231" s="815"/>
      <c r="BF231" s="815"/>
      <c r="BG231" s="815"/>
      <c r="BH231" s="111"/>
      <c r="BI231" s="111"/>
      <c r="BJ231" s="111"/>
      <c r="BK231" s="111"/>
    </row>
    <row r="232" spans="2:63" s="110" customFormat="1" ht="17.25" customHeight="1" x14ac:dyDescent="0.15">
      <c r="D232" s="111"/>
      <c r="E232" s="111"/>
      <c r="F232" s="815"/>
      <c r="G232" s="815"/>
      <c r="H232" s="815"/>
      <c r="I232" s="815"/>
      <c r="J232" s="815"/>
      <c r="K232" s="815"/>
      <c r="L232" s="815"/>
      <c r="M232" s="815"/>
      <c r="N232" s="815"/>
      <c r="O232" s="815"/>
      <c r="P232" s="815"/>
      <c r="Q232" s="815"/>
      <c r="R232" s="815"/>
      <c r="S232" s="815"/>
      <c r="T232" s="815"/>
      <c r="U232" s="815"/>
      <c r="V232" s="815"/>
      <c r="W232" s="815"/>
      <c r="X232" s="815"/>
      <c r="Y232" s="815"/>
      <c r="Z232" s="815"/>
      <c r="AA232" s="815"/>
      <c r="AB232" s="815"/>
      <c r="AC232" s="815"/>
      <c r="AD232" s="815"/>
      <c r="AE232" s="815"/>
      <c r="AF232" s="815"/>
      <c r="AG232" s="815"/>
      <c r="AH232" s="815"/>
      <c r="AI232" s="815"/>
      <c r="AJ232" s="815"/>
      <c r="AK232" s="815"/>
      <c r="AL232" s="815"/>
      <c r="AM232" s="815"/>
      <c r="AN232" s="815"/>
      <c r="AO232" s="815"/>
      <c r="AP232" s="815"/>
      <c r="AQ232" s="815"/>
      <c r="AR232" s="815"/>
      <c r="AS232" s="815"/>
      <c r="AT232" s="815"/>
      <c r="AU232" s="815"/>
      <c r="AV232" s="815"/>
      <c r="AW232" s="815"/>
      <c r="AX232" s="815"/>
      <c r="AY232" s="815"/>
      <c r="AZ232" s="815"/>
      <c r="BA232" s="815"/>
      <c r="BB232" s="815"/>
      <c r="BC232" s="815"/>
      <c r="BD232" s="815"/>
      <c r="BE232" s="815"/>
      <c r="BF232" s="815"/>
      <c r="BG232" s="815"/>
      <c r="BH232" s="111"/>
      <c r="BI232" s="111"/>
      <c r="BJ232" s="111"/>
      <c r="BK232" s="111"/>
    </row>
    <row r="233" spans="2:63" s="110" customFormat="1" ht="14.25" customHeight="1" x14ac:dyDescent="0.15">
      <c r="D233" s="111"/>
      <c r="E233" s="111"/>
      <c r="F233" s="815" t="s">
        <v>153</v>
      </c>
      <c r="G233" s="815"/>
      <c r="H233" s="815"/>
      <c r="I233" s="815"/>
      <c r="J233" s="815"/>
      <c r="K233" s="815"/>
      <c r="L233" s="815"/>
      <c r="M233" s="815"/>
      <c r="N233" s="815"/>
      <c r="O233" s="815"/>
      <c r="P233" s="815"/>
      <c r="Q233" s="815"/>
      <c r="R233" s="815"/>
      <c r="S233" s="815"/>
      <c r="T233" s="815"/>
      <c r="U233" s="815"/>
      <c r="V233" s="815"/>
      <c r="W233" s="815"/>
      <c r="X233" s="815"/>
      <c r="Y233" s="815"/>
      <c r="Z233" s="815"/>
      <c r="AA233" s="815"/>
      <c r="AB233" s="815"/>
      <c r="AC233" s="815"/>
      <c r="AD233" s="815"/>
      <c r="AE233" s="815"/>
      <c r="AF233" s="815"/>
      <c r="AG233" s="815"/>
      <c r="AH233" s="815"/>
      <c r="AI233" s="815"/>
      <c r="AJ233" s="815"/>
      <c r="AK233" s="815"/>
      <c r="AL233" s="815"/>
      <c r="AM233" s="815"/>
      <c r="AN233" s="815"/>
      <c r="AO233" s="815"/>
      <c r="AP233" s="815"/>
      <c r="AQ233" s="815"/>
      <c r="AR233" s="815"/>
      <c r="AS233" s="815"/>
      <c r="AT233" s="815"/>
      <c r="AU233" s="815"/>
      <c r="AV233" s="815"/>
      <c r="AW233" s="815"/>
      <c r="AX233" s="815"/>
      <c r="AY233" s="815"/>
      <c r="AZ233" s="815"/>
      <c r="BA233" s="815"/>
      <c r="BB233" s="815"/>
      <c r="BC233" s="815"/>
      <c r="BD233" s="815"/>
      <c r="BE233" s="815"/>
      <c r="BF233" s="815"/>
      <c r="BG233" s="112"/>
      <c r="BH233" s="111"/>
      <c r="BI233" s="111"/>
      <c r="BJ233" s="111"/>
      <c r="BK233" s="111"/>
    </row>
    <row r="234" spans="2:63" s="110" customFormat="1" ht="14.25" customHeight="1" x14ac:dyDescent="0.15">
      <c r="D234" s="111"/>
      <c r="E234" s="111"/>
      <c r="F234" s="815"/>
      <c r="G234" s="815"/>
      <c r="H234" s="815"/>
      <c r="I234" s="815"/>
      <c r="J234" s="815"/>
      <c r="K234" s="815"/>
      <c r="L234" s="815"/>
      <c r="M234" s="815"/>
      <c r="N234" s="815"/>
      <c r="O234" s="815"/>
      <c r="P234" s="815"/>
      <c r="Q234" s="815"/>
      <c r="R234" s="815"/>
      <c r="S234" s="815"/>
      <c r="T234" s="815"/>
      <c r="U234" s="815"/>
      <c r="V234" s="815"/>
      <c r="W234" s="815"/>
      <c r="X234" s="815"/>
      <c r="Y234" s="815"/>
      <c r="Z234" s="815"/>
      <c r="AA234" s="815"/>
      <c r="AB234" s="815"/>
      <c r="AC234" s="815"/>
      <c r="AD234" s="815"/>
      <c r="AE234" s="815"/>
      <c r="AF234" s="815"/>
      <c r="AG234" s="815"/>
      <c r="AH234" s="815"/>
      <c r="AI234" s="815"/>
      <c r="AJ234" s="815"/>
      <c r="AK234" s="815"/>
      <c r="AL234" s="815"/>
      <c r="AM234" s="815"/>
      <c r="AN234" s="815"/>
      <c r="AO234" s="815"/>
      <c r="AP234" s="815"/>
      <c r="AQ234" s="815"/>
      <c r="AR234" s="815"/>
      <c r="AS234" s="815"/>
      <c r="AT234" s="815"/>
      <c r="AU234" s="815"/>
      <c r="AV234" s="815"/>
      <c r="AW234" s="815"/>
      <c r="AX234" s="815"/>
      <c r="AY234" s="815"/>
      <c r="AZ234" s="815"/>
      <c r="BA234" s="815"/>
      <c r="BB234" s="815"/>
      <c r="BC234" s="815"/>
      <c r="BD234" s="815"/>
      <c r="BE234" s="815"/>
      <c r="BF234" s="815"/>
      <c r="BG234" s="112"/>
      <c r="BH234" s="111"/>
      <c r="BI234" s="111"/>
      <c r="BJ234" s="111"/>
      <c r="BK234" s="111"/>
    </row>
    <row r="235" spans="2:63" s="86" customFormat="1" ht="58.5" customHeight="1" x14ac:dyDescent="0.15">
      <c r="D235" s="818" t="s">
        <v>154</v>
      </c>
      <c r="E235" s="818"/>
      <c r="F235" s="818"/>
      <c r="G235" s="818"/>
      <c r="H235" s="818"/>
      <c r="I235" s="818"/>
      <c r="J235" s="818"/>
      <c r="K235" s="818"/>
      <c r="L235" s="818"/>
      <c r="M235" s="818"/>
      <c r="N235" s="818"/>
      <c r="O235" s="818"/>
      <c r="P235" s="818"/>
      <c r="Q235" s="818"/>
      <c r="R235" s="818"/>
      <c r="S235" s="818"/>
      <c r="T235" s="818"/>
      <c r="U235" s="818"/>
      <c r="V235" s="818"/>
      <c r="W235" s="818"/>
      <c r="X235" s="818"/>
      <c r="Y235" s="818"/>
      <c r="Z235" s="818"/>
      <c r="AA235" s="818"/>
      <c r="AB235" s="818"/>
      <c r="AC235" s="818"/>
      <c r="AD235" s="818"/>
      <c r="AE235" s="818"/>
      <c r="AF235" s="818"/>
      <c r="AG235" s="818"/>
      <c r="AH235" s="818"/>
      <c r="AI235" s="818"/>
      <c r="AJ235" s="818"/>
      <c r="AK235" s="818"/>
      <c r="AL235" s="818"/>
      <c r="AM235" s="818"/>
      <c r="AN235" s="818"/>
      <c r="AO235" s="818"/>
      <c r="AP235" s="818"/>
      <c r="AQ235" s="818"/>
      <c r="AR235" s="818"/>
      <c r="AS235" s="818"/>
      <c r="AT235" s="818"/>
      <c r="AU235" s="818"/>
      <c r="AV235" s="818"/>
      <c r="AW235" s="818"/>
      <c r="AX235" s="818"/>
      <c r="AY235" s="818"/>
      <c r="AZ235" s="818"/>
      <c r="BA235" s="818"/>
      <c r="BB235" s="818"/>
      <c r="BC235" s="818"/>
      <c r="BD235" s="818"/>
      <c r="BE235" s="818"/>
      <c r="BF235" s="818"/>
      <c r="BG235" s="113"/>
      <c r="BH235" s="113"/>
      <c r="BI235" s="113"/>
      <c r="BJ235" s="113"/>
      <c r="BK235" s="113"/>
    </row>
    <row r="236" spans="2:63" s="86" customFormat="1" ht="10.5" customHeight="1" x14ac:dyDescent="0.15"/>
    <row r="237" spans="2:63" s="86" customFormat="1" ht="15" customHeight="1" x14ac:dyDescent="0.15">
      <c r="B237" s="52" t="s">
        <v>155</v>
      </c>
    </row>
    <row r="238" spans="2:63" s="86" customFormat="1" ht="14.25" customHeight="1" x14ac:dyDescent="0.15">
      <c r="D238" s="522" t="s">
        <v>96</v>
      </c>
      <c r="E238" s="522"/>
      <c r="F238" s="522"/>
      <c r="G238" s="522"/>
      <c r="H238" s="522"/>
      <c r="I238" s="522"/>
      <c r="J238" s="522" t="s">
        <v>97</v>
      </c>
      <c r="K238" s="522"/>
      <c r="L238" s="522"/>
      <c r="M238" s="522"/>
      <c r="N238" s="522"/>
      <c r="O238" s="522"/>
      <c r="P238" s="522"/>
      <c r="Q238" s="522"/>
      <c r="R238" s="522"/>
      <c r="S238" s="522"/>
      <c r="T238" s="522"/>
      <c r="U238" s="522"/>
      <c r="V238" s="522"/>
      <c r="W238" s="522"/>
      <c r="X238" s="522"/>
      <c r="Y238" s="522"/>
      <c r="Z238" s="522"/>
      <c r="AA238" s="522"/>
      <c r="AB238" s="522"/>
      <c r="AC238" s="522"/>
      <c r="AD238" s="522"/>
      <c r="AE238" s="522"/>
      <c r="AF238" s="522"/>
      <c r="AG238" s="522" t="s">
        <v>98</v>
      </c>
      <c r="AH238" s="522"/>
      <c r="AI238" s="522"/>
      <c r="AJ238" s="522"/>
      <c r="AK238" s="522"/>
      <c r="AL238" s="522"/>
      <c r="AM238" s="522" t="s">
        <v>149</v>
      </c>
      <c r="AN238" s="522"/>
      <c r="AO238" s="522"/>
      <c r="AP238" s="522"/>
      <c r="AQ238" s="522"/>
      <c r="AR238" s="522"/>
      <c r="AS238" s="816" t="s">
        <v>109</v>
      </c>
      <c r="AT238" s="816"/>
      <c r="AU238" s="816"/>
      <c r="AV238" s="816"/>
      <c r="AW238" s="816"/>
      <c r="AX238" s="816"/>
      <c r="AY238" s="522" t="s">
        <v>110</v>
      </c>
      <c r="AZ238" s="522"/>
      <c r="BA238" s="522"/>
      <c r="BB238" s="522"/>
      <c r="BC238" s="522"/>
      <c r="BD238" s="522"/>
      <c r="BE238" s="98"/>
      <c r="BF238" s="98"/>
      <c r="BG238" s="98"/>
      <c r="BH238" s="98"/>
      <c r="BI238" s="98"/>
      <c r="BJ238" s="98"/>
    </row>
    <row r="239" spans="2:63" s="86" customFormat="1" ht="14.25" customHeight="1" x14ac:dyDescent="0.15">
      <c r="D239" s="522"/>
      <c r="E239" s="522"/>
      <c r="F239" s="522"/>
      <c r="G239" s="522"/>
      <c r="H239" s="522"/>
      <c r="I239" s="522"/>
      <c r="J239" s="522"/>
      <c r="K239" s="522"/>
      <c r="L239" s="522"/>
      <c r="M239" s="522"/>
      <c r="N239" s="522"/>
      <c r="O239" s="522"/>
      <c r="P239" s="522"/>
      <c r="Q239" s="522"/>
      <c r="R239" s="522"/>
      <c r="S239" s="522"/>
      <c r="T239" s="522"/>
      <c r="U239" s="522"/>
      <c r="V239" s="522"/>
      <c r="W239" s="522"/>
      <c r="X239" s="522"/>
      <c r="Y239" s="522"/>
      <c r="Z239" s="522"/>
      <c r="AA239" s="522"/>
      <c r="AB239" s="522"/>
      <c r="AC239" s="522"/>
      <c r="AD239" s="522"/>
      <c r="AE239" s="522"/>
      <c r="AF239" s="522"/>
      <c r="AG239" s="522"/>
      <c r="AH239" s="522"/>
      <c r="AI239" s="522"/>
      <c r="AJ239" s="522"/>
      <c r="AK239" s="522"/>
      <c r="AL239" s="522"/>
      <c r="AM239" s="522"/>
      <c r="AN239" s="522"/>
      <c r="AO239" s="522"/>
      <c r="AP239" s="522"/>
      <c r="AQ239" s="522"/>
      <c r="AR239" s="522"/>
      <c r="AS239" s="816"/>
      <c r="AT239" s="816"/>
      <c r="AU239" s="816"/>
      <c r="AV239" s="816"/>
      <c r="AW239" s="816"/>
      <c r="AX239" s="816"/>
      <c r="AY239" s="522"/>
      <c r="AZ239" s="522"/>
      <c r="BA239" s="522"/>
      <c r="BB239" s="522"/>
      <c r="BC239" s="522"/>
      <c r="BD239" s="522"/>
      <c r="BE239" s="98"/>
      <c r="BF239" s="98"/>
      <c r="BG239" s="98"/>
      <c r="BH239" s="98"/>
      <c r="BI239" s="98"/>
      <c r="BJ239" s="98"/>
    </row>
    <row r="240" spans="2:63" s="86" customFormat="1" ht="14.25" customHeight="1" x14ac:dyDescent="0.15">
      <c r="D240" s="522"/>
      <c r="E240" s="522"/>
      <c r="F240" s="522"/>
      <c r="G240" s="522"/>
      <c r="H240" s="522"/>
      <c r="I240" s="522"/>
      <c r="J240" s="522"/>
      <c r="K240" s="522"/>
      <c r="L240" s="522"/>
      <c r="M240" s="522"/>
      <c r="N240" s="522"/>
      <c r="O240" s="522"/>
      <c r="P240" s="522"/>
      <c r="Q240" s="522"/>
      <c r="R240" s="522"/>
      <c r="S240" s="522"/>
      <c r="T240" s="522"/>
      <c r="U240" s="522"/>
      <c r="V240" s="522"/>
      <c r="W240" s="522"/>
      <c r="X240" s="522"/>
      <c r="Y240" s="522"/>
      <c r="Z240" s="522"/>
      <c r="AA240" s="522"/>
      <c r="AB240" s="522"/>
      <c r="AC240" s="522"/>
      <c r="AD240" s="522"/>
      <c r="AE240" s="522"/>
      <c r="AF240" s="522"/>
      <c r="AG240" s="522"/>
      <c r="AH240" s="522"/>
      <c r="AI240" s="522"/>
      <c r="AJ240" s="522"/>
      <c r="AK240" s="522"/>
      <c r="AL240" s="522"/>
      <c r="AM240" s="522"/>
      <c r="AN240" s="522"/>
      <c r="AO240" s="522"/>
      <c r="AP240" s="522"/>
      <c r="AQ240" s="522"/>
      <c r="AR240" s="522"/>
      <c r="AS240" s="816"/>
      <c r="AT240" s="816"/>
      <c r="AU240" s="816"/>
      <c r="AV240" s="816"/>
      <c r="AW240" s="816"/>
      <c r="AX240" s="816"/>
      <c r="AY240" s="522"/>
      <c r="AZ240" s="522"/>
      <c r="BA240" s="522"/>
      <c r="BB240" s="522"/>
      <c r="BC240" s="522"/>
      <c r="BD240" s="522"/>
      <c r="BE240" s="98"/>
      <c r="BF240" s="98"/>
      <c r="BG240" s="98"/>
      <c r="BH240" s="98"/>
      <c r="BI240" s="98"/>
      <c r="BJ240" s="98"/>
    </row>
    <row r="241" spans="2:63" s="99" customFormat="1" ht="14.25" customHeight="1" x14ac:dyDescent="0.15">
      <c r="D241" s="805"/>
      <c r="E241" s="805"/>
      <c r="F241" s="805"/>
      <c r="G241" s="805"/>
      <c r="H241" s="805"/>
      <c r="I241" s="805"/>
      <c r="J241" s="806"/>
      <c r="K241" s="806"/>
      <c r="L241" s="806"/>
      <c r="M241" s="806"/>
      <c r="N241" s="806"/>
      <c r="O241" s="806"/>
      <c r="P241" s="806"/>
      <c r="Q241" s="806"/>
      <c r="R241" s="806"/>
      <c r="S241" s="806"/>
      <c r="T241" s="806"/>
      <c r="U241" s="806"/>
      <c r="V241" s="806"/>
      <c r="W241" s="806"/>
      <c r="X241" s="806"/>
      <c r="Y241" s="806"/>
      <c r="Z241" s="806"/>
      <c r="AA241" s="806"/>
      <c r="AB241" s="806"/>
      <c r="AC241" s="806"/>
      <c r="AD241" s="806"/>
      <c r="AE241" s="806"/>
      <c r="AF241" s="806"/>
      <c r="AG241" s="808"/>
      <c r="AH241" s="809"/>
      <c r="AI241" s="809"/>
      <c r="AJ241" s="809"/>
      <c r="AK241" s="809"/>
      <c r="AL241" s="809"/>
      <c r="AM241" s="810"/>
      <c r="AN241" s="810"/>
      <c r="AO241" s="810"/>
      <c r="AP241" s="810"/>
      <c r="AQ241" s="810"/>
      <c r="AR241" s="810"/>
      <c r="AS241" s="811"/>
      <c r="AT241" s="811"/>
      <c r="AU241" s="811"/>
      <c r="AV241" s="811"/>
      <c r="AW241" s="811"/>
      <c r="AX241" s="811"/>
      <c r="AY241" s="812">
        <f>AM241*AS241</f>
        <v>0</v>
      </c>
      <c r="AZ241" s="812"/>
      <c r="BA241" s="812"/>
      <c r="BB241" s="812"/>
      <c r="BC241" s="812"/>
      <c r="BD241" s="812"/>
      <c r="BE241" s="100"/>
      <c r="BF241" s="100"/>
      <c r="BG241" s="100"/>
      <c r="BH241" s="100"/>
      <c r="BI241" s="101"/>
      <c r="BJ241" s="101"/>
    </row>
    <row r="242" spans="2:63" s="99" customFormat="1" ht="14.25" customHeight="1" x14ac:dyDescent="0.15">
      <c r="D242" s="805"/>
      <c r="E242" s="805"/>
      <c r="F242" s="805"/>
      <c r="G242" s="805"/>
      <c r="H242" s="805"/>
      <c r="I242" s="805"/>
      <c r="J242" s="807"/>
      <c r="K242" s="807"/>
      <c r="L242" s="807"/>
      <c r="M242" s="807"/>
      <c r="N242" s="807"/>
      <c r="O242" s="807"/>
      <c r="P242" s="807"/>
      <c r="Q242" s="807"/>
      <c r="R242" s="807"/>
      <c r="S242" s="807"/>
      <c r="T242" s="807"/>
      <c r="U242" s="807"/>
      <c r="V242" s="807"/>
      <c r="W242" s="807"/>
      <c r="X242" s="807"/>
      <c r="Y242" s="807"/>
      <c r="Z242" s="807"/>
      <c r="AA242" s="807"/>
      <c r="AB242" s="807"/>
      <c r="AC242" s="807"/>
      <c r="AD242" s="807"/>
      <c r="AE242" s="807"/>
      <c r="AF242" s="807"/>
      <c r="AG242" s="809"/>
      <c r="AH242" s="809"/>
      <c r="AI242" s="809"/>
      <c r="AJ242" s="809"/>
      <c r="AK242" s="809"/>
      <c r="AL242" s="809"/>
      <c r="AM242" s="810"/>
      <c r="AN242" s="810"/>
      <c r="AO242" s="810"/>
      <c r="AP242" s="810"/>
      <c r="AQ242" s="810"/>
      <c r="AR242" s="810"/>
      <c r="AS242" s="811"/>
      <c r="AT242" s="811"/>
      <c r="AU242" s="811"/>
      <c r="AV242" s="811"/>
      <c r="AW242" s="811"/>
      <c r="AX242" s="811"/>
      <c r="AY242" s="812"/>
      <c r="AZ242" s="812"/>
      <c r="BA242" s="812"/>
      <c r="BB242" s="812"/>
      <c r="BC242" s="812"/>
      <c r="BD242" s="812"/>
      <c r="BE242" s="100"/>
      <c r="BF242" s="100"/>
      <c r="BG242" s="100"/>
      <c r="BH242" s="100"/>
      <c r="BI242" s="101"/>
      <c r="BJ242" s="101"/>
    </row>
    <row r="243" spans="2:63" s="99" customFormat="1" ht="14.25" customHeight="1" x14ac:dyDescent="0.15">
      <c r="D243" s="805"/>
      <c r="E243" s="805"/>
      <c r="F243" s="805"/>
      <c r="G243" s="805"/>
      <c r="H243" s="805"/>
      <c r="I243" s="805"/>
      <c r="J243" s="813" t="s">
        <v>150</v>
      </c>
      <c r="K243" s="813"/>
      <c r="L243" s="813"/>
      <c r="M243" s="813"/>
      <c r="N243" s="813"/>
      <c r="O243" s="813"/>
      <c r="P243" s="813"/>
      <c r="Q243" s="813"/>
      <c r="R243" s="813"/>
      <c r="S243" s="813"/>
      <c r="T243" s="813"/>
      <c r="U243" s="813"/>
      <c r="V243" s="813"/>
      <c r="W243" s="813"/>
      <c r="X243" s="813"/>
      <c r="Y243" s="813"/>
      <c r="Z243" s="813"/>
      <c r="AA243" s="813"/>
      <c r="AB243" s="813"/>
      <c r="AC243" s="813"/>
      <c r="AD243" s="813"/>
      <c r="AE243" s="813"/>
      <c r="AF243" s="813"/>
      <c r="AG243" s="809"/>
      <c r="AH243" s="809"/>
      <c r="AI243" s="809"/>
      <c r="AJ243" s="809"/>
      <c r="AK243" s="809"/>
      <c r="AL243" s="809"/>
      <c r="AM243" s="810"/>
      <c r="AN243" s="810"/>
      <c r="AO243" s="810"/>
      <c r="AP243" s="810"/>
      <c r="AQ243" s="810"/>
      <c r="AR243" s="810"/>
      <c r="AS243" s="811"/>
      <c r="AT243" s="811"/>
      <c r="AU243" s="811"/>
      <c r="AV243" s="811"/>
      <c r="AW243" s="811"/>
      <c r="AX243" s="811"/>
      <c r="AY243" s="812"/>
      <c r="AZ243" s="812"/>
      <c r="BA243" s="812"/>
      <c r="BB243" s="812"/>
      <c r="BC243" s="812"/>
      <c r="BD243" s="812"/>
      <c r="BE243" s="100"/>
      <c r="BF243" s="100"/>
      <c r="BG243" s="100"/>
      <c r="BH243" s="100"/>
      <c r="BI243" s="101"/>
      <c r="BJ243" s="101"/>
      <c r="BK243" s="102"/>
    </row>
    <row r="244" spans="2:63" s="99" customFormat="1" ht="14.25" customHeight="1" x14ac:dyDescent="0.15">
      <c r="D244" s="814" t="s">
        <v>156</v>
      </c>
      <c r="E244" s="814"/>
      <c r="F244" s="814"/>
      <c r="G244" s="814"/>
      <c r="H244" s="814"/>
      <c r="I244" s="814"/>
      <c r="J244" s="814"/>
      <c r="K244" s="814"/>
      <c r="L244" s="814"/>
      <c r="M244" s="814"/>
      <c r="N244" s="814"/>
      <c r="O244" s="814"/>
      <c r="P244" s="814"/>
      <c r="Q244" s="814"/>
      <c r="R244" s="814"/>
      <c r="S244" s="814"/>
      <c r="T244" s="814"/>
      <c r="U244" s="814"/>
      <c r="V244" s="814"/>
      <c r="W244" s="814"/>
      <c r="X244" s="814"/>
      <c r="Y244" s="814"/>
      <c r="Z244" s="814"/>
      <c r="AA244" s="814"/>
      <c r="AB244" s="814"/>
      <c r="AC244" s="814"/>
      <c r="AD244" s="814"/>
      <c r="AE244" s="814"/>
      <c r="AF244" s="814"/>
      <c r="AG244" s="814"/>
      <c r="AH244" s="814"/>
      <c r="AI244" s="814"/>
      <c r="AJ244" s="814"/>
      <c r="AK244" s="814"/>
      <c r="AL244" s="814"/>
      <c r="AM244" s="814"/>
      <c r="AN244" s="814"/>
      <c r="AO244" s="814"/>
      <c r="AP244" s="814"/>
      <c r="AQ244" s="814"/>
      <c r="AR244" s="814"/>
      <c r="AS244" s="814"/>
      <c r="AT244" s="814"/>
      <c r="AU244" s="814"/>
      <c r="AV244" s="814"/>
      <c r="AW244" s="814"/>
      <c r="AX244" s="814"/>
      <c r="AY244" s="814"/>
      <c r="AZ244" s="814"/>
      <c r="BA244" s="814"/>
      <c r="BB244" s="814"/>
      <c r="BC244" s="814"/>
      <c r="BD244" s="814"/>
      <c r="BE244" s="100"/>
      <c r="BF244" s="100"/>
      <c r="BG244" s="100"/>
      <c r="BH244" s="100"/>
      <c r="BI244" s="101"/>
      <c r="BJ244" s="101"/>
      <c r="BK244" s="102"/>
    </row>
    <row r="245" spans="2:63" s="110" customFormat="1" ht="14.25" customHeight="1" x14ac:dyDescent="0.15">
      <c r="D245" s="111"/>
      <c r="E245" s="111"/>
      <c r="F245" s="815" t="s">
        <v>157</v>
      </c>
      <c r="G245" s="815"/>
      <c r="H245" s="815"/>
      <c r="I245" s="815"/>
      <c r="J245" s="815"/>
      <c r="K245" s="815"/>
      <c r="L245" s="815"/>
      <c r="M245" s="815"/>
      <c r="N245" s="815"/>
      <c r="O245" s="815"/>
      <c r="P245" s="815"/>
      <c r="Q245" s="815"/>
      <c r="R245" s="815"/>
      <c r="S245" s="815"/>
      <c r="T245" s="815"/>
      <c r="U245" s="815"/>
      <c r="V245" s="815"/>
      <c r="W245" s="815"/>
      <c r="X245" s="815"/>
      <c r="Y245" s="815"/>
      <c r="Z245" s="815"/>
      <c r="AA245" s="815"/>
      <c r="AB245" s="815"/>
      <c r="AC245" s="815"/>
      <c r="AD245" s="815"/>
      <c r="AE245" s="815"/>
      <c r="AF245" s="815"/>
      <c r="AG245" s="815"/>
      <c r="AH245" s="815"/>
      <c r="AI245" s="815"/>
      <c r="AJ245" s="815"/>
      <c r="AK245" s="815"/>
      <c r="AL245" s="815"/>
      <c r="AM245" s="815"/>
      <c r="AN245" s="815"/>
      <c r="AO245" s="815"/>
      <c r="AP245" s="815"/>
      <c r="AQ245" s="815"/>
      <c r="AR245" s="815"/>
      <c r="AS245" s="815"/>
      <c r="AT245" s="815"/>
      <c r="AU245" s="815"/>
      <c r="AV245" s="815"/>
      <c r="AW245" s="815"/>
      <c r="AX245" s="815"/>
      <c r="AY245" s="815"/>
      <c r="AZ245" s="815"/>
      <c r="BA245" s="815"/>
      <c r="BB245" s="815"/>
      <c r="BC245" s="815"/>
      <c r="BD245" s="815"/>
      <c r="BE245" s="815"/>
      <c r="BF245" s="815"/>
      <c r="BG245" s="815"/>
      <c r="BH245" s="111"/>
      <c r="BI245" s="111"/>
      <c r="BJ245" s="111"/>
      <c r="BK245" s="111"/>
    </row>
    <row r="246" spans="2:63" s="110" customFormat="1" ht="17.25" customHeight="1" x14ac:dyDescent="0.15">
      <c r="D246" s="111"/>
      <c r="E246" s="111"/>
      <c r="F246" s="815"/>
      <c r="G246" s="815"/>
      <c r="H246" s="815"/>
      <c r="I246" s="815"/>
      <c r="J246" s="815"/>
      <c r="K246" s="815"/>
      <c r="L246" s="815"/>
      <c r="M246" s="815"/>
      <c r="N246" s="815"/>
      <c r="O246" s="815"/>
      <c r="P246" s="815"/>
      <c r="Q246" s="815"/>
      <c r="R246" s="815"/>
      <c r="S246" s="815"/>
      <c r="T246" s="815"/>
      <c r="U246" s="815"/>
      <c r="V246" s="815"/>
      <c r="W246" s="815"/>
      <c r="X246" s="815"/>
      <c r="Y246" s="815"/>
      <c r="Z246" s="815"/>
      <c r="AA246" s="815"/>
      <c r="AB246" s="815"/>
      <c r="AC246" s="815"/>
      <c r="AD246" s="815"/>
      <c r="AE246" s="815"/>
      <c r="AF246" s="815"/>
      <c r="AG246" s="815"/>
      <c r="AH246" s="815"/>
      <c r="AI246" s="815"/>
      <c r="AJ246" s="815"/>
      <c r="AK246" s="815"/>
      <c r="AL246" s="815"/>
      <c r="AM246" s="815"/>
      <c r="AN246" s="815"/>
      <c r="AO246" s="815"/>
      <c r="AP246" s="815"/>
      <c r="AQ246" s="815"/>
      <c r="AR246" s="815"/>
      <c r="AS246" s="815"/>
      <c r="AT246" s="815"/>
      <c r="AU246" s="815"/>
      <c r="AV246" s="815"/>
      <c r="AW246" s="815"/>
      <c r="AX246" s="815"/>
      <c r="AY246" s="815"/>
      <c r="AZ246" s="815"/>
      <c r="BA246" s="815"/>
      <c r="BB246" s="815"/>
      <c r="BC246" s="815"/>
      <c r="BD246" s="815"/>
      <c r="BE246" s="815"/>
      <c r="BF246" s="815"/>
      <c r="BG246" s="815"/>
      <c r="BH246" s="111"/>
      <c r="BI246" s="111"/>
      <c r="BJ246" s="111"/>
      <c r="BK246" s="111"/>
    </row>
    <row r="247" spans="2:63" s="110" customFormat="1" ht="14.25" customHeight="1" x14ac:dyDescent="0.15">
      <c r="D247" s="111"/>
      <c r="E247" s="111"/>
      <c r="F247" s="815" t="s">
        <v>158</v>
      </c>
      <c r="G247" s="815"/>
      <c r="H247" s="815"/>
      <c r="I247" s="815"/>
      <c r="J247" s="815"/>
      <c r="K247" s="815"/>
      <c r="L247" s="815"/>
      <c r="M247" s="815"/>
      <c r="N247" s="815"/>
      <c r="O247" s="815"/>
      <c r="P247" s="815"/>
      <c r="Q247" s="815"/>
      <c r="R247" s="815"/>
      <c r="S247" s="815"/>
      <c r="T247" s="815"/>
      <c r="U247" s="815"/>
      <c r="V247" s="815"/>
      <c r="W247" s="815"/>
      <c r="X247" s="815"/>
      <c r="Y247" s="815"/>
      <c r="Z247" s="815"/>
      <c r="AA247" s="815"/>
      <c r="AB247" s="815"/>
      <c r="AC247" s="815"/>
      <c r="AD247" s="815"/>
      <c r="AE247" s="815"/>
      <c r="AF247" s="815"/>
      <c r="AG247" s="815"/>
      <c r="AH247" s="815"/>
      <c r="AI247" s="815"/>
      <c r="AJ247" s="815"/>
      <c r="AK247" s="815"/>
      <c r="AL247" s="815"/>
      <c r="AM247" s="815"/>
      <c r="AN247" s="815"/>
      <c r="AO247" s="815"/>
      <c r="AP247" s="815"/>
      <c r="AQ247" s="815"/>
      <c r="AR247" s="815"/>
      <c r="AS247" s="815"/>
      <c r="AT247" s="815"/>
      <c r="AU247" s="815"/>
      <c r="AV247" s="815"/>
      <c r="AW247" s="815"/>
      <c r="AX247" s="815"/>
      <c r="AY247" s="815"/>
      <c r="AZ247" s="815"/>
      <c r="BA247" s="815"/>
      <c r="BB247" s="815"/>
      <c r="BC247" s="815"/>
      <c r="BD247" s="815"/>
      <c r="BE247" s="815"/>
      <c r="BF247" s="815"/>
      <c r="BG247" s="112"/>
      <c r="BH247" s="111"/>
      <c r="BI247" s="111"/>
      <c r="BJ247" s="111"/>
      <c r="BK247" s="111"/>
    </row>
    <row r="248" spans="2:63" s="110" customFormat="1" x14ac:dyDescent="0.15">
      <c r="D248" s="111"/>
      <c r="E248" s="111"/>
      <c r="F248" s="815"/>
      <c r="G248" s="815"/>
      <c r="H248" s="815"/>
      <c r="I248" s="815"/>
      <c r="J248" s="815"/>
      <c r="K248" s="815"/>
      <c r="L248" s="815"/>
      <c r="M248" s="815"/>
      <c r="N248" s="815"/>
      <c r="O248" s="815"/>
      <c r="P248" s="815"/>
      <c r="Q248" s="815"/>
      <c r="R248" s="815"/>
      <c r="S248" s="815"/>
      <c r="T248" s="815"/>
      <c r="U248" s="815"/>
      <c r="V248" s="815"/>
      <c r="W248" s="815"/>
      <c r="X248" s="815"/>
      <c r="Y248" s="815"/>
      <c r="Z248" s="815"/>
      <c r="AA248" s="815"/>
      <c r="AB248" s="815"/>
      <c r="AC248" s="815"/>
      <c r="AD248" s="815"/>
      <c r="AE248" s="815"/>
      <c r="AF248" s="815"/>
      <c r="AG248" s="815"/>
      <c r="AH248" s="815"/>
      <c r="AI248" s="815"/>
      <c r="AJ248" s="815"/>
      <c r="AK248" s="815"/>
      <c r="AL248" s="815"/>
      <c r="AM248" s="815"/>
      <c r="AN248" s="815"/>
      <c r="AO248" s="815"/>
      <c r="AP248" s="815"/>
      <c r="AQ248" s="815"/>
      <c r="AR248" s="815"/>
      <c r="AS248" s="815"/>
      <c r="AT248" s="815"/>
      <c r="AU248" s="815"/>
      <c r="AV248" s="815"/>
      <c r="AW248" s="815"/>
      <c r="AX248" s="815"/>
      <c r="AY248" s="815"/>
      <c r="AZ248" s="815"/>
      <c r="BA248" s="815"/>
      <c r="BB248" s="815"/>
      <c r="BC248" s="815"/>
      <c r="BD248" s="815"/>
      <c r="BE248" s="815"/>
      <c r="BF248" s="815"/>
      <c r="BG248" s="112"/>
      <c r="BH248" s="111"/>
      <c r="BI248" s="111"/>
      <c r="BJ248" s="111"/>
      <c r="BK248" s="111"/>
    </row>
    <row r="249" spans="2:63" ht="12" customHeight="1" x14ac:dyDescent="0.4"/>
    <row r="250" spans="2:63" s="86" customFormat="1" ht="15" customHeight="1" x14ac:dyDescent="0.15">
      <c r="B250" s="2" t="s">
        <v>159</v>
      </c>
      <c r="C250" s="2"/>
    </row>
    <row r="251" spans="2:63" s="86" customFormat="1" ht="14.25" customHeight="1" x14ac:dyDescent="0.15">
      <c r="D251" s="522" t="s">
        <v>96</v>
      </c>
      <c r="E251" s="522"/>
      <c r="F251" s="522"/>
      <c r="G251" s="522"/>
      <c r="H251" s="522"/>
      <c r="I251" s="522"/>
      <c r="J251" s="522" t="s">
        <v>97</v>
      </c>
      <c r="K251" s="522"/>
      <c r="L251" s="522"/>
      <c r="M251" s="522"/>
      <c r="N251" s="522"/>
      <c r="O251" s="522"/>
      <c r="P251" s="522"/>
      <c r="Q251" s="522"/>
      <c r="R251" s="522"/>
      <c r="S251" s="522"/>
      <c r="T251" s="522"/>
      <c r="U251" s="522"/>
      <c r="V251" s="522"/>
      <c r="W251" s="522"/>
      <c r="X251" s="522"/>
      <c r="Y251" s="522"/>
      <c r="Z251" s="522"/>
      <c r="AA251" s="522"/>
      <c r="AB251" s="522"/>
      <c r="AC251" s="522"/>
      <c r="AD251" s="522"/>
      <c r="AE251" s="522"/>
      <c r="AF251" s="522"/>
      <c r="AG251" s="522" t="s">
        <v>98</v>
      </c>
      <c r="AH251" s="522"/>
      <c r="AI251" s="522"/>
      <c r="AJ251" s="522"/>
      <c r="AK251" s="522"/>
      <c r="AL251" s="522"/>
      <c r="AM251" s="522" t="s">
        <v>149</v>
      </c>
      <c r="AN251" s="522"/>
      <c r="AO251" s="522"/>
      <c r="AP251" s="522"/>
      <c r="AQ251" s="522"/>
      <c r="AR251" s="522"/>
      <c r="AS251" s="816" t="s">
        <v>109</v>
      </c>
      <c r="AT251" s="816"/>
      <c r="AU251" s="816"/>
      <c r="AV251" s="816"/>
      <c r="AW251" s="816"/>
      <c r="AX251" s="816"/>
      <c r="AY251" s="522" t="s">
        <v>110</v>
      </c>
      <c r="AZ251" s="522"/>
      <c r="BA251" s="522"/>
      <c r="BB251" s="522"/>
      <c r="BC251" s="522"/>
      <c r="BD251" s="522"/>
      <c r="BE251" s="98"/>
      <c r="BF251" s="98"/>
      <c r="BG251" s="98"/>
      <c r="BH251" s="98"/>
      <c r="BI251" s="98"/>
      <c r="BJ251" s="98"/>
    </row>
    <row r="252" spans="2:63" s="86" customFormat="1" ht="14.25" customHeight="1" x14ac:dyDescent="0.15">
      <c r="D252" s="522"/>
      <c r="E252" s="522"/>
      <c r="F252" s="522"/>
      <c r="G252" s="522"/>
      <c r="H252" s="522"/>
      <c r="I252" s="522"/>
      <c r="J252" s="522"/>
      <c r="K252" s="522"/>
      <c r="L252" s="522"/>
      <c r="M252" s="522"/>
      <c r="N252" s="522"/>
      <c r="O252" s="522"/>
      <c r="P252" s="522"/>
      <c r="Q252" s="522"/>
      <c r="R252" s="522"/>
      <c r="S252" s="522"/>
      <c r="T252" s="522"/>
      <c r="U252" s="522"/>
      <c r="V252" s="522"/>
      <c r="W252" s="522"/>
      <c r="X252" s="522"/>
      <c r="Y252" s="522"/>
      <c r="Z252" s="522"/>
      <c r="AA252" s="522"/>
      <c r="AB252" s="522"/>
      <c r="AC252" s="522"/>
      <c r="AD252" s="522"/>
      <c r="AE252" s="522"/>
      <c r="AF252" s="522"/>
      <c r="AG252" s="522"/>
      <c r="AH252" s="522"/>
      <c r="AI252" s="522"/>
      <c r="AJ252" s="522"/>
      <c r="AK252" s="522"/>
      <c r="AL252" s="522"/>
      <c r="AM252" s="522"/>
      <c r="AN252" s="522"/>
      <c r="AO252" s="522"/>
      <c r="AP252" s="522"/>
      <c r="AQ252" s="522"/>
      <c r="AR252" s="522"/>
      <c r="AS252" s="816"/>
      <c r="AT252" s="816"/>
      <c r="AU252" s="816"/>
      <c r="AV252" s="816"/>
      <c r="AW252" s="816"/>
      <c r="AX252" s="816"/>
      <c r="AY252" s="522"/>
      <c r="AZ252" s="522"/>
      <c r="BA252" s="522"/>
      <c r="BB252" s="522"/>
      <c r="BC252" s="522"/>
      <c r="BD252" s="522"/>
      <c r="BE252" s="98"/>
      <c r="BF252" s="98"/>
      <c r="BG252" s="98"/>
      <c r="BH252" s="98"/>
      <c r="BI252" s="98"/>
      <c r="BJ252" s="98"/>
    </row>
    <row r="253" spans="2:63" s="86" customFormat="1" ht="14.25" customHeight="1" x14ac:dyDescent="0.15">
      <c r="D253" s="522"/>
      <c r="E253" s="522"/>
      <c r="F253" s="522"/>
      <c r="G253" s="522"/>
      <c r="H253" s="522"/>
      <c r="I253" s="522"/>
      <c r="J253" s="522"/>
      <c r="K253" s="522"/>
      <c r="L253" s="522"/>
      <c r="M253" s="522"/>
      <c r="N253" s="522"/>
      <c r="O253" s="522"/>
      <c r="P253" s="522"/>
      <c r="Q253" s="522"/>
      <c r="R253" s="522"/>
      <c r="S253" s="522"/>
      <c r="T253" s="522"/>
      <c r="U253" s="522"/>
      <c r="V253" s="522"/>
      <c r="W253" s="522"/>
      <c r="X253" s="522"/>
      <c r="Y253" s="522"/>
      <c r="Z253" s="522"/>
      <c r="AA253" s="522"/>
      <c r="AB253" s="522"/>
      <c r="AC253" s="522"/>
      <c r="AD253" s="522"/>
      <c r="AE253" s="522"/>
      <c r="AF253" s="522"/>
      <c r="AG253" s="522"/>
      <c r="AH253" s="522"/>
      <c r="AI253" s="522"/>
      <c r="AJ253" s="522"/>
      <c r="AK253" s="522"/>
      <c r="AL253" s="522"/>
      <c r="AM253" s="522"/>
      <c r="AN253" s="522"/>
      <c r="AO253" s="522"/>
      <c r="AP253" s="522"/>
      <c r="AQ253" s="522"/>
      <c r="AR253" s="522"/>
      <c r="AS253" s="816"/>
      <c r="AT253" s="816"/>
      <c r="AU253" s="816"/>
      <c r="AV253" s="816"/>
      <c r="AW253" s="816"/>
      <c r="AX253" s="816"/>
      <c r="AY253" s="522"/>
      <c r="AZ253" s="522"/>
      <c r="BA253" s="522"/>
      <c r="BB253" s="522"/>
      <c r="BC253" s="522"/>
      <c r="BD253" s="522"/>
      <c r="BE253" s="98"/>
      <c r="BF253" s="98"/>
      <c r="BG253" s="98"/>
      <c r="BH253" s="98"/>
      <c r="BI253" s="98"/>
      <c r="BJ253" s="98"/>
    </row>
    <row r="254" spans="2:63" s="99" customFormat="1" ht="14.25" customHeight="1" x14ac:dyDescent="0.15">
      <c r="D254" s="805"/>
      <c r="E254" s="805"/>
      <c r="F254" s="805"/>
      <c r="G254" s="805"/>
      <c r="H254" s="805"/>
      <c r="I254" s="805"/>
      <c r="J254" s="806"/>
      <c r="K254" s="806"/>
      <c r="L254" s="806"/>
      <c r="M254" s="806"/>
      <c r="N254" s="806"/>
      <c r="O254" s="806"/>
      <c r="P254" s="806"/>
      <c r="Q254" s="806"/>
      <c r="R254" s="806"/>
      <c r="S254" s="806"/>
      <c r="T254" s="806"/>
      <c r="U254" s="806"/>
      <c r="V254" s="806"/>
      <c r="W254" s="806"/>
      <c r="X254" s="806"/>
      <c r="Y254" s="806"/>
      <c r="Z254" s="806"/>
      <c r="AA254" s="806"/>
      <c r="AB254" s="806"/>
      <c r="AC254" s="806"/>
      <c r="AD254" s="806"/>
      <c r="AE254" s="806"/>
      <c r="AF254" s="806"/>
      <c r="AG254" s="808"/>
      <c r="AH254" s="809"/>
      <c r="AI254" s="809"/>
      <c r="AJ254" s="809"/>
      <c r="AK254" s="809"/>
      <c r="AL254" s="809"/>
      <c r="AM254" s="810"/>
      <c r="AN254" s="810"/>
      <c r="AO254" s="810"/>
      <c r="AP254" s="810"/>
      <c r="AQ254" s="810"/>
      <c r="AR254" s="810"/>
      <c r="AS254" s="811"/>
      <c r="AT254" s="811"/>
      <c r="AU254" s="811"/>
      <c r="AV254" s="811"/>
      <c r="AW254" s="811"/>
      <c r="AX254" s="811"/>
      <c r="AY254" s="812">
        <f>AM254*AS254</f>
        <v>0</v>
      </c>
      <c r="AZ254" s="812"/>
      <c r="BA254" s="812"/>
      <c r="BB254" s="812"/>
      <c r="BC254" s="812"/>
      <c r="BD254" s="812"/>
      <c r="BE254" s="100"/>
      <c r="BF254" s="100"/>
      <c r="BG254" s="100"/>
      <c r="BH254" s="100"/>
      <c r="BI254" s="101"/>
      <c r="BJ254" s="101"/>
    </row>
    <row r="255" spans="2:63" s="99" customFormat="1" ht="14.25" customHeight="1" x14ac:dyDescent="0.15">
      <c r="D255" s="805"/>
      <c r="E255" s="805"/>
      <c r="F255" s="805"/>
      <c r="G255" s="805"/>
      <c r="H255" s="805"/>
      <c r="I255" s="805"/>
      <c r="J255" s="807"/>
      <c r="K255" s="807"/>
      <c r="L255" s="807"/>
      <c r="M255" s="807"/>
      <c r="N255" s="807"/>
      <c r="O255" s="807"/>
      <c r="P255" s="807"/>
      <c r="Q255" s="807"/>
      <c r="R255" s="807"/>
      <c r="S255" s="807"/>
      <c r="T255" s="807"/>
      <c r="U255" s="807"/>
      <c r="V255" s="807"/>
      <c r="W255" s="807"/>
      <c r="X255" s="807"/>
      <c r="Y255" s="807"/>
      <c r="Z255" s="807"/>
      <c r="AA255" s="807"/>
      <c r="AB255" s="807"/>
      <c r="AC255" s="807"/>
      <c r="AD255" s="807"/>
      <c r="AE255" s="807"/>
      <c r="AF255" s="807"/>
      <c r="AG255" s="809"/>
      <c r="AH255" s="809"/>
      <c r="AI255" s="809"/>
      <c r="AJ255" s="809"/>
      <c r="AK255" s="809"/>
      <c r="AL255" s="809"/>
      <c r="AM255" s="810"/>
      <c r="AN255" s="810"/>
      <c r="AO255" s="810"/>
      <c r="AP255" s="810"/>
      <c r="AQ255" s="810"/>
      <c r="AR255" s="810"/>
      <c r="AS255" s="811"/>
      <c r="AT255" s="811"/>
      <c r="AU255" s="811"/>
      <c r="AV255" s="811"/>
      <c r="AW255" s="811"/>
      <c r="AX255" s="811"/>
      <c r="AY255" s="812"/>
      <c r="AZ255" s="812"/>
      <c r="BA255" s="812"/>
      <c r="BB255" s="812"/>
      <c r="BC255" s="812"/>
      <c r="BD255" s="812"/>
      <c r="BE255" s="100"/>
      <c r="BF255" s="100"/>
      <c r="BG255" s="100"/>
      <c r="BH255" s="100"/>
      <c r="BI255" s="101"/>
      <c r="BJ255" s="101"/>
    </row>
    <row r="256" spans="2:63" s="99" customFormat="1" ht="14.25" customHeight="1" x14ac:dyDescent="0.15">
      <c r="D256" s="805"/>
      <c r="E256" s="805"/>
      <c r="F256" s="805"/>
      <c r="G256" s="805"/>
      <c r="H256" s="805"/>
      <c r="I256" s="805"/>
      <c r="J256" s="813" t="s">
        <v>150</v>
      </c>
      <c r="K256" s="813"/>
      <c r="L256" s="813"/>
      <c r="M256" s="813"/>
      <c r="N256" s="813"/>
      <c r="O256" s="813"/>
      <c r="P256" s="813"/>
      <c r="Q256" s="813"/>
      <c r="R256" s="813"/>
      <c r="S256" s="813"/>
      <c r="T256" s="813"/>
      <c r="U256" s="813"/>
      <c r="V256" s="813"/>
      <c r="W256" s="813"/>
      <c r="X256" s="813"/>
      <c r="Y256" s="813"/>
      <c r="Z256" s="813"/>
      <c r="AA256" s="813"/>
      <c r="AB256" s="813"/>
      <c r="AC256" s="813"/>
      <c r="AD256" s="813"/>
      <c r="AE256" s="813"/>
      <c r="AF256" s="813"/>
      <c r="AG256" s="809"/>
      <c r="AH256" s="809"/>
      <c r="AI256" s="809"/>
      <c r="AJ256" s="809"/>
      <c r="AK256" s="809"/>
      <c r="AL256" s="809"/>
      <c r="AM256" s="810"/>
      <c r="AN256" s="810"/>
      <c r="AO256" s="810"/>
      <c r="AP256" s="810"/>
      <c r="AQ256" s="810"/>
      <c r="AR256" s="810"/>
      <c r="AS256" s="811"/>
      <c r="AT256" s="811"/>
      <c r="AU256" s="811"/>
      <c r="AV256" s="811"/>
      <c r="AW256" s="811"/>
      <c r="AX256" s="811"/>
      <c r="AY256" s="812"/>
      <c r="AZ256" s="812"/>
      <c r="BA256" s="812"/>
      <c r="BB256" s="812"/>
      <c r="BC256" s="812"/>
      <c r="BD256" s="812"/>
      <c r="BE256" s="100"/>
      <c r="BF256" s="100"/>
      <c r="BG256" s="100"/>
      <c r="BH256" s="100"/>
      <c r="BI256" s="101"/>
      <c r="BJ256" s="101"/>
      <c r="BK256" s="102"/>
    </row>
    <row r="259" spans="1:63" ht="14.25" customHeight="1" x14ac:dyDescent="0.4">
      <c r="A259" s="2" t="s">
        <v>160</v>
      </c>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row>
    <row r="260" spans="1:63" ht="14.25" customHeight="1" x14ac:dyDescent="0.15">
      <c r="B260" s="86" t="s">
        <v>161</v>
      </c>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row>
    <row r="261" spans="1:63" ht="14.25" customHeight="1" x14ac:dyDescent="0.4">
      <c r="A261" s="2"/>
      <c r="B261" s="7"/>
      <c r="C261" s="59"/>
      <c r="D261" s="573" t="s">
        <v>96</v>
      </c>
      <c r="E261" s="744"/>
      <c r="F261" s="744"/>
      <c r="G261" s="744"/>
      <c r="H261" s="744"/>
      <c r="I261" s="745"/>
      <c r="J261" s="555" t="s">
        <v>97</v>
      </c>
      <c r="K261" s="556"/>
      <c r="L261" s="556"/>
      <c r="M261" s="556"/>
      <c r="N261" s="556"/>
      <c r="O261" s="556"/>
      <c r="P261" s="556"/>
      <c r="Q261" s="556"/>
      <c r="R261" s="556"/>
      <c r="S261" s="556"/>
      <c r="T261" s="556"/>
      <c r="U261" s="556"/>
      <c r="V261" s="556"/>
      <c r="W261" s="556"/>
      <c r="X261" s="556"/>
      <c r="Y261" s="556"/>
      <c r="Z261" s="556"/>
      <c r="AA261" s="556"/>
      <c r="AB261" s="556"/>
      <c r="AC261" s="556"/>
      <c r="AD261" s="556"/>
      <c r="AE261" s="556"/>
      <c r="AF261" s="557"/>
      <c r="AG261" s="564" t="s">
        <v>98</v>
      </c>
      <c r="AH261" s="565"/>
      <c r="AI261" s="565"/>
      <c r="AJ261" s="565"/>
      <c r="AK261" s="565"/>
      <c r="AL261" s="566"/>
      <c r="AM261" s="787" t="s">
        <v>149</v>
      </c>
      <c r="AN261" s="788"/>
      <c r="AO261" s="788"/>
      <c r="AP261" s="788"/>
      <c r="AQ261" s="788"/>
      <c r="AR261" s="789"/>
      <c r="AS261" s="796" t="s">
        <v>109</v>
      </c>
      <c r="AT261" s="797"/>
      <c r="AU261" s="797"/>
      <c r="AV261" s="797"/>
      <c r="AW261" s="797"/>
      <c r="AX261" s="798"/>
      <c r="AY261" s="787" t="s">
        <v>110</v>
      </c>
      <c r="AZ261" s="788"/>
      <c r="BA261" s="788"/>
      <c r="BB261" s="788"/>
      <c r="BC261" s="788"/>
      <c r="BD261" s="789"/>
      <c r="BE261" s="2"/>
      <c r="BF261" s="2"/>
      <c r="BG261" s="2"/>
      <c r="BH261" s="2"/>
      <c r="BI261" s="2"/>
      <c r="BJ261" s="2"/>
      <c r="BK261" s="2"/>
    </row>
    <row r="262" spans="1:63" ht="14.25" customHeight="1" x14ac:dyDescent="0.4">
      <c r="A262" s="2"/>
      <c r="B262" s="7"/>
      <c r="C262" s="59"/>
      <c r="D262" s="781"/>
      <c r="E262" s="782"/>
      <c r="F262" s="782"/>
      <c r="G262" s="782"/>
      <c r="H262" s="782"/>
      <c r="I262" s="783"/>
      <c r="J262" s="558"/>
      <c r="K262" s="559"/>
      <c r="L262" s="559"/>
      <c r="M262" s="559"/>
      <c r="N262" s="559"/>
      <c r="O262" s="559"/>
      <c r="P262" s="559"/>
      <c r="Q262" s="559"/>
      <c r="R262" s="559"/>
      <c r="S262" s="559"/>
      <c r="T262" s="559"/>
      <c r="U262" s="559"/>
      <c r="V262" s="559"/>
      <c r="W262" s="559"/>
      <c r="X262" s="559"/>
      <c r="Y262" s="559"/>
      <c r="Z262" s="559"/>
      <c r="AA262" s="559"/>
      <c r="AB262" s="559"/>
      <c r="AC262" s="559"/>
      <c r="AD262" s="559"/>
      <c r="AE262" s="559"/>
      <c r="AF262" s="560"/>
      <c r="AG262" s="567"/>
      <c r="AH262" s="568"/>
      <c r="AI262" s="568"/>
      <c r="AJ262" s="568"/>
      <c r="AK262" s="568"/>
      <c r="AL262" s="569"/>
      <c r="AM262" s="790"/>
      <c r="AN262" s="791"/>
      <c r="AO262" s="791"/>
      <c r="AP262" s="791"/>
      <c r="AQ262" s="791"/>
      <c r="AR262" s="792"/>
      <c r="AS262" s="799"/>
      <c r="AT262" s="800"/>
      <c r="AU262" s="800"/>
      <c r="AV262" s="800"/>
      <c r="AW262" s="800"/>
      <c r="AX262" s="801"/>
      <c r="AY262" s="790"/>
      <c r="AZ262" s="791"/>
      <c r="BA262" s="791"/>
      <c r="BB262" s="791"/>
      <c r="BC262" s="791"/>
      <c r="BD262" s="792"/>
      <c r="BE262" s="2"/>
      <c r="BF262" s="2"/>
      <c r="BG262" s="2"/>
      <c r="BH262" s="2"/>
      <c r="BI262" s="2"/>
      <c r="BJ262" s="2"/>
      <c r="BK262" s="2"/>
    </row>
    <row r="263" spans="1:63" ht="14.25" customHeight="1" x14ac:dyDescent="0.4">
      <c r="A263" s="2"/>
      <c r="B263" s="7"/>
      <c r="C263" s="59"/>
      <c r="D263" s="784"/>
      <c r="E263" s="785"/>
      <c r="F263" s="785"/>
      <c r="G263" s="785"/>
      <c r="H263" s="785"/>
      <c r="I263" s="786"/>
      <c r="J263" s="561"/>
      <c r="K263" s="562"/>
      <c r="L263" s="562"/>
      <c r="M263" s="562"/>
      <c r="N263" s="562"/>
      <c r="O263" s="562"/>
      <c r="P263" s="562"/>
      <c r="Q263" s="562"/>
      <c r="R263" s="562"/>
      <c r="S263" s="562"/>
      <c r="T263" s="562"/>
      <c r="U263" s="562"/>
      <c r="V263" s="562"/>
      <c r="W263" s="562"/>
      <c r="X263" s="562"/>
      <c r="Y263" s="562"/>
      <c r="Z263" s="562"/>
      <c r="AA263" s="562"/>
      <c r="AB263" s="562"/>
      <c r="AC263" s="562"/>
      <c r="AD263" s="562"/>
      <c r="AE263" s="562"/>
      <c r="AF263" s="563"/>
      <c r="AG263" s="570"/>
      <c r="AH263" s="571"/>
      <c r="AI263" s="571"/>
      <c r="AJ263" s="571"/>
      <c r="AK263" s="571"/>
      <c r="AL263" s="572"/>
      <c r="AM263" s="793"/>
      <c r="AN263" s="794"/>
      <c r="AO263" s="794"/>
      <c r="AP263" s="794"/>
      <c r="AQ263" s="794"/>
      <c r="AR263" s="795"/>
      <c r="AS263" s="802"/>
      <c r="AT263" s="803"/>
      <c r="AU263" s="803"/>
      <c r="AV263" s="803"/>
      <c r="AW263" s="803"/>
      <c r="AX263" s="804"/>
      <c r="AY263" s="793"/>
      <c r="AZ263" s="794"/>
      <c r="BA263" s="794"/>
      <c r="BB263" s="794"/>
      <c r="BC263" s="794"/>
      <c r="BD263" s="795"/>
      <c r="BE263" s="2"/>
      <c r="BF263" s="2"/>
      <c r="BG263" s="2"/>
      <c r="BH263" s="2"/>
      <c r="BI263" s="2"/>
      <c r="BJ263" s="2"/>
      <c r="BK263" s="2"/>
    </row>
    <row r="264" spans="1:63" ht="14.25" customHeight="1" x14ac:dyDescent="0.4">
      <c r="B264" s="66"/>
      <c r="C264" s="67"/>
      <c r="D264" s="580"/>
      <c r="E264" s="581"/>
      <c r="F264" s="581"/>
      <c r="G264" s="581"/>
      <c r="H264" s="581"/>
      <c r="I264" s="582"/>
      <c r="J264" s="754"/>
      <c r="K264" s="755"/>
      <c r="L264" s="755"/>
      <c r="M264" s="755"/>
      <c r="N264" s="755"/>
      <c r="O264" s="755"/>
      <c r="P264" s="755"/>
      <c r="Q264" s="755"/>
      <c r="R264" s="755"/>
      <c r="S264" s="755"/>
      <c r="T264" s="755"/>
      <c r="U264" s="755"/>
      <c r="V264" s="755"/>
      <c r="W264" s="755"/>
      <c r="X264" s="755"/>
      <c r="Y264" s="755"/>
      <c r="Z264" s="755"/>
      <c r="AA264" s="755"/>
      <c r="AB264" s="755"/>
      <c r="AC264" s="755"/>
      <c r="AD264" s="755"/>
      <c r="AE264" s="755"/>
      <c r="AF264" s="756"/>
      <c r="AG264" s="760"/>
      <c r="AH264" s="761"/>
      <c r="AI264" s="761"/>
      <c r="AJ264" s="761"/>
      <c r="AK264" s="761"/>
      <c r="AL264" s="762"/>
      <c r="AM264" s="537"/>
      <c r="AN264" s="538"/>
      <c r="AO264" s="538"/>
      <c r="AP264" s="538"/>
      <c r="AQ264" s="538"/>
      <c r="AR264" s="539"/>
      <c r="AS264" s="543"/>
      <c r="AT264" s="544"/>
      <c r="AU264" s="544"/>
      <c r="AV264" s="544"/>
      <c r="AW264" s="544"/>
      <c r="AX264" s="545"/>
      <c r="AY264" s="769">
        <f>AM264*AS264</f>
        <v>0</v>
      </c>
      <c r="AZ264" s="770"/>
      <c r="BA264" s="770"/>
      <c r="BB264" s="770"/>
      <c r="BC264" s="770"/>
      <c r="BD264" s="771"/>
    </row>
    <row r="265" spans="1:63" ht="14.25" customHeight="1" x14ac:dyDescent="0.4">
      <c r="B265" s="66"/>
      <c r="C265" s="67"/>
      <c r="D265" s="583"/>
      <c r="E265" s="584"/>
      <c r="F265" s="584"/>
      <c r="G265" s="584"/>
      <c r="H265" s="584"/>
      <c r="I265" s="585"/>
      <c r="J265" s="757"/>
      <c r="K265" s="758"/>
      <c r="L265" s="758"/>
      <c r="M265" s="758"/>
      <c r="N265" s="758"/>
      <c r="O265" s="758"/>
      <c r="P265" s="758"/>
      <c r="Q265" s="758"/>
      <c r="R265" s="758"/>
      <c r="S265" s="758"/>
      <c r="T265" s="758"/>
      <c r="U265" s="758"/>
      <c r="V265" s="758"/>
      <c r="W265" s="758"/>
      <c r="X265" s="758"/>
      <c r="Y265" s="758"/>
      <c r="Z265" s="758"/>
      <c r="AA265" s="758"/>
      <c r="AB265" s="758"/>
      <c r="AC265" s="758"/>
      <c r="AD265" s="758"/>
      <c r="AE265" s="758"/>
      <c r="AF265" s="759"/>
      <c r="AG265" s="763"/>
      <c r="AH265" s="764"/>
      <c r="AI265" s="764"/>
      <c r="AJ265" s="764"/>
      <c r="AK265" s="764"/>
      <c r="AL265" s="765"/>
      <c r="AM265" s="691"/>
      <c r="AN265" s="692"/>
      <c r="AO265" s="692"/>
      <c r="AP265" s="692"/>
      <c r="AQ265" s="692"/>
      <c r="AR265" s="693"/>
      <c r="AS265" s="694"/>
      <c r="AT265" s="695"/>
      <c r="AU265" s="695"/>
      <c r="AV265" s="695"/>
      <c r="AW265" s="695"/>
      <c r="AX265" s="696"/>
      <c r="AY265" s="772"/>
      <c r="AZ265" s="773"/>
      <c r="BA265" s="773"/>
      <c r="BB265" s="773"/>
      <c r="BC265" s="773"/>
      <c r="BD265" s="774"/>
    </row>
    <row r="266" spans="1:63" ht="14.25" customHeight="1" x14ac:dyDescent="0.4">
      <c r="B266" s="66"/>
      <c r="C266" s="67"/>
      <c r="D266" s="586"/>
      <c r="E266" s="587"/>
      <c r="F266" s="587"/>
      <c r="G266" s="587"/>
      <c r="H266" s="587"/>
      <c r="I266" s="588"/>
      <c r="J266" s="778" t="s">
        <v>150</v>
      </c>
      <c r="K266" s="779"/>
      <c r="L266" s="779"/>
      <c r="M266" s="779"/>
      <c r="N266" s="779"/>
      <c r="O266" s="779"/>
      <c r="P266" s="779"/>
      <c r="Q266" s="779"/>
      <c r="R266" s="779"/>
      <c r="S266" s="779"/>
      <c r="T266" s="779"/>
      <c r="U266" s="779"/>
      <c r="V266" s="779"/>
      <c r="W266" s="779"/>
      <c r="X266" s="779"/>
      <c r="Y266" s="779"/>
      <c r="Z266" s="779"/>
      <c r="AA266" s="779"/>
      <c r="AB266" s="779"/>
      <c r="AC266" s="779"/>
      <c r="AD266" s="779"/>
      <c r="AE266" s="779"/>
      <c r="AF266" s="780"/>
      <c r="AG266" s="766"/>
      <c r="AH266" s="767"/>
      <c r="AI266" s="767"/>
      <c r="AJ266" s="767"/>
      <c r="AK266" s="767"/>
      <c r="AL266" s="768"/>
      <c r="AM266" s="540"/>
      <c r="AN266" s="541"/>
      <c r="AO266" s="541"/>
      <c r="AP266" s="541"/>
      <c r="AQ266" s="541"/>
      <c r="AR266" s="542"/>
      <c r="AS266" s="546"/>
      <c r="AT266" s="547"/>
      <c r="AU266" s="547"/>
      <c r="AV266" s="547"/>
      <c r="AW266" s="547"/>
      <c r="AX266" s="548"/>
      <c r="AY266" s="775"/>
      <c r="AZ266" s="776"/>
      <c r="BA266" s="776"/>
      <c r="BB266" s="776"/>
      <c r="BC266" s="776"/>
      <c r="BD266" s="777"/>
    </row>
    <row r="267" spans="1:63" ht="14.25" customHeight="1" x14ac:dyDescent="0.4">
      <c r="B267" s="66"/>
      <c r="C267" s="67"/>
      <c r="D267" s="580"/>
      <c r="E267" s="581"/>
      <c r="F267" s="581"/>
      <c r="G267" s="581"/>
      <c r="H267" s="581"/>
      <c r="I267" s="582"/>
      <c r="J267" s="754"/>
      <c r="K267" s="755"/>
      <c r="L267" s="755"/>
      <c r="M267" s="755"/>
      <c r="N267" s="755"/>
      <c r="O267" s="755"/>
      <c r="P267" s="755"/>
      <c r="Q267" s="755"/>
      <c r="R267" s="755"/>
      <c r="S267" s="755"/>
      <c r="T267" s="755"/>
      <c r="U267" s="755"/>
      <c r="V267" s="755"/>
      <c r="W267" s="755"/>
      <c r="X267" s="755"/>
      <c r="Y267" s="755"/>
      <c r="Z267" s="755"/>
      <c r="AA267" s="755"/>
      <c r="AB267" s="755"/>
      <c r="AC267" s="755"/>
      <c r="AD267" s="755"/>
      <c r="AE267" s="755"/>
      <c r="AF267" s="756"/>
      <c r="AG267" s="760"/>
      <c r="AH267" s="761"/>
      <c r="AI267" s="761"/>
      <c r="AJ267" s="761"/>
      <c r="AK267" s="761"/>
      <c r="AL267" s="762"/>
      <c r="AM267" s="537"/>
      <c r="AN267" s="538"/>
      <c r="AO267" s="538"/>
      <c r="AP267" s="538"/>
      <c r="AQ267" s="538"/>
      <c r="AR267" s="539"/>
      <c r="AS267" s="543"/>
      <c r="AT267" s="544"/>
      <c r="AU267" s="544"/>
      <c r="AV267" s="544"/>
      <c r="AW267" s="544"/>
      <c r="AX267" s="545"/>
      <c r="AY267" s="769">
        <f>AM267*AS267</f>
        <v>0</v>
      </c>
      <c r="AZ267" s="770"/>
      <c r="BA267" s="770"/>
      <c r="BB267" s="770"/>
      <c r="BC267" s="770"/>
      <c r="BD267" s="771"/>
    </row>
    <row r="268" spans="1:63" ht="14.25" customHeight="1" x14ac:dyDescent="0.4">
      <c r="B268" s="66"/>
      <c r="C268" s="67"/>
      <c r="D268" s="583"/>
      <c r="E268" s="584"/>
      <c r="F268" s="584"/>
      <c r="G268" s="584"/>
      <c r="H268" s="584"/>
      <c r="I268" s="585"/>
      <c r="J268" s="757"/>
      <c r="K268" s="758"/>
      <c r="L268" s="758"/>
      <c r="M268" s="758"/>
      <c r="N268" s="758"/>
      <c r="O268" s="758"/>
      <c r="P268" s="758"/>
      <c r="Q268" s="758"/>
      <c r="R268" s="758"/>
      <c r="S268" s="758"/>
      <c r="T268" s="758"/>
      <c r="U268" s="758"/>
      <c r="V268" s="758"/>
      <c r="W268" s="758"/>
      <c r="X268" s="758"/>
      <c r="Y268" s="758"/>
      <c r="Z268" s="758"/>
      <c r="AA268" s="758"/>
      <c r="AB268" s="758"/>
      <c r="AC268" s="758"/>
      <c r="AD268" s="758"/>
      <c r="AE268" s="758"/>
      <c r="AF268" s="759"/>
      <c r="AG268" s="763"/>
      <c r="AH268" s="764"/>
      <c r="AI268" s="764"/>
      <c r="AJ268" s="764"/>
      <c r="AK268" s="764"/>
      <c r="AL268" s="765"/>
      <c r="AM268" s="691"/>
      <c r="AN268" s="692"/>
      <c r="AO268" s="692"/>
      <c r="AP268" s="692"/>
      <c r="AQ268" s="692"/>
      <c r="AR268" s="693"/>
      <c r="AS268" s="694"/>
      <c r="AT268" s="695"/>
      <c r="AU268" s="695"/>
      <c r="AV268" s="695"/>
      <c r="AW268" s="695"/>
      <c r="AX268" s="696"/>
      <c r="AY268" s="772"/>
      <c r="AZ268" s="773"/>
      <c r="BA268" s="773"/>
      <c r="BB268" s="773"/>
      <c r="BC268" s="773"/>
      <c r="BD268" s="774"/>
    </row>
    <row r="269" spans="1:63" ht="14.25" customHeight="1" x14ac:dyDescent="0.4">
      <c r="B269" s="66"/>
      <c r="C269" s="67"/>
      <c r="D269" s="586"/>
      <c r="E269" s="587"/>
      <c r="F269" s="587"/>
      <c r="G269" s="587"/>
      <c r="H269" s="587"/>
      <c r="I269" s="588"/>
      <c r="J269" s="778" t="s">
        <v>150</v>
      </c>
      <c r="K269" s="779"/>
      <c r="L269" s="779"/>
      <c r="M269" s="779"/>
      <c r="N269" s="779"/>
      <c r="O269" s="779"/>
      <c r="P269" s="779"/>
      <c r="Q269" s="779"/>
      <c r="R269" s="779"/>
      <c r="S269" s="779"/>
      <c r="T269" s="779"/>
      <c r="U269" s="779"/>
      <c r="V269" s="779"/>
      <c r="W269" s="779"/>
      <c r="X269" s="779"/>
      <c r="Y269" s="779"/>
      <c r="Z269" s="779"/>
      <c r="AA269" s="779"/>
      <c r="AB269" s="779"/>
      <c r="AC269" s="779"/>
      <c r="AD269" s="779"/>
      <c r="AE269" s="779"/>
      <c r="AF269" s="780"/>
      <c r="AG269" s="766"/>
      <c r="AH269" s="767"/>
      <c r="AI269" s="767"/>
      <c r="AJ269" s="767"/>
      <c r="AK269" s="767"/>
      <c r="AL269" s="768"/>
      <c r="AM269" s="540"/>
      <c r="AN269" s="541"/>
      <c r="AO269" s="541"/>
      <c r="AP269" s="541"/>
      <c r="AQ269" s="541"/>
      <c r="AR269" s="542"/>
      <c r="AS269" s="546"/>
      <c r="AT269" s="547"/>
      <c r="AU269" s="547"/>
      <c r="AV269" s="547"/>
      <c r="AW269" s="547"/>
      <c r="AX269" s="548"/>
      <c r="AY269" s="775"/>
      <c r="AZ269" s="776"/>
      <c r="BA269" s="776"/>
      <c r="BB269" s="776"/>
      <c r="BC269" s="776"/>
      <c r="BD269" s="777"/>
    </row>
    <row r="270" spans="1:63" ht="22.5" customHeight="1" x14ac:dyDescent="0.4">
      <c r="A270" s="2"/>
      <c r="B270" s="2"/>
      <c r="C270" s="2"/>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N270" s="744" t="s">
        <v>162</v>
      </c>
      <c r="AO270" s="744"/>
      <c r="AP270" s="744"/>
      <c r="AQ270" s="744"/>
      <c r="AR270" s="744"/>
      <c r="AS270" s="744"/>
      <c r="AT270" s="744"/>
      <c r="AU270" s="744"/>
      <c r="AV270" s="744"/>
      <c r="AW270" s="744"/>
      <c r="AX270" s="745"/>
      <c r="AY270" s="746" t="str">
        <f>IF(J32&gt;=151,2,IF(J32&lt;=40,"-",1))</f>
        <v>-</v>
      </c>
      <c r="AZ270" s="747"/>
      <c r="BA270" s="747"/>
      <c r="BB270" s="748"/>
      <c r="BC270" s="749" t="s">
        <v>28</v>
      </c>
      <c r="BD270" s="750"/>
      <c r="BE270" s="2"/>
      <c r="BF270" s="2"/>
      <c r="BG270" s="2"/>
      <c r="BH270" s="2"/>
      <c r="BI270" s="2"/>
      <c r="BJ270" s="2"/>
      <c r="BK270" s="2"/>
    </row>
    <row r="271" spans="1:63" s="115" customFormat="1" ht="38.25" customHeight="1" x14ac:dyDescent="0.4">
      <c r="A271" s="114"/>
      <c r="B271" s="114"/>
      <c r="C271" s="114"/>
      <c r="D271" s="751" t="s">
        <v>163</v>
      </c>
      <c r="E271" s="751"/>
      <c r="F271" s="751"/>
      <c r="G271" s="751"/>
      <c r="H271" s="751"/>
      <c r="I271" s="751"/>
      <c r="J271" s="751"/>
      <c r="K271" s="751"/>
      <c r="L271" s="751"/>
      <c r="M271" s="751"/>
      <c r="N271" s="751"/>
      <c r="O271" s="751"/>
      <c r="P271" s="751"/>
      <c r="Q271" s="751"/>
      <c r="R271" s="751"/>
      <c r="S271" s="751"/>
      <c r="T271" s="751"/>
      <c r="U271" s="751"/>
      <c r="V271" s="751"/>
      <c r="W271" s="751"/>
      <c r="X271" s="751"/>
      <c r="Y271" s="751"/>
      <c r="Z271" s="751"/>
      <c r="AA271" s="751"/>
      <c r="AB271" s="751"/>
      <c r="AC271" s="751"/>
      <c r="AD271" s="751"/>
      <c r="AE271" s="751"/>
      <c r="AF271" s="751"/>
      <c r="AG271" s="751"/>
      <c r="AH271" s="751"/>
      <c r="AI271" s="751"/>
      <c r="AJ271" s="751"/>
      <c r="AK271" s="751"/>
      <c r="AL271" s="751"/>
      <c r="AM271" s="751"/>
      <c r="AN271" s="751"/>
      <c r="AO271" s="751"/>
      <c r="AP271" s="751"/>
      <c r="AQ271" s="751"/>
      <c r="AR271" s="751"/>
      <c r="AS271" s="751"/>
      <c r="AT271" s="751"/>
      <c r="AU271" s="751"/>
      <c r="AV271" s="751"/>
      <c r="AW271" s="751"/>
      <c r="AX271" s="751"/>
      <c r="AY271" s="752"/>
      <c r="AZ271" s="752"/>
      <c r="BA271" s="752"/>
      <c r="BB271" s="752"/>
      <c r="BC271" s="752"/>
      <c r="BD271" s="752"/>
      <c r="BE271" s="114"/>
      <c r="BF271" s="114"/>
      <c r="BG271" s="114"/>
      <c r="BH271" s="114"/>
      <c r="BI271" s="114"/>
      <c r="BJ271" s="114"/>
      <c r="BK271" s="114"/>
    </row>
    <row r="272" spans="1:63" s="116" customFormat="1" ht="18" customHeight="1" x14ac:dyDescent="0.4">
      <c r="A272" s="19"/>
      <c r="B272" s="19"/>
      <c r="C272" s="19"/>
      <c r="D272" s="753" t="s">
        <v>164</v>
      </c>
      <c r="E272" s="753"/>
      <c r="F272" s="753"/>
      <c r="G272" s="753"/>
      <c r="H272" s="753"/>
      <c r="I272" s="753"/>
      <c r="J272" s="753"/>
      <c r="K272" s="753"/>
      <c r="L272" s="753"/>
      <c r="M272" s="753"/>
      <c r="N272" s="753"/>
      <c r="O272" s="753"/>
      <c r="P272" s="753"/>
      <c r="Q272" s="753"/>
      <c r="R272" s="753"/>
      <c r="S272" s="753"/>
      <c r="T272" s="753"/>
      <c r="U272" s="753"/>
      <c r="V272" s="753"/>
      <c r="W272" s="753"/>
      <c r="X272" s="753"/>
      <c r="Y272" s="753"/>
      <c r="Z272" s="753"/>
      <c r="AA272" s="753"/>
      <c r="AB272" s="753"/>
      <c r="AC272" s="753"/>
      <c r="AD272" s="753"/>
      <c r="AE272" s="753"/>
      <c r="AF272" s="753"/>
      <c r="AG272" s="753"/>
      <c r="AH272" s="753"/>
      <c r="AI272" s="753"/>
      <c r="AJ272" s="753"/>
      <c r="AK272" s="753"/>
      <c r="AL272" s="753"/>
      <c r="AM272" s="753"/>
      <c r="AN272" s="753"/>
      <c r="AO272" s="753"/>
      <c r="AP272" s="753"/>
      <c r="AQ272" s="753"/>
      <c r="AR272" s="753"/>
      <c r="AS272" s="753"/>
      <c r="AT272" s="753"/>
      <c r="AU272" s="753"/>
      <c r="AV272" s="753"/>
      <c r="AW272" s="753"/>
      <c r="AX272" s="753"/>
      <c r="AY272" s="753"/>
      <c r="AZ272" s="753"/>
      <c r="BA272" s="753"/>
      <c r="BB272" s="753"/>
      <c r="BC272" s="753"/>
      <c r="BD272" s="753"/>
      <c r="BE272" s="19"/>
      <c r="BF272" s="19"/>
      <c r="BG272" s="19"/>
      <c r="BH272" s="19"/>
      <c r="BI272" s="19"/>
      <c r="BJ272" s="19"/>
      <c r="BK272" s="19"/>
    </row>
    <row r="274" spans="1:59" ht="15" customHeight="1" x14ac:dyDescent="0.4">
      <c r="A274" s="2" t="s">
        <v>165</v>
      </c>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spans="1:59" ht="15" customHeight="1" x14ac:dyDescent="0.4">
      <c r="A275" s="2"/>
      <c r="B275" s="2" t="s">
        <v>166</v>
      </c>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spans="1:59" ht="15" customHeight="1" x14ac:dyDescent="0.15">
      <c r="A276" s="2"/>
      <c r="B276" s="7"/>
      <c r="C276" s="59"/>
      <c r="D276" s="700" t="s">
        <v>96</v>
      </c>
      <c r="E276" s="701"/>
      <c r="F276" s="701"/>
      <c r="G276" s="701"/>
      <c r="H276" s="701"/>
      <c r="I276" s="701"/>
      <c r="J276" s="701"/>
      <c r="K276" s="701"/>
      <c r="L276" s="701"/>
      <c r="M276" s="555" t="s">
        <v>97</v>
      </c>
      <c r="N276" s="556"/>
      <c r="O276" s="556"/>
      <c r="P276" s="556"/>
      <c r="Q276" s="556"/>
      <c r="R276" s="556"/>
      <c r="S276" s="556"/>
      <c r="T276" s="556"/>
      <c r="U276" s="556"/>
      <c r="V276" s="556"/>
      <c r="W276" s="556"/>
      <c r="X276" s="556"/>
      <c r="Y276" s="556"/>
      <c r="Z276" s="557"/>
      <c r="AA276" s="564" t="s">
        <v>98</v>
      </c>
      <c r="AB276" s="565"/>
      <c r="AC276" s="565"/>
      <c r="AD276" s="565"/>
      <c r="AE276" s="565"/>
      <c r="AF276" s="566"/>
      <c r="AG276" s="673" t="s">
        <v>99</v>
      </c>
      <c r="AH276" s="674"/>
      <c r="AI276" s="674"/>
      <c r="AJ276" s="674"/>
      <c r="AK276" s="674"/>
      <c r="AL276" s="674"/>
      <c r="AM276" s="675"/>
      <c r="AN276" s="682" t="s">
        <v>100</v>
      </c>
      <c r="AO276" s="682"/>
      <c r="AP276" s="682"/>
      <c r="AQ276" s="682"/>
      <c r="AR276" s="682"/>
      <c r="AS276" s="682"/>
      <c r="AT276" s="682"/>
      <c r="AU276" s="575" t="s">
        <v>101</v>
      </c>
      <c r="AV276" s="575"/>
      <c r="AW276" s="575"/>
      <c r="AX276" s="575"/>
      <c r="AY276" s="575"/>
      <c r="AZ276" s="575"/>
      <c r="BA276" s="117"/>
      <c r="BB276" s="117"/>
      <c r="BC276" s="117"/>
      <c r="BD276" s="117"/>
      <c r="BE276" s="117"/>
      <c r="BF276" s="2"/>
      <c r="BG276" s="2"/>
    </row>
    <row r="277" spans="1:59" ht="15" customHeight="1" x14ac:dyDescent="0.15">
      <c r="A277" s="2"/>
      <c r="B277" s="7"/>
      <c r="C277" s="59"/>
      <c r="D277" s="701"/>
      <c r="E277" s="701"/>
      <c r="F277" s="701"/>
      <c r="G277" s="701"/>
      <c r="H277" s="701"/>
      <c r="I277" s="701"/>
      <c r="J277" s="701"/>
      <c r="K277" s="701"/>
      <c r="L277" s="701"/>
      <c r="M277" s="558"/>
      <c r="N277" s="559"/>
      <c r="O277" s="559"/>
      <c r="P277" s="559"/>
      <c r="Q277" s="559"/>
      <c r="R277" s="559"/>
      <c r="S277" s="559"/>
      <c r="T277" s="559"/>
      <c r="U277" s="559"/>
      <c r="V277" s="559"/>
      <c r="W277" s="559"/>
      <c r="X277" s="559"/>
      <c r="Y277" s="559"/>
      <c r="Z277" s="560"/>
      <c r="AA277" s="567"/>
      <c r="AB277" s="568"/>
      <c r="AC277" s="568"/>
      <c r="AD277" s="568"/>
      <c r="AE277" s="568"/>
      <c r="AF277" s="569"/>
      <c r="AG277" s="676"/>
      <c r="AH277" s="677"/>
      <c r="AI277" s="677"/>
      <c r="AJ277" s="677"/>
      <c r="AK277" s="677"/>
      <c r="AL277" s="677"/>
      <c r="AM277" s="678"/>
      <c r="AN277" s="682"/>
      <c r="AO277" s="682"/>
      <c r="AP277" s="682"/>
      <c r="AQ277" s="682"/>
      <c r="AR277" s="682"/>
      <c r="AS277" s="682"/>
      <c r="AT277" s="682"/>
      <c r="AU277" s="575"/>
      <c r="AV277" s="575"/>
      <c r="AW277" s="575"/>
      <c r="AX277" s="575"/>
      <c r="AY277" s="575"/>
      <c r="AZ277" s="575"/>
      <c r="BA277" s="118"/>
      <c r="BB277" s="118"/>
      <c r="BC277" s="118"/>
      <c r="BD277" s="118"/>
      <c r="BE277" s="117"/>
      <c r="BF277" s="2"/>
      <c r="BG277" s="2"/>
    </row>
    <row r="278" spans="1:59" ht="15" customHeight="1" x14ac:dyDescent="0.4">
      <c r="A278" s="2"/>
      <c r="B278" s="7"/>
      <c r="C278" s="59"/>
      <c r="D278" s="701"/>
      <c r="E278" s="701"/>
      <c r="F278" s="701"/>
      <c r="G278" s="701"/>
      <c r="H278" s="701"/>
      <c r="I278" s="701"/>
      <c r="J278" s="701"/>
      <c r="K278" s="701"/>
      <c r="L278" s="701"/>
      <c r="M278" s="561"/>
      <c r="N278" s="562"/>
      <c r="O278" s="562"/>
      <c r="P278" s="562"/>
      <c r="Q278" s="562"/>
      <c r="R278" s="562"/>
      <c r="S278" s="562"/>
      <c r="T278" s="562"/>
      <c r="U278" s="562"/>
      <c r="V278" s="562"/>
      <c r="W278" s="562"/>
      <c r="X278" s="562"/>
      <c r="Y278" s="562"/>
      <c r="Z278" s="563"/>
      <c r="AA278" s="570"/>
      <c r="AB278" s="571"/>
      <c r="AC278" s="571"/>
      <c r="AD278" s="571"/>
      <c r="AE278" s="571"/>
      <c r="AF278" s="572"/>
      <c r="AG278" s="679"/>
      <c r="AH278" s="680"/>
      <c r="AI278" s="680"/>
      <c r="AJ278" s="680"/>
      <c r="AK278" s="680"/>
      <c r="AL278" s="680"/>
      <c r="AM278" s="681"/>
      <c r="AN278" s="682"/>
      <c r="AO278" s="682"/>
      <c r="AP278" s="682"/>
      <c r="AQ278" s="682"/>
      <c r="AR278" s="682"/>
      <c r="AS278" s="682"/>
      <c r="AT278" s="682"/>
      <c r="AU278" s="575"/>
      <c r="AV278" s="575"/>
      <c r="AW278" s="575"/>
      <c r="AX278" s="575"/>
      <c r="AY278" s="575"/>
      <c r="AZ278" s="575"/>
      <c r="BA278" s="728"/>
      <c r="BB278" s="729"/>
      <c r="BC278" s="729"/>
      <c r="BD278" s="729"/>
      <c r="BE278" s="729"/>
      <c r="BF278" s="729"/>
      <c r="BG278" s="2"/>
    </row>
    <row r="279" spans="1:59" ht="15" customHeight="1" x14ac:dyDescent="0.4">
      <c r="A279" s="2"/>
      <c r="B279" s="7"/>
      <c r="C279" s="59"/>
      <c r="D279" s="730"/>
      <c r="E279" s="731"/>
      <c r="F279" s="731"/>
      <c r="G279" s="731"/>
      <c r="H279" s="731"/>
      <c r="I279" s="731"/>
      <c r="J279" s="731"/>
      <c r="K279" s="731"/>
      <c r="L279" s="732"/>
      <c r="M279" s="702"/>
      <c r="N279" s="703"/>
      <c r="O279" s="703"/>
      <c r="P279" s="703"/>
      <c r="Q279" s="703"/>
      <c r="R279" s="703"/>
      <c r="S279" s="703"/>
      <c r="T279" s="703"/>
      <c r="U279" s="703"/>
      <c r="V279" s="703"/>
      <c r="W279" s="703"/>
      <c r="X279" s="703"/>
      <c r="Y279" s="703"/>
      <c r="Z279" s="704"/>
      <c r="AA279" s="736"/>
      <c r="AB279" s="709"/>
      <c r="AC279" s="709"/>
      <c r="AD279" s="709"/>
      <c r="AE279" s="709"/>
      <c r="AF279" s="710"/>
      <c r="AG279" s="537"/>
      <c r="AH279" s="538"/>
      <c r="AI279" s="538"/>
      <c r="AJ279" s="538"/>
      <c r="AK279" s="538"/>
      <c r="AL279" s="538"/>
      <c r="AM279" s="539"/>
      <c r="AN279" s="543"/>
      <c r="AO279" s="544"/>
      <c r="AP279" s="544"/>
      <c r="AQ279" s="544"/>
      <c r="AR279" s="544"/>
      <c r="AS279" s="544"/>
      <c r="AT279" s="545"/>
      <c r="AU279" s="549">
        <f>AN279*AG279</f>
        <v>0</v>
      </c>
      <c r="AV279" s="550"/>
      <c r="AW279" s="550"/>
      <c r="AX279" s="550"/>
      <c r="AY279" s="550"/>
      <c r="AZ279" s="551"/>
      <c r="BA279" s="728"/>
      <c r="BB279" s="729"/>
      <c r="BC279" s="729"/>
      <c r="BD279" s="729"/>
      <c r="BE279" s="729"/>
      <c r="BF279" s="729"/>
      <c r="BG279" s="2"/>
    </row>
    <row r="280" spans="1:59" ht="15" customHeight="1" x14ac:dyDescent="0.4">
      <c r="A280" s="2"/>
      <c r="B280" s="7"/>
      <c r="C280" s="59"/>
      <c r="D280" s="119"/>
      <c r="E280" s="120"/>
      <c r="F280" s="120"/>
      <c r="G280" s="120"/>
      <c r="H280" s="120"/>
      <c r="I280" s="120"/>
      <c r="J280" s="120"/>
      <c r="K280" s="120"/>
      <c r="L280" s="121"/>
      <c r="M280" s="733"/>
      <c r="N280" s="734"/>
      <c r="O280" s="734"/>
      <c r="P280" s="734"/>
      <c r="Q280" s="734"/>
      <c r="R280" s="734"/>
      <c r="S280" s="734"/>
      <c r="T280" s="734"/>
      <c r="U280" s="734"/>
      <c r="V280" s="734"/>
      <c r="W280" s="734"/>
      <c r="X280" s="734"/>
      <c r="Y280" s="734"/>
      <c r="Z280" s="735"/>
      <c r="AA280" s="737"/>
      <c r="AB280" s="712"/>
      <c r="AC280" s="712"/>
      <c r="AD280" s="712"/>
      <c r="AE280" s="712"/>
      <c r="AF280" s="713"/>
      <c r="AG280" s="691"/>
      <c r="AH280" s="692"/>
      <c r="AI280" s="692"/>
      <c r="AJ280" s="692"/>
      <c r="AK280" s="692"/>
      <c r="AL280" s="692"/>
      <c r="AM280" s="693"/>
      <c r="AN280" s="694"/>
      <c r="AO280" s="695"/>
      <c r="AP280" s="695"/>
      <c r="AQ280" s="695"/>
      <c r="AR280" s="695"/>
      <c r="AS280" s="695"/>
      <c r="AT280" s="696"/>
      <c r="AU280" s="622"/>
      <c r="AV280" s="623"/>
      <c r="AW280" s="623"/>
      <c r="AX280" s="623"/>
      <c r="AY280" s="623"/>
      <c r="AZ280" s="624"/>
      <c r="BA280" s="728"/>
      <c r="BB280" s="729"/>
      <c r="BC280" s="729"/>
      <c r="BD280" s="729"/>
      <c r="BE280" s="729"/>
      <c r="BF280" s="729"/>
      <c r="BG280" s="2"/>
    </row>
    <row r="281" spans="1:59" ht="15" customHeight="1" x14ac:dyDescent="0.4">
      <c r="A281" s="2"/>
      <c r="B281" s="7"/>
      <c r="C281" s="59"/>
      <c r="D281" s="119"/>
      <c r="E281" s="120"/>
      <c r="F281" s="120"/>
      <c r="G281" s="120"/>
      <c r="H281" s="120"/>
      <c r="I281" s="120"/>
      <c r="J281" s="120"/>
      <c r="K281" s="120"/>
      <c r="L281" s="121"/>
      <c r="M281" s="733"/>
      <c r="N281" s="734"/>
      <c r="O281" s="734"/>
      <c r="P281" s="734"/>
      <c r="Q281" s="734"/>
      <c r="R281" s="734"/>
      <c r="S281" s="734"/>
      <c r="T281" s="734"/>
      <c r="U281" s="734"/>
      <c r="V281" s="734"/>
      <c r="W281" s="734"/>
      <c r="X281" s="734"/>
      <c r="Y281" s="734"/>
      <c r="Z281" s="735"/>
      <c r="AA281" s="737"/>
      <c r="AB281" s="712"/>
      <c r="AC281" s="712"/>
      <c r="AD281" s="712"/>
      <c r="AE281" s="712"/>
      <c r="AF281" s="713"/>
      <c r="AG281" s="691"/>
      <c r="AH281" s="692"/>
      <c r="AI281" s="692"/>
      <c r="AJ281" s="692"/>
      <c r="AK281" s="692"/>
      <c r="AL281" s="692"/>
      <c r="AM281" s="693"/>
      <c r="AN281" s="694"/>
      <c r="AO281" s="695"/>
      <c r="AP281" s="695"/>
      <c r="AQ281" s="695"/>
      <c r="AR281" s="695"/>
      <c r="AS281" s="695"/>
      <c r="AT281" s="696"/>
      <c r="AU281" s="622"/>
      <c r="AV281" s="623"/>
      <c r="AW281" s="623"/>
      <c r="AX281" s="623"/>
      <c r="AY281" s="623"/>
      <c r="AZ281" s="624"/>
      <c r="BA281" s="728"/>
      <c r="BB281" s="729"/>
      <c r="BC281" s="729"/>
      <c r="BD281" s="729"/>
      <c r="BE281" s="729"/>
      <c r="BF281" s="729"/>
      <c r="BG281" s="2"/>
    </row>
    <row r="282" spans="1:59" ht="15" customHeight="1" x14ac:dyDescent="0.4">
      <c r="A282" s="2"/>
      <c r="B282" s="7"/>
      <c r="C282" s="59"/>
      <c r="D282" s="119"/>
      <c r="E282" s="120"/>
      <c r="F282" s="120"/>
      <c r="G282" s="120"/>
      <c r="H282" s="120"/>
      <c r="I282" s="120"/>
      <c r="J282" s="120"/>
      <c r="K282" s="120"/>
      <c r="L282" s="121"/>
      <c r="M282" s="733"/>
      <c r="N282" s="734"/>
      <c r="O282" s="734"/>
      <c r="P282" s="734"/>
      <c r="Q282" s="734"/>
      <c r="R282" s="734"/>
      <c r="S282" s="734"/>
      <c r="T282" s="734"/>
      <c r="U282" s="734"/>
      <c r="V282" s="734"/>
      <c r="W282" s="734"/>
      <c r="X282" s="734"/>
      <c r="Y282" s="734"/>
      <c r="Z282" s="735"/>
      <c r="AA282" s="737"/>
      <c r="AB282" s="712"/>
      <c r="AC282" s="712"/>
      <c r="AD282" s="712"/>
      <c r="AE282" s="712"/>
      <c r="AF282" s="713"/>
      <c r="AG282" s="691"/>
      <c r="AH282" s="692"/>
      <c r="AI282" s="692"/>
      <c r="AJ282" s="692"/>
      <c r="AK282" s="692"/>
      <c r="AL282" s="692"/>
      <c r="AM282" s="693"/>
      <c r="AN282" s="694"/>
      <c r="AO282" s="695"/>
      <c r="AP282" s="695"/>
      <c r="AQ282" s="695"/>
      <c r="AR282" s="695"/>
      <c r="AS282" s="695"/>
      <c r="AT282" s="696"/>
      <c r="AU282" s="622"/>
      <c r="AV282" s="623"/>
      <c r="AW282" s="623"/>
      <c r="AX282" s="623"/>
      <c r="AY282" s="623"/>
      <c r="AZ282" s="624"/>
      <c r="BA282" s="728"/>
      <c r="BB282" s="729"/>
      <c r="BC282" s="729"/>
      <c r="BD282" s="729"/>
      <c r="BE282" s="729"/>
      <c r="BF282" s="729"/>
      <c r="BG282" s="2"/>
    </row>
    <row r="283" spans="1:59" ht="15" customHeight="1" x14ac:dyDescent="0.4">
      <c r="A283" s="2"/>
      <c r="B283" s="7"/>
      <c r="C283" s="59"/>
      <c r="D283" s="119"/>
      <c r="E283" s="120"/>
      <c r="F283" s="120"/>
      <c r="G283" s="120"/>
      <c r="H283" s="120"/>
      <c r="I283" s="120"/>
      <c r="J283" s="120"/>
      <c r="K283" s="120"/>
      <c r="L283" s="121"/>
      <c r="M283" s="733"/>
      <c r="N283" s="734"/>
      <c r="O283" s="734"/>
      <c r="P283" s="734"/>
      <c r="Q283" s="734"/>
      <c r="R283" s="734"/>
      <c r="S283" s="734"/>
      <c r="T283" s="734"/>
      <c r="U283" s="734"/>
      <c r="V283" s="734"/>
      <c r="W283" s="734"/>
      <c r="X283" s="734"/>
      <c r="Y283" s="734"/>
      <c r="Z283" s="735"/>
      <c r="AA283" s="737"/>
      <c r="AB283" s="712"/>
      <c r="AC283" s="712"/>
      <c r="AD283" s="712"/>
      <c r="AE283" s="712"/>
      <c r="AF283" s="713"/>
      <c r="AG283" s="691"/>
      <c r="AH283" s="692"/>
      <c r="AI283" s="692"/>
      <c r="AJ283" s="692"/>
      <c r="AK283" s="692"/>
      <c r="AL283" s="692"/>
      <c r="AM283" s="693"/>
      <c r="AN283" s="694"/>
      <c r="AO283" s="695"/>
      <c r="AP283" s="695"/>
      <c r="AQ283" s="695"/>
      <c r="AR283" s="695"/>
      <c r="AS283" s="695"/>
      <c r="AT283" s="696"/>
      <c r="AU283" s="622"/>
      <c r="AV283" s="623"/>
      <c r="AW283" s="623"/>
      <c r="AX283" s="623"/>
      <c r="AY283" s="623"/>
      <c r="AZ283" s="624"/>
      <c r="BA283" s="728"/>
      <c r="BB283" s="729"/>
      <c r="BC283" s="729"/>
      <c r="BD283" s="729"/>
      <c r="BE283" s="729"/>
      <c r="BF283" s="729"/>
      <c r="BG283" s="2"/>
    </row>
    <row r="284" spans="1:59" ht="15" customHeight="1" x14ac:dyDescent="0.4">
      <c r="A284" s="2"/>
      <c r="B284" s="7"/>
      <c r="C284" s="59"/>
      <c r="D284" s="738"/>
      <c r="E284" s="739"/>
      <c r="F284" s="739"/>
      <c r="G284" s="739"/>
      <c r="H284" s="739"/>
      <c r="I284" s="739"/>
      <c r="J284" s="739"/>
      <c r="K284" s="739"/>
      <c r="L284" s="740"/>
      <c r="M284" s="705"/>
      <c r="N284" s="706"/>
      <c r="O284" s="706"/>
      <c r="P284" s="706"/>
      <c r="Q284" s="706"/>
      <c r="R284" s="706"/>
      <c r="S284" s="706"/>
      <c r="T284" s="706"/>
      <c r="U284" s="706"/>
      <c r="V284" s="706"/>
      <c r="W284" s="706"/>
      <c r="X284" s="706"/>
      <c r="Y284" s="706"/>
      <c r="Z284" s="707"/>
      <c r="AA284" s="711"/>
      <c r="AB284" s="712"/>
      <c r="AC284" s="712"/>
      <c r="AD284" s="712"/>
      <c r="AE284" s="712"/>
      <c r="AF284" s="713"/>
      <c r="AG284" s="691"/>
      <c r="AH284" s="692"/>
      <c r="AI284" s="692"/>
      <c r="AJ284" s="692"/>
      <c r="AK284" s="692"/>
      <c r="AL284" s="692"/>
      <c r="AM284" s="693"/>
      <c r="AN284" s="694"/>
      <c r="AO284" s="695"/>
      <c r="AP284" s="695"/>
      <c r="AQ284" s="695"/>
      <c r="AR284" s="695"/>
      <c r="AS284" s="695"/>
      <c r="AT284" s="696"/>
      <c r="AU284" s="622"/>
      <c r="AV284" s="623"/>
      <c r="AW284" s="623"/>
      <c r="AX284" s="623"/>
      <c r="AY284" s="623"/>
      <c r="AZ284" s="624"/>
      <c r="BA284" s="728"/>
      <c r="BB284" s="729"/>
      <c r="BC284" s="729"/>
      <c r="BD284" s="729"/>
      <c r="BE284" s="729"/>
      <c r="BF284" s="729"/>
      <c r="BG284" s="2"/>
    </row>
    <row r="285" spans="1:59" ht="15" customHeight="1" x14ac:dyDescent="0.4">
      <c r="A285" s="2"/>
      <c r="B285" s="7"/>
      <c r="C285" s="59"/>
      <c r="D285" s="741"/>
      <c r="E285" s="742"/>
      <c r="F285" s="742"/>
      <c r="G285" s="742"/>
      <c r="H285" s="742"/>
      <c r="I285" s="742"/>
      <c r="J285" s="742"/>
      <c r="K285" s="742"/>
      <c r="L285" s="743"/>
      <c r="M285" s="697" t="s">
        <v>167</v>
      </c>
      <c r="N285" s="698"/>
      <c r="O285" s="698"/>
      <c r="P285" s="698"/>
      <c r="Q285" s="698"/>
      <c r="R285" s="698"/>
      <c r="S285" s="698"/>
      <c r="T285" s="698"/>
      <c r="U285" s="698"/>
      <c r="V285" s="698"/>
      <c r="W285" s="698"/>
      <c r="X285" s="698"/>
      <c r="Y285" s="698"/>
      <c r="Z285" s="699"/>
      <c r="AA285" s="714"/>
      <c r="AB285" s="715"/>
      <c r="AC285" s="715"/>
      <c r="AD285" s="715"/>
      <c r="AE285" s="715"/>
      <c r="AF285" s="716"/>
      <c r="AG285" s="540"/>
      <c r="AH285" s="541"/>
      <c r="AI285" s="541"/>
      <c r="AJ285" s="541"/>
      <c r="AK285" s="541"/>
      <c r="AL285" s="541"/>
      <c r="AM285" s="542"/>
      <c r="AN285" s="546"/>
      <c r="AO285" s="547"/>
      <c r="AP285" s="547"/>
      <c r="AQ285" s="547"/>
      <c r="AR285" s="547"/>
      <c r="AS285" s="547"/>
      <c r="AT285" s="548"/>
      <c r="AU285" s="552"/>
      <c r="AV285" s="553"/>
      <c r="AW285" s="553"/>
      <c r="AX285" s="553"/>
      <c r="AY285" s="553"/>
      <c r="AZ285" s="554"/>
      <c r="BA285" s="728"/>
      <c r="BB285" s="729"/>
      <c r="BC285" s="729"/>
      <c r="BD285" s="729"/>
      <c r="BE285" s="729"/>
      <c r="BF285" s="729"/>
      <c r="BG285" s="2"/>
    </row>
    <row r="286" spans="1:59" s="81" customFormat="1" ht="15" customHeight="1" x14ac:dyDescent="0.15">
      <c r="A286" s="80"/>
      <c r="B286" s="80"/>
      <c r="C286" s="80"/>
      <c r="D286" s="718" t="s">
        <v>168</v>
      </c>
      <c r="E286" s="718"/>
      <c r="F286" s="718"/>
      <c r="G286" s="718"/>
      <c r="H286" s="718"/>
      <c r="I286" s="718"/>
      <c r="J286" s="718"/>
      <c r="K286" s="718"/>
      <c r="L286" s="718"/>
      <c r="M286" s="718"/>
      <c r="N286" s="718"/>
      <c r="O286" s="718"/>
      <c r="P286" s="718"/>
      <c r="Q286" s="718"/>
      <c r="R286" s="718"/>
      <c r="S286" s="718"/>
      <c r="T286" s="718"/>
      <c r="U286" s="718"/>
      <c r="V286" s="718"/>
      <c r="W286" s="718"/>
      <c r="X286" s="718"/>
      <c r="Y286" s="718"/>
      <c r="Z286" s="718"/>
      <c r="AA286" s="718"/>
      <c r="AB286" s="718"/>
      <c r="AC286" s="718"/>
      <c r="AD286" s="718"/>
      <c r="AE286" s="718"/>
      <c r="AF286" s="718"/>
      <c r="AG286" s="718"/>
      <c r="AH286" s="718"/>
      <c r="AI286" s="718"/>
      <c r="AJ286" s="718"/>
      <c r="AK286" s="718"/>
      <c r="AL286" s="718"/>
      <c r="AM286" s="718"/>
      <c r="AN286" s="718"/>
      <c r="AO286" s="718"/>
      <c r="AP286" s="718"/>
      <c r="AQ286" s="718"/>
      <c r="AR286" s="718"/>
      <c r="AS286" s="718"/>
      <c r="AT286" s="718"/>
      <c r="AU286" s="718"/>
      <c r="AV286" s="718"/>
      <c r="AW286" s="718"/>
      <c r="AX286" s="718"/>
      <c r="AY286" s="718"/>
      <c r="AZ286" s="718"/>
      <c r="BA286" s="718"/>
      <c r="BB286" s="718"/>
      <c r="BC286" s="718"/>
      <c r="BD286" s="718"/>
      <c r="BE286" s="718"/>
      <c r="BF286" s="122"/>
      <c r="BG286" s="80"/>
    </row>
    <row r="287" spans="1:59" ht="15" customHeight="1" x14ac:dyDescent="0.4">
      <c r="A287" s="2" t="s">
        <v>169</v>
      </c>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spans="1:59" ht="15" customHeight="1" x14ac:dyDescent="0.4">
      <c r="A288" s="2"/>
      <c r="B288" s="2" t="s">
        <v>170</v>
      </c>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spans="1:59" ht="15" customHeight="1" x14ac:dyDescent="0.4">
      <c r="A289" s="2"/>
      <c r="B289" s="2"/>
      <c r="C289" s="2" t="s">
        <v>171</v>
      </c>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spans="1:59" ht="15" customHeight="1" x14ac:dyDescent="0.4">
      <c r="A290" s="2"/>
      <c r="B290" s="7"/>
      <c r="C290" s="59"/>
      <c r="D290" s="700" t="s">
        <v>96</v>
      </c>
      <c r="E290" s="701"/>
      <c r="F290" s="701"/>
      <c r="G290" s="701"/>
      <c r="H290" s="701"/>
      <c r="I290" s="701"/>
      <c r="J290" s="701"/>
      <c r="K290" s="701"/>
      <c r="L290" s="701"/>
      <c r="M290" s="555" t="s">
        <v>97</v>
      </c>
      <c r="N290" s="556"/>
      <c r="O290" s="556"/>
      <c r="P290" s="556"/>
      <c r="Q290" s="556"/>
      <c r="R290" s="556"/>
      <c r="S290" s="556"/>
      <c r="T290" s="556"/>
      <c r="U290" s="556"/>
      <c r="V290" s="556"/>
      <c r="W290" s="556"/>
      <c r="X290" s="556"/>
      <c r="Y290" s="556"/>
      <c r="Z290" s="557"/>
      <c r="AA290" s="719" t="s">
        <v>98</v>
      </c>
      <c r="AB290" s="720"/>
      <c r="AC290" s="720"/>
      <c r="AD290" s="720"/>
      <c r="AE290" s="720"/>
      <c r="AF290" s="721"/>
      <c r="AG290" s="673" t="s">
        <v>99</v>
      </c>
      <c r="AH290" s="674"/>
      <c r="AI290" s="674"/>
      <c r="AJ290" s="674"/>
      <c r="AK290" s="674"/>
      <c r="AL290" s="674"/>
      <c r="AM290" s="675"/>
      <c r="AN290" s="682" t="s">
        <v>100</v>
      </c>
      <c r="AO290" s="682"/>
      <c r="AP290" s="682"/>
      <c r="AQ290" s="682"/>
      <c r="AR290" s="682"/>
      <c r="AS290" s="682"/>
      <c r="AT290" s="682"/>
      <c r="AU290" s="575" t="s">
        <v>101</v>
      </c>
      <c r="AV290" s="575"/>
      <c r="AW290" s="575"/>
      <c r="AX290" s="575"/>
      <c r="AY290" s="575"/>
      <c r="AZ290" s="575"/>
      <c r="BA290" s="523"/>
      <c r="BB290" s="524"/>
      <c r="BC290" s="524"/>
      <c r="BD290" s="524"/>
      <c r="BE290" s="524"/>
      <c r="BF290" s="524"/>
      <c r="BG290" s="2"/>
    </row>
    <row r="291" spans="1:59" ht="15" customHeight="1" x14ac:dyDescent="0.4">
      <c r="A291" s="2"/>
      <c r="B291" s="7"/>
      <c r="C291" s="59"/>
      <c r="D291" s="701"/>
      <c r="E291" s="701"/>
      <c r="F291" s="701"/>
      <c r="G291" s="701"/>
      <c r="H291" s="701"/>
      <c r="I291" s="701"/>
      <c r="J291" s="701"/>
      <c r="K291" s="701"/>
      <c r="L291" s="701"/>
      <c r="M291" s="558"/>
      <c r="N291" s="559"/>
      <c r="O291" s="559"/>
      <c r="P291" s="559"/>
      <c r="Q291" s="559"/>
      <c r="R291" s="559"/>
      <c r="S291" s="559"/>
      <c r="T291" s="559"/>
      <c r="U291" s="559"/>
      <c r="V291" s="559"/>
      <c r="W291" s="559"/>
      <c r="X291" s="559"/>
      <c r="Y291" s="559"/>
      <c r="Z291" s="560"/>
      <c r="AA291" s="722"/>
      <c r="AB291" s="723"/>
      <c r="AC291" s="723"/>
      <c r="AD291" s="723"/>
      <c r="AE291" s="723"/>
      <c r="AF291" s="724"/>
      <c r="AG291" s="676"/>
      <c r="AH291" s="677"/>
      <c r="AI291" s="677"/>
      <c r="AJ291" s="677"/>
      <c r="AK291" s="677"/>
      <c r="AL291" s="677"/>
      <c r="AM291" s="678"/>
      <c r="AN291" s="682"/>
      <c r="AO291" s="682"/>
      <c r="AP291" s="682"/>
      <c r="AQ291" s="682"/>
      <c r="AR291" s="682"/>
      <c r="AS291" s="682"/>
      <c r="AT291" s="682"/>
      <c r="AU291" s="575"/>
      <c r="AV291" s="575"/>
      <c r="AW291" s="575"/>
      <c r="AX291" s="575"/>
      <c r="AY291" s="575"/>
      <c r="AZ291" s="575"/>
      <c r="BA291" s="523"/>
      <c r="BB291" s="524"/>
      <c r="BC291" s="524"/>
      <c r="BD291" s="524"/>
      <c r="BE291" s="524"/>
      <c r="BF291" s="524"/>
      <c r="BG291" s="2"/>
    </row>
    <row r="292" spans="1:59" ht="15" customHeight="1" x14ac:dyDescent="0.4">
      <c r="A292" s="2"/>
      <c r="B292" s="7"/>
      <c r="C292" s="59"/>
      <c r="D292" s="701"/>
      <c r="E292" s="701"/>
      <c r="F292" s="701"/>
      <c r="G292" s="701"/>
      <c r="H292" s="701"/>
      <c r="I292" s="701"/>
      <c r="J292" s="701"/>
      <c r="K292" s="701"/>
      <c r="L292" s="701"/>
      <c r="M292" s="561"/>
      <c r="N292" s="562"/>
      <c r="O292" s="562"/>
      <c r="P292" s="562"/>
      <c r="Q292" s="562"/>
      <c r="R292" s="562"/>
      <c r="S292" s="562"/>
      <c r="T292" s="562"/>
      <c r="U292" s="562"/>
      <c r="V292" s="562"/>
      <c r="W292" s="562"/>
      <c r="X292" s="562"/>
      <c r="Y292" s="562"/>
      <c r="Z292" s="563"/>
      <c r="AA292" s="725"/>
      <c r="AB292" s="726"/>
      <c r="AC292" s="726"/>
      <c r="AD292" s="726"/>
      <c r="AE292" s="726"/>
      <c r="AF292" s="727"/>
      <c r="AG292" s="679"/>
      <c r="AH292" s="680"/>
      <c r="AI292" s="680"/>
      <c r="AJ292" s="680"/>
      <c r="AK292" s="680"/>
      <c r="AL292" s="680"/>
      <c r="AM292" s="681"/>
      <c r="AN292" s="682"/>
      <c r="AO292" s="682"/>
      <c r="AP292" s="682"/>
      <c r="AQ292" s="682"/>
      <c r="AR292" s="682"/>
      <c r="AS292" s="682"/>
      <c r="AT292" s="682"/>
      <c r="AU292" s="575"/>
      <c r="AV292" s="575"/>
      <c r="AW292" s="575"/>
      <c r="AX292" s="575"/>
      <c r="AY292" s="575"/>
      <c r="AZ292" s="575"/>
      <c r="BA292" s="523"/>
      <c r="BB292" s="524"/>
      <c r="BC292" s="524"/>
      <c r="BD292" s="524"/>
      <c r="BE292" s="524"/>
      <c r="BF292" s="524"/>
      <c r="BG292" s="2"/>
    </row>
    <row r="293" spans="1:59" ht="15" customHeight="1" x14ac:dyDescent="0.4">
      <c r="A293" s="2"/>
      <c r="B293" s="7"/>
      <c r="C293" s="59"/>
      <c r="D293" s="580"/>
      <c r="E293" s="581"/>
      <c r="F293" s="581"/>
      <c r="G293" s="581"/>
      <c r="H293" s="581"/>
      <c r="I293" s="581"/>
      <c r="J293" s="581"/>
      <c r="K293" s="581"/>
      <c r="L293" s="582"/>
      <c r="M293" s="702"/>
      <c r="N293" s="703"/>
      <c r="O293" s="703"/>
      <c r="P293" s="703"/>
      <c r="Q293" s="703"/>
      <c r="R293" s="703"/>
      <c r="S293" s="703"/>
      <c r="T293" s="703"/>
      <c r="U293" s="703"/>
      <c r="V293" s="703"/>
      <c r="W293" s="703"/>
      <c r="X293" s="703"/>
      <c r="Y293" s="703"/>
      <c r="Z293" s="704"/>
      <c r="AA293" s="708"/>
      <c r="AB293" s="709"/>
      <c r="AC293" s="709"/>
      <c r="AD293" s="709"/>
      <c r="AE293" s="709"/>
      <c r="AF293" s="710"/>
      <c r="AG293" s="537"/>
      <c r="AH293" s="538"/>
      <c r="AI293" s="538"/>
      <c r="AJ293" s="538"/>
      <c r="AK293" s="538"/>
      <c r="AL293" s="538"/>
      <c r="AM293" s="539"/>
      <c r="AN293" s="717"/>
      <c r="AO293" s="717"/>
      <c r="AP293" s="717"/>
      <c r="AQ293" s="717"/>
      <c r="AR293" s="717"/>
      <c r="AS293" s="717"/>
      <c r="AT293" s="717"/>
      <c r="AU293" s="549">
        <f>AG293*AN293</f>
        <v>0</v>
      </c>
      <c r="AV293" s="550"/>
      <c r="AW293" s="550"/>
      <c r="AX293" s="550"/>
      <c r="AY293" s="550"/>
      <c r="AZ293" s="551"/>
      <c r="BA293" s="523"/>
      <c r="BB293" s="524"/>
      <c r="BC293" s="524"/>
      <c r="BD293" s="524"/>
      <c r="BE293" s="524"/>
      <c r="BF293" s="524"/>
      <c r="BG293" s="2"/>
    </row>
    <row r="294" spans="1:59" ht="15" customHeight="1" x14ac:dyDescent="0.4">
      <c r="A294" s="2"/>
      <c r="B294" s="7"/>
      <c r="C294" s="59"/>
      <c r="D294" s="583"/>
      <c r="E294" s="584"/>
      <c r="F294" s="584"/>
      <c r="G294" s="584"/>
      <c r="H294" s="584"/>
      <c r="I294" s="584"/>
      <c r="J294" s="584"/>
      <c r="K294" s="584"/>
      <c r="L294" s="585"/>
      <c r="M294" s="705"/>
      <c r="N294" s="706"/>
      <c r="O294" s="706"/>
      <c r="P294" s="706"/>
      <c r="Q294" s="706"/>
      <c r="R294" s="706"/>
      <c r="S294" s="706"/>
      <c r="T294" s="706"/>
      <c r="U294" s="706"/>
      <c r="V294" s="706"/>
      <c r="W294" s="706"/>
      <c r="X294" s="706"/>
      <c r="Y294" s="706"/>
      <c r="Z294" s="707"/>
      <c r="AA294" s="711"/>
      <c r="AB294" s="712"/>
      <c r="AC294" s="712"/>
      <c r="AD294" s="712"/>
      <c r="AE294" s="712"/>
      <c r="AF294" s="713"/>
      <c r="AG294" s="691"/>
      <c r="AH294" s="692"/>
      <c r="AI294" s="692"/>
      <c r="AJ294" s="692"/>
      <c r="AK294" s="692"/>
      <c r="AL294" s="692"/>
      <c r="AM294" s="693"/>
      <c r="AN294" s="717"/>
      <c r="AO294" s="717"/>
      <c r="AP294" s="717"/>
      <c r="AQ294" s="717"/>
      <c r="AR294" s="717"/>
      <c r="AS294" s="717"/>
      <c r="AT294" s="717"/>
      <c r="AU294" s="622"/>
      <c r="AV294" s="623"/>
      <c r="AW294" s="623"/>
      <c r="AX294" s="623"/>
      <c r="AY294" s="623"/>
      <c r="AZ294" s="624"/>
      <c r="BA294" s="523"/>
      <c r="BB294" s="524"/>
      <c r="BC294" s="524"/>
      <c r="BD294" s="524"/>
      <c r="BE294" s="524"/>
      <c r="BF294" s="524"/>
      <c r="BG294" s="2"/>
    </row>
    <row r="295" spans="1:59" ht="15" customHeight="1" x14ac:dyDescent="0.4">
      <c r="A295" s="2"/>
      <c r="B295" s="7"/>
      <c r="C295" s="59"/>
      <c r="D295" s="586"/>
      <c r="E295" s="587"/>
      <c r="F295" s="587"/>
      <c r="G295" s="587"/>
      <c r="H295" s="587"/>
      <c r="I295" s="587"/>
      <c r="J295" s="587"/>
      <c r="K295" s="587"/>
      <c r="L295" s="588"/>
      <c r="M295" s="697" t="s">
        <v>167</v>
      </c>
      <c r="N295" s="698"/>
      <c r="O295" s="698"/>
      <c r="P295" s="698"/>
      <c r="Q295" s="698"/>
      <c r="R295" s="698"/>
      <c r="S295" s="698"/>
      <c r="T295" s="698"/>
      <c r="U295" s="698"/>
      <c r="V295" s="698"/>
      <c r="W295" s="698"/>
      <c r="X295" s="698"/>
      <c r="Y295" s="698"/>
      <c r="Z295" s="699"/>
      <c r="AA295" s="714"/>
      <c r="AB295" s="715"/>
      <c r="AC295" s="715"/>
      <c r="AD295" s="715"/>
      <c r="AE295" s="715"/>
      <c r="AF295" s="716"/>
      <c r="AG295" s="540"/>
      <c r="AH295" s="541"/>
      <c r="AI295" s="541"/>
      <c r="AJ295" s="541"/>
      <c r="AK295" s="541"/>
      <c r="AL295" s="541"/>
      <c r="AM295" s="542"/>
      <c r="AN295" s="717"/>
      <c r="AO295" s="717"/>
      <c r="AP295" s="717"/>
      <c r="AQ295" s="717"/>
      <c r="AR295" s="717"/>
      <c r="AS295" s="717"/>
      <c r="AT295" s="717"/>
      <c r="AU295" s="552"/>
      <c r="AV295" s="553"/>
      <c r="AW295" s="553"/>
      <c r="AX295" s="553"/>
      <c r="AY295" s="553"/>
      <c r="AZ295" s="554"/>
      <c r="BA295" s="523"/>
      <c r="BB295" s="524"/>
      <c r="BC295" s="524"/>
      <c r="BD295" s="524"/>
      <c r="BE295" s="524"/>
      <c r="BF295" s="524"/>
      <c r="BG295" s="2"/>
    </row>
    <row r="296" spans="1:59" ht="15" customHeight="1" x14ac:dyDescent="0.4">
      <c r="A296" s="2"/>
      <c r="B296" s="2"/>
      <c r="C296" s="2" t="s">
        <v>172</v>
      </c>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spans="1:59" ht="15" customHeight="1" x14ac:dyDescent="0.4">
      <c r="A297" s="2"/>
      <c r="B297" s="7"/>
      <c r="C297" s="59"/>
      <c r="D297" s="700" t="s">
        <v>96</v>
      </c>
      <c r="E297" s="701"/>
      <c r="F297" s="701"/>
      <c r="G297" s="701"/>
      <c r="H297" s="701"/>
      <c r="I297" s="701"/>
      <c r="J297" s="701"/>
      <c r="K297" s="701"/>
      <c r="L297" s="701"/>
      <c r="M297" s="555" t="s">
        <v>97</v>
      </c>
      <c r="N297" s="556"/>
      <c r="O297" s="556"/>
      <c r="P297" s="556"/>
      <c r="Q297" s="556"/>
      <c r="R297" s="556"/>
      <c r="S297" s="556"/>
      <c r="T297" s="556"/>
      <c r="U297" s="556"/>
      <c r="V297" s="556"/>
      <c r="W297" s="556"/>
      <c r="X297" s="556"/>
      <c r="Y297" s="556"/>
      <c r="Z297" s="557"/>
      <c r="AA297" s="564" t="s">
        <v>98</v>
      </c>
      <c r="AB297" s="565"/>
      <c r="AC297" s="565"/>
      <c r="AD297" s="565"/>
      <c r="AE297" s="565"/>
      <c r="AF297" s="566"/>
      <c r="AG297" s="673" t="s">
        <v>99</v>
      </c>
      <c r="AH297" s="674"/>
      <c r="AI297" s="674"/>
      <c r="AJ297" s="674"/>
      <c r="AK297" s="674"/>
      <c r="AL297" s="674"/>
      <c r="AM297" s="675"/>
      <c r="AN297" s="682" t="s">
        <v>100</v>
      </c>
      <c r="AO297" s="682"/>
      <c r="AP297" s="682"/>
      <c r="AQ297" s="682"/>
      <c r="AR297" s="682"/>
      <c r="AS297" s="682"/>
      <c r="AT297" s="682"/>
      <c r="AU297" s="575" t="s">
        <v>101</v>
      </c>
      <c r="AV297" s="575"/>
      <c r="AW297" s="575"/>
      <c r="AX297" s="575"/>
      <c r="AY297" s="575"/>
      <c r="AZ297" s="575"/>
      <c r="BA297" s="523"/>
      <c r="BB297" s="524"/>
      <c r="BC297" s="524"/>
      <c r="BD297" s="524"/>
      <c r="BE297" s="524"/>
      <c r="BF297" s="524"/>
      <c r="BG297" s="2"/>
    </row>
    <row r="298" spans="1:59" ht="15" customHeight="1" x14ac:dyDescent="0.4">
      <c r="A298" s="2"/>
      <c r="B298" s="7"/>
      <c r="C298" s="59"/>
      <c r="D298" s="701"/>
      <c r="E298" s="701"/>
      <c r="F298" s="701"/>
      <c r="G298" s="701"/>
      <c r="H298" s="701"/>
      <c r="I298" s="701"/>
      <c r="J298" s="701"/>
      <c r="K298" s="701"/>
      <c r="L298" s="701"/>
      <c r="M298" s="558"/>
      <c r="N298" s="559"/>
      <c r="O298" s="559"/>
      <c r="P298" s="559"/>
      <c r="Q298" s="559"/>
      <c r="R298" s="559"/>
      <c r="S298" s="559"/>
      <c r="T298" s="559"/>
      <c r="U298" s="559"/>
      <c r="V298" s="559"/>
      <c r="W298" s="559"/>
      <c r="X298" s="559"/>
      <c r="Y298" s="559"/>
      <c r="Z298" s="560"/>
      <c r="AA298" s="567"/>
      <c r="AB298" s="568"/>
      <c r="AC298" s="568"/>
      <c r="AD298" s="568"/>
      <c r="AE298" s="568"/>
      <c r="AF298" s="569"/>
      <c r="AG298" s="676"/>
      <c r="AH298" s="677"/>
      <c r="AI298" s="677"/>
      <c r="AJ298" s="677"/>
      <c r="AK298" s="677"/>
      <c r="AL298" s="677"/>
      <c r="AM298" s="678"/>
      <c r="AN298" s="682"/>
      <c r="AO298" s="682"/>
      <c r="AP298" s="682"/>
      <c r="AQ298" s="682"/>
      <c r="AR298" s="682"/>
      <c r="AS298" s="682"/>
      <c r="AT298" s="682"/>
      <c r="AU298" s="575"/>
      <c r="AV298" s="575"/>
      <c r="AW298" s="575"/>
      <c r="AX298" s="575"/>
      <c r="AY298" s="575"/>
      <c r="AZ298" s="575"/>
      <c r="BA298" s="523"/>
      <c r="BB298" s="524"/>
      <c r="BC298" s="524"/>
      <c r="BD298" s="524"/>
      <c r="BE298" s="524"/>
      <c r="BF298" s="524"/>
      <c r="BG298" s="2"/>
    </row>
    <row r="299" spans="1:59" ht="15" customHeight="1" x14ac:dyDescent="0.4">
      <c r="A299" s="2"/>
      <c r="B299" s="7"/>
      <c r="C299" s="59"/>
      <c r="D299" s="701"/>
      <c r="E299" s="701"/>
      <c r="F299" s="701"/>
      <c r="G299" s="701"/>
      <c r="H299" s="701"/>
      <c r="I299" s="701"/>
      <c r="J299" s="701"/>
      <c r="K299" s="701"/>
      <c r="L299" s="701"/>
      <c r="M299" s="561"/>
      <c r="N299" s="562"/>
      <c r="O299" s="562"/>
      <c r="P299" s="562"/>
      <c r="Q299" s="562"/>
      <c r="R299" s="562"/>
      <c r="S299" s="562"/>
      <c r="T299" s="562"/>
      <c r="U299" s="562"/>
      <c r="V299" s="562"/>
      <c r="W299" s="562"/>
      <c r="X299" s="562"/>
      <c r="Y299" s="562"/>
      <c r="Z299" s="563"/>
      <c r="AA299" s="570"/>
      <c r="AB299" s="571"/>
      <c r="AC299" s="571"/>
      <c r="AD299" s="571"/>
      <c r="AE299" s="571"/>
      <c r="AF299" s="572"/>
      <c r="AG299" s="679"/>
      <c r="AH299" s="680"/>
      <c r="AI299" s="680"/>
      <c r="AJ299" s="680"/>
      <c r="AK299" s="680"/>
      <c r="AL299" s="680"/>
      <c r="AM299" s="681"/>
      <c r="AN299" s="682"/>
      <c r="AO299" s="682"/>
      <c r="AP299" s="682"/>
      <c r="AQ299" s="682"/>
      <c r="AR299" s="682"/>
      <c r="AS299" s="682"/>
      <c r="AT299" s="682"/>
      <c r="AU299" s="575"/>
      <c r="AV299" s="575"/>
      <c r="AW299" s="575"/>
      <c r="AX299" s="575"/>
      <c r="AY299" s="575"/>
      <c r="AZ299" s="575"/>
      <c r="BA299" s="523"/>
      <c r="BB299" s="524"/>
      <c r="BC299" s="524"/>
      <c r="BD299" s="524"/>
      <c r="BE299" s="524"/>
      <c r="BF299" s="524"/>
      <c r="BG299" s="2"/>
    </row>
    <row r="300" spans="1:59" ht="15" customHeight="1" x14ac:dyDescent="0.4">
      <c r="A300" s="2"/>
      <c r="B300" s="7"/>
      <c r="C300" s="59"/>
      <c r="D300" s="580"/>
      <c r="E300" s="581"/>
      <c r="F300" s="581"/>
      <c r="G300" s="581"/>
      <c r="H300" s="581"/>
      <c r="I300" s="581"/>
      <c r="J300" s="581"/>
      <c r="K300" s="581"/>
      <c r="L300" s="582"/>
      <c r="M300" s="525"/>
      <c r="N300" s="526"/>
      <c r="O300" s="526"/>
      <c r="P300" s="526"/>
      <c r="Q300" s="526"/>
      <c r="R300" s="526"/>
      <c r="S300" s="526"/>
      <c r="T300" s="526"/>
      <c r="U300" s="526"/>
      <c r="V300" s="526"/>
      <c r="W300" s="526"/>
      <c r="X300" s="526"/>
      <c r="Y300" s="526"/>
      <c r="Z300" s="527"/>
      <c r="AA300" s="686"/>
      <c r="AB300" s="532"/>
      <c r="AC300" s="532"/>
      <c r="AD300" s="532"/>
      <c r="AE300" s="532"/>
      <c r="AF300" s="533"/>
      <c r="AG300" s="690"/>
      <c r="AH300" s="538"/>
      <c r="AI300" s="538"/>
      <c r="AJ300" s="538"/>
      <c r="AK300" s="538"/>
      <c r="AL300" s="538"/>
      <c r="AM300" s="539"/>
      <c r="AN300" s="543"/>
      <c r="AO300" s="544"/>
      <c r="AP300" s="544"/>
      <c r="AQ300" s="544"/>
      <c r="AR300" s="544"/>
      <c r="AS300" s="544"/>
      <c r="AT300" s="545"/>
      <c r="AU300" s="549">
        <f>AG300*AN300</f>
        <v>0</v>
      </c>
      <c r="AV300" s="550"/>
      <c r="AW300" s="550"/>
      <c r="AX300" s="550"/>
      <c r="AY300" s="550"/>
      <c r="AZ300" s="551"/>
      <c r="BA300" s="523"/>
      <c r="BB300" s="524"/>
      <c r="BC300" s="524"/>
      <c r="BD300" s="524"/>
      <c r="BE300" s="524"/>
      <c r="BF300" s="524"/>
      <c r="BG300" s="2"/>
    </row>
    <row r="301" spans="1:59" ht="15" customHeight="1" x14ac:dyDescent="0.4">
      <c r="A301" s="2"/>
      <c r="B301" s="7"/>
      <c r="C301" s="59"/>
      <c r="D301" s="583"/>
      <c r="E301" s="584"/>
      <c r="F301" s="584"/>
      <c r="G301" s="584"/>
      <c r="H301" s="584"/>
      <c r="I301" s="584"/>
      <c r="J301" s="584"/>
      <c r="K301" s="584"/>
      <c r="L301" s="585"/>
      <c r="M301" s="683"/>
      <c r="N301" s="684"/>
      <c r="O301" s="684"/>
      <c r="P301" s="684"/>
      <c r="Q301" s="684"/>
      <c r="R301" s="684"/>
      <c r="S301" s="684"/>
      <c r="T301" s="684"/>
      <c r="U301" s="684"/>
      <c r="V301" s="684"/>
      <c r="W301" s="684"/>
      <c r="X301" s="684"/>
      <c r="Y301" s="684"/>
      <c r="Z301" s="685"/>
      <c r="AA301" s="687"/>
      <c r="AB301" s="688"/>
      <c r="AC301" s="688"/>
      <c r="AD301" s="688"/>
      <c r="AE301" s="688"/>
      <c r="AF301" s="689"/>
      <c r="AG301" s="691"/>
      <c r="AH301" s="692"/>
      <c r="AI301" s="692"/>
      <c r="AJ301" s="692"/>
      <c r="AK301" s="692"/>
      <c r="AL301" s="692"/>
      <c r="AM301" s="693"/>
      <c r="AN301" s="694"/>
      <c r="AO301" s="695"/>
      <c r="AP301" s="695"/>
      <c r="AQ301" s="695"/>
      <c r="AR301" s="695"/>
      <c r="AS301" s="695"/>
      <c r="AT301" s="696"/>
      <c r="AU301" s="622"/>
      <c r="AV301" s="623"/>
      <c r="AW301" s="623"/>
      <c r="AX301" s="623"/>
      <c r="AY301" s="623"/>
      <c r="AZ301" s="624"/>
      <c r="BA301" s="523"/>
      <c r="BB301" s="524"/>
      <c r="BC301" s="524"/>
      <c r="BD301" s="524"/>
      <c r="BE301" s="524"/>
      <c r="BF301" s="524"/>
      <c r="BG301" s="2"/>
    </row>
    <row r="302" spans="1:59" ht="15" customHeight="1" x14ac:dyDescent="0.4">
      <c r="A302" s="2"/>
      <c r="B302" s="7"/>
      <c r="C302" s="59"/>
      <c r="D302" s="586"/>
      <c r="E302" s="587"/>
      <c r="F302" s="587"/>
      <c r="G302" s="587"/>
      <c r="H302" s="587"/>
      <c r="I302" s="587"/>
      <c r="J302" s="587"/>
      <c r="K302" s="587"/>
      <c r="L302" s="588"/>
      <c r="M302" s="697" t="s">
        <v>167</v>
      </c>
      <c r="N302" s="698"/>
      <c r="O302" s="698"/>
      <c r="P302" s="698"/>
      <c r="Q302" s="698"/>
      <c r="R302" s="698"/>
      <c r="S302" s="698"/>
      <c r="T302" s="698"/>
      <c r="U302" s="698"/>
      <c r="V302" s="698"/>
      <c r="W302" s="698"/>
      <c r="X302" s="698"/>
      <c r="Y302" s="698"/>
      <c r="Z302" s="699"/>
      <c r="AA302" s="534"/>
      <c r="AB302" s="535"/>
      <c r="AC302" s="535"/>
      <c r="AD302" s="535"/>
      <c r="AE302" s="535"/>
      <c r="AF302" s="536"/>
      <c r="AG302" s="540"/>
      <c r="AH302" s="541"/>
      <c r="AI302" s="541"/>
      <c r="AJ302" s="541"/>
      <c r="AK302" s="541"/>
      <c r="AL302" s="541"/>
      <c r="AM302" s="542"/>
      <c r="AN302" s="546"/>
      <c r="AO302" s="547"/>
      <c r="AP302" s="547"/>
      <c r="AQ302" s="547"/>
      <c r="AR302" s="547"/>
      <c r="AS302" s="547"/>
      <c r="AT302" s="548"/>
      <c r="AU302" s="552"/>
      <c r="AV302" s="553"/>
      <c r="AW302" s="553"/>
      <c r="AX302" s="553"/>
      <c r="AY302" s="553"/>
      <c r="AZ302" s="554"/>
      <c r="BA302" s="523"/>
      <c r="BB302" s="524"/>
      <c r="BC302" s="524"/>
      <c r="BD302" s="524"/>
      <c r="BE302" s="524"/>
      <c r="BF302" s="524"/>
      <c r="BG302" s="2"/>
    </row>
    <row r="303" spans="1:59" ht="15" customHeight="1" x14ac:dyDescent="0.4">
      <c r="A303" s="2"/>
      <c r="B303" s="7"/>
      <c r="C303" s="59"/>
      <c r="D303" s="580"/>
      <c r="E303" s="581"/>
      <c r="F303" s="581"/>
      <c r="G303" s="581"/>
      <c r="H303" s="581"/>
      <c r="I303" s="581"/>
      <c r="J303" s="581"/>
      <c r="K303" s="581"/>
      <c r="L303" s="582"/>
      <c r="M303" s="525"/>
      <c r="N303" s="526"/>
      <c r="O303" s="526"/>
      <c r="P303" s="526"/>
      <c r="Q303" s="526"/>
      <c r="R303" s="526"/>
      <c r="S303" s="526"/>
      <c r="T303" s="526"/>
      <c r="U303" s="526"/>
      <c r="V303" s="526"/>
      <c r="W303" s="526"/>
      <c r="X303" s="526"/>
      <c r="Y303" s="526"/>
      <c r="Z303" s="527"/>
      <c r="AA303" s="686"/>
      <c r="AB303" s="532"/>
      <c r="AC303" s="532"/>
      <c r="AD303" s="532"/>
      <c r="AE303" s="532"/>
      <c r="AF303" s="533"/>
      <c r="AG303" s="690"/>
      <c r="AH303" s="538"/>
      <c r="AI303" s="538"/>
      <c r="AJ303" s="538"/>
      <c r="AK303" s="538"/>
      <c r="AL303" s="538"/>
      <c r="AM303" s="539"/>
      <c r="AN303" s="543"/>
      <c r="AO303" s="544"/>
      <c r="AP303" s="544"/>
      <c r="AQ303" s="544"/>
      <c r="AR303" s="544"/>
      <c r="AS303" s="544"/>
      <c r="AT303" s="545"/>
      <c r="AU303" s="549">
        <f>AG303*AN303</f>
        <v>0</v>
      </c>
      <c r="AV303" s="550"/>
      <c r="AW303" s="550"/>
      <c r="AX303" s="550"/>
      <c r="AY303" s="550"/>
      <c r="AZ303" s="551"/>
      <c r="BA303" s="523"/>
      <c r="BB303" s="524"/>
      <c r="BC303" s="524"/>
      <c r="BD303" s="524"/>
      <c r="BE303" s="524"/>
      <c r="BF303" s="524"/>
      <c r="BG303" s="2"/>
    </row>
    <row r="304" spans="1:59" ht="15" customHeight="1" x14ac:dyDescent="0.4">
      <c r="A304" s="2"/>
      <c r="B304" s="7"/>
      <c r="C304" s="59"/>
      <c r="D304" s="583"/>
      <c r="E304" s="584"/>
      <c r="F304" s="584"/>
      <c r="G304" s="584"/>
      <c r="H304" s="584"/>
      <c r="I304" s="584"/>
      <c r="J304" s="584"/>
      <c r="K304" s="584"/>
      <c r="L304" s="585"/>
      <c r="M304" s="683"/>
      <c r="N304" s="684"/>
      <c r="O304" s="684"/>
      <c r="P304" s="684"/>
      <c r="Q304" s="684"/>
      <c r="R304" s="684"/>
      <c r="S304" s="684"/>
      <c r="T304" s="684"/>
      <c r="U304" s="684"/>
      <c r="V304" s="684"/>
      <c r="W304" s="684"/>
      <c r="X304" s="684"/>
      <c r="Y304" s="684"/>
      <c r="Z304" s="685"/>
      <c r="AA304" s="687"/>
      <c r="AB304" s="688"/>
      <c r="AC304" s="688"/>
      <c r="AD304" s="688"/>
      <c r="AE304" s="688"/>
      <c r="AF304" s="689"/>
      <c r="AG304" s="691"/>
      <c r="AH304" s="692"/>
      <c r="AI304" s="692"/>
      <c r="AJ304" s="692"/>
      <c r="AK304" s="692"/>
      <c r="AL304" s="692"/>
      <c r="AM304" s="693"/>
      <c r="AN304" s="694"/>
      <c r="AO304" s="695"/>
      <c r="AP304" s="695"/>
      <c r="AQ304" s="695"/>
      <c r="AR304" s="695"/>
      <c r="AS304" s="695"/>
      <c r="AT304" s="696"/>
      <c r="AU304" s="622"/>
      <c r="AV304" s="623"/>
      <c r="AW304" s="623"/>
      <c r="AX304" s="623"/>
      <c r="AY304" s="623"/>
      <c r="AZ304" s="624"/>
      <c r="BA304" s="523"/>
      <c r="BB304" s="524"/>
      <c r="BC304" s="524"/>
      <c r="BD304" s="524"/>
      <c r="BE304" s="524"/>
      <c r="BF304" s="524"/>
      <c r="BG304" s="2"/>
    </row>
    <row r="305" spans="1:71" ht="15" customHeight="1" x14ac:dyDescent="0.4">
      <c r="A305" s="2"/>
      <c r="B305" s="7"/>
      <c r="C305" s="59"/>
      <c r="D305" s="586"/>
      <c r="E305" s="587"/>
      <c r="F305" s="587"/>
      <c r="G305" s="587"/>
      <c r="H305" s="587"/>
      <c r="I305" s="587"/>
      <c r="J305" s="587"/>
      <c r="K305" s="587"/>
      <c r="L305" s="588"/>
      <c r="M305" s="697" t="s">
        <v>167</v>
      </c>
      <c r="N305" s="698"/>
      <c r="O305" s="698"/>
      <c r="P305" s="698"/>
      <c r="Q305" s="698"/>
      <c r="R305" s="698"/>
      <c r="S305" s="698"/>
      <c r="T305" s="698"/>
      <c r="U305" s="698"/>
      <c r="V305" s="698"/>
      <c r="W305" s="698"/>
      <c r="X305" s="698"/>
      <c r="Y305" s="698"/>
      <c r="Z305" s="699"/>
      <c r="AA305" s="534"/>
      <c r="AB305" s="535"/>
      <c r="AC305" s="535"/>
      <c r="AD305" s="535"/>
      <c r="AE305" s="535"/>
      <c r="AF305" s="536"/>
      <c r="AG305" s="540"/>
      <c r="AH305" s="541"/>
      <c r="AI305" s="541"/>
      <c r="AJ305" s="541"/>
      <c r="AK305" s="541"/>
      <c r="AL305" s="541"/>
      <c r="AM305" s="542"/>
      <c r="AN305" s="546"/>
      <c r="AO305" s="547"/>
      <c r="AP305" s="547"/>
      <c r="AQ305" s="547"/>
      <c r="AR305" s="547"/>
      <c r="AS305" s="547"/>
      <c r="AT305" s="548"/>
      <c r="AU305" s="552"/>
      <c r="AV305" s="553"/>
      <c r="AW305" s="553"/>
      <c r="AX305" s="553"/>
      <c r="AY305" s="553"/>
      <c r="AZ305" s="554"/>
      <c r="BA305" s="523"/>
      <c r="BB305" s="524"/>
      <c r="BC305" s="524"/>
      <c r="BD305" s="524"/>
      <c r="BE305" s="524"/>
      <c r="BF305" s="524"/>
      <c r="BG305" s="2"/>
    </row>
    <row r="306" spans="1:71" ht="9" customHeight="1" x14ac:dyDescent="0.4">
      <c r="A306" s="2"/>
      <c r="B306" s="7"/>
      <c r="C306" s="7"/>
      <c r="AD306" s="659" t="s">
        <v>173</v>
      </c>
      <c r="AE306" s="556"/>
      <c r="AF306" s="556"/>
      <c r="AG306" s="556"/>
      <c r="AH306" s="556"/>
      <c r="AI306" s="556"/>
      <c r="AJ306" s="556"/>
      <c r="AK306" s="556"/>
      <c r="AL306" s="556"/>
      <c r="AM306" s="556"/>
      <c r="AN306" s="556"/>
      <c r="AO306" s="557"/>
      <c r="AP306" s="662">
        <f>SUM(AU300:AZ305)</f>
        <v>0</v>
      </c>
      <c r="AQ306" s="663"/>
      <c r="AR306" s="663"/>
      <c r="AS306" s="663"/>
      <c r="AT306" s="663"/>
      <c r="AU306" s="663"/>
      <c r="AV306" s="663"/>
      <c r="AW306" s="663"/>
      <c r="AX306" s="663"/>
      <c r="AY306" s="663"/>
      <c r="AZ306" s="664"/>
    </row>
    <row r="307" spans="1:71" ht="5.25" customHeight="1" x14ac:dyDescent="0.4">
      <c r="A307" s="2"/>
      <c r="B307" s="7"/>
      <c r="C307" s="7"/>
      <c r="AD307" s="660"/>
      <c r="AE307" s="559"/>
      <c r="AF307" s="559"/>
      <c r="AG307" s="559"/>
      <c r="AH307" s="559"/>
      <c r="AI307" s="559"/>
      <c r="AJ307" s="559"/>
      <c r="AK307" s="559"/>
      <c r="AL307" s="559"/>
      <c r="AM307" s="559"/>
      <c r="AN307" s="559"/>
      <c r="AO307" s="560"/>
      <c r="AP307" s="665"/>
      <c r="AQ307" s="666"/>
      <c r="AR307" s="666"/>
      <c r="AS307" s="666"/>
      <c r="AT307" s="666"/>
      <c r="AU307" s="666"/>
      <c r="AV307" s="666"/>
      <c r="AW307" s="666"/>
      <c r="AX307" s="666"/>
      <c r="AY307" s="666"/>
      <c r="AZ307" s="667"/>
    </row>
    <row r="308" spans="1:71" ht="15" customHeight="1" x14ac:dyDescent="0.4">
      <c r="A308" s="2"/>
      <c r="B308" s="7"/>
      <c r="C308" s="7"/>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123"/>
      <c r="AD308" s="661"/>
      <c r="AE308" s="562"/>
      <c r="AF308" s="562"/>
      <c r="AG308" s="562"/>
      <c r="AH308" s="562"/>
      <c r="AI308" s="562"/>
      <c r="AJ308" s="562"/>
      <c r="AK308" s="562"/>
      <c r="AL308" s="562"/>
      <c r="AM308" s="562"/>
      <c r="AN308" s="562"/>
      <c r="AO308" s="563"/>
      <c r="AP308" s="668"/>
      <c r="AQ308" s="669"/>
      <c r="AR308" s="669"/>
      <c r="AS308" s="669"/>
      <c r="AT308" s="669"/>
      <c r="AU308" s="669"/>
      <c r="AV308" s="669"/>
      <c r="AW308" s="669"/>
      <c r="AX308" s="669"/>
      <c r="AY308" s="669"/>
      <c r="AZ308" s="670"/>
    </row>
    <row r="309" spans="1:71" ht="15" customHeight="1" x14ac:dyDescent="0.4">
      <c r="A309" s="2"/>
      <c r="B309" s="2"/>
      <c r="C309" s="2"/>
      <c r="D309" s="671" t="s">
        <v>174</v>
      </c>
      <c r="E309" s="671"/>
      <c r="F309" s="671"/>
      <c r="G309" s="671"/>
      <c r="H309" s="671"/>
      <c r="I309" s="671"/>
      <c r="J309" s="671"/>
      <c r="K309" s="671"/>
      <c r="L309" s="671"/>
      <c r="M309" s="671"/>
      <c r="N309" s="671"/>
      <c r="O309" s="671"/>
      <c r="P309" s="671"/>
      <c r="Q309" s="671"/>
      <c r="R309" s="671"/>
      <c r="S309" s="671"/>
      <c r="T309" s="671"/>
      <c r="U309" s="671"/>
      <c r="V309" s="671"/>
      <c r="W309" s="671"/>
      <c r="X309" s="671"/>
      <c r="Y309" s="671"/>
      <c r="Z309" s="671"/>
      <c r="AA309" s="671"/>
      <c r="AB309" s="671"/>
      <c r="AC309" s="671"/>
      <c r="AD309" s="672"/>
      <c r="AE309" s="672"/>
      <c r="AF309" s="672"/>
      <c r="AG309" s="672"/>
      <c r="AH309" s="672"/>
      <c r="AI309" s="672"/>
      <c r="AJ309" s="672"/>
      <c r="AK309" s="672"/>
      <c r="AL309" s="672"/>
      <c r="AM309" s="672"/>
      <c r="AN309" s="672"/>
      <c r="AO309" s="672"/>
      <c r="AP309" s="672"/>
      <c r="AQ309" s="672"/>
      <c r="AR309" s="672"/>
      <c r="AS309" s="672"/>
      <c r="AT309" s="672"/>
      <c r="AU309" s="672"/>
      <c r="AV309" s="672"/>
      <c r="AW309" s="672"/>
      <c r="AX309" s="672"/>
      <c r="AY309" s="672"/>
      <c r="AZ309" s="672"/>
      <c r="BA309" s="124"/>
      <c r="BB309" s="124"/>
      <c r="BC309" s="124"/>
      <c r="BD309" s="124"/>
      <c r="BE309" s="124"/>
      <c r="BF309" s="2"/>
      <c r="BG309" s="2"/>
    </row>
    <row r="310" spans="1:71" ht="15" customHeight="1" x14ac:dyDescent="0.4">
      <c r="A310" s="2"/>
      <c r="B310" s="2"/>
      <c r="C310" s="2"/>
      <c r="D310" s="671"/>
      <c r="E310" s="671"/>
      <c r="F310" s="671"/>
      <c r="G310" s="671"/>
      <c r="H310" s="671"/>
      <c r="I310" s="671"/>
      <c r="J310" s="671"/>
      <c r="K310" s="671"/>
      <c r="L310" s="671"/>
      <c r="M310" s="671"/>
      <c r="N310" s="671"/>
      <c r="O310" s="671"/>
      <c r="P310" s="671"/>
      <c r="Q310" s="671"/>
      <c r="R310" s="671"/>
      <c r="S310" s="671"/>
      <c r="T310" s="671"/>
      <c r="U310" s="671"/>
      <c r="V310" s="671"/>
      <c r="W310" s="671"/>
      <c r="X310" s="671"/>
      <c r="Y310" s="671"/>
      <c r="Z310" s="671"/>
      <c r="AA310" s="671"/>
      <c r="AB310" s="671"/>
      <c r="AC310" s="671"/>
      <c r="AD310" s="671"/>
      <c r="AE310" s="671"/>
      <c r="AF310" s="671"/>
      <c r="AG310" s="671"/>
      <c r="AH310" s="671"/>
      <c r="AI310" s="671"/>
      <c r="AJ310" s="671"/>
      <c r="AK310" s="671"/>
      <c r="AL310" s="671"/>
      <c r="AM310" s="671"/>
      <c r="AN310" s="671"/>
      <c r="AO310" s="671"/>
      <c r="AP310" s="671"/>
      <c r="AQ310" s="671"/>
      <c r="AR310" s="671"/>
      <c r="AS310" s="671"/>
      <c r="AT310" s="671"/>
      <c r="AU310" s="671"/>
      <c r="AV310" s="671"/>
      <c r="AW310" s="671"/>
      <c r="AX310" s="671"/>
      <c r="AY310" s="671"/>
      <c r="AZ310" s="671"/>
      <c r="BA310" s="124"/>
      <c r="BB310" s="124"/>
      <c r="BC310" s="124"/>
      <c r="BD310" s="124"/>
      <c r="BE310" s="124"/>
      <c r="BF310" s="2"/>
      <c r="BG310" s="2"/>
    </row>
    <row r="311" spans="1:71" ht="15" customHeight="1" x14ac:dyDescent="0.4">
      <c r="A311" s="2"/>
      <c r="B311" s="2"/>
      <c r="C311" s="2"/>
      <c r="D311" s="671"/>
      <c r="E311" s="671"/>
      <c r="F311" s="671"/>
      <c r="G311" s="671"/>
      <c r="H311" s="671"/>
      <c r="I311" s="671"/>
      <c r="J311" s="671"/>
      <c r="K311" s="671"/>
      <c r="L311" s="671"/>
      <c r="M311" s="671"/>
      <c r="N311" s="671"/>
      <c r="O311" s="671"/>
      <c r="P311" s="671"/>
      <c r="Q311" s="671"/>
      <c r="R311" s="671"/>
      <c r="S311" s="671"/>
      <c r="T311" s="671"/>
      <c r="U311" s="671"/>
      <c r="V311" s="671"/>
      <c r="W311" s="671"/>
      <c r="X311" s="671"/>
      <c r="Y311" s="671"/>
      <c r="Z311" s="671"/>
      <c r="AA311" s="671"/>
      <c r="AB311" s="671"/>
      <c r="AC311" s="671"/>
      <c r="AD311" s="671"/>
      <c r="AE311" s="671"/>
      <c r="AF311" s="671"/>
      <c r="AG311" s="671"/>
      <c r="AH311" s="671"/>
      <c r="AI311" s="671"/>
      <c r="AJ311" s="671"/>
      <c r="AK311" s="671"/>
      <c r="AL311" s="671"/>
      <c r="AM311" s="671"/>
      <c r="AN311" s="671"/>
      <c r="AO311" s="671"/>
      <c r="AP311" s="671"/>
      <c r="AQ311" s="671"/>
      <c r="AR311" s="671"/>
      <c r="AS311" s="671"/>
      <c r="AT311" s="671"/>
      <c r="AU311" s="671"/>
      <c r="AV311" s="671"/>
      <c r="AW311" s="671"/>
      <c r="AX311" s="671"/>
      <c r="AY311" s="671"/>
      <c r="AZ311" s="671"/>
      <c r="BA311" s="124"/>
      <c r="BB311" s="124"/>
      <c r="BC311" s="124"/>
      <c r="BD311" s="124"/>
      <c r="BE311" s="124"/>
      <c r="BF311" s="2"/>
      <c r="BG311" s="2"/>
    </row>
    <row r="312" spans="1:71" ht="7.5" customHeight="1" x14ac:dyDescent="0.4">
      <c r="A312" s="2"/>
      <c r="B312" s="2"/>
      <c r="C312" s="2"/>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4"/>
      <c r="BB312" s="124"/>
      <c r="BC312" s="124"/>
      <c r="BD312" s="124"/>
      <c r="BE312" s="124"/>
      <c r="BF312" s="2"/>
      <c r="BG312" s="2"/>
    </row>
    <row r="313" spans="1:71" ht="15" customHeight="1" x14ac:dyDescent="0.4">
      <c r="A313" s="2" t="s">
        <v>175</v>
      </c>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spans="1:71" ht="15" customHeight="1" x14ac:dyDescent="0.4">
      <c r="A314" s="2"/>
      <c r="B314" s="2" t="s">
        <v>176</v>
      </c>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R314" s="65"/>
      <c r="BS314" s="65"/>
    </row>
    <row r="315" spans="1:71" ht="15" customHeight="1" x14ac:dyDescent="0.4">
      <c r="A315" s="2"/>
      <c r="B315" s="7"/>
      <c r="C315" s="59"/>
      <c r="D315" s="555" t="s">
        <v>97</v>
      </c>
      <c r="E315" s="556"/>
      <c r="F315" s="556"/>
      <c r="G315" s="556"/>
      <c r="H315" s="556"/>
      <c r="I315" s="556"/>
      <c r="J315" s="556"/>
      <c r="K315" s="556"/>
      <c r="L315" s="556"/>
      <c r="M315" s="556"/>
      <c r="N315" s="556"/>
      <c r="O315" s="556"/>
      <c r="P315" s="556"/>
      <c r="Q315" s="556"/>
      <c r="R315" s="556"/>
      <c r="S315" s="556"/>
      <c r="T315" s="556"/>
      <c r="U315" s="556"/>
      <c r="V315" s="556"/>
      <c r="W315" s="556"/>
      <c r="X315" s="556"/>
      <c r="Y315" s="556"/>
      <c r="Z315" s="557"/>
      <c r="AA315" s="564" t="s">
        <v>98</v>
      </c>
      <c r="AB315" s="565"/>
      <c r="AC315" s="565"/>
      <c r="AD315" s="565"/>
      <c r="AE315" s="565"/>
      <c r="AF315" s="566"/>
      <c r="AG315" s="673" t="s">
        <v>99</v>
      </c>
      <c r="AH315" s="674"/>
      <c r="AI315" s="674"/>
      <c r="AJ315" s="674"/>
      <c r="AK315" s="674"/>
      <c r="AL315" s="674"/>
      <c r="AM315" s="675"/>
      <c r="AN315" s="682" t="s">
        <v>100</v>
      </c>
      <c r="AO315" s="682"/>
      <c r="AP315" s="682"/>
      <c r="AQ315" s="682"/>
      <c r="AR315" s="682"/>
      <c r="AS315" s="682"/>
      <c r="AT315" s="682"/>
      <c r="AU315" s="575" t="s">
        <v>101</v>
      </c>
      <c r="AV315" s="575"/>
      <c r="AW315" s="575"/>
      <c r="AX315" s="575"/>
      <c r="AY315" s="575"/>
      <c r="AZ315" s="575"/>
      <c r="BA315" s="523"/>
      <c r="BB315" s="524"/>
      <c r="BC315" s="524"/>
      <c r="BD315" s="524"/>
      <c r="BE315" s="524"/>
      <c r="BF315" s="524"/>
      <c r="BG315" s="2"/>
    </row>
    <row r="316" spans="1:71" ht="15" customHeight="1" x14ac:dyDescent="0.4">
      <c r="A316" s="2"/>
      <c r="B316" s="7"/>
      <c r="C316" s="59"/>
      <c r="D316" s="558"/>
      <c r="E316" s="559"/>
      <c r="F316" s="559"/>
      <c r="G316" s="559"/>
      <c r="H316" s="559"/>
      <c r="I316" s="559"/>
      <c r="J316" s="559"/>
      <c r="K316" s="559"/>
      <c r="L316" s="559"/>
      <c r="M316" s="559"/>
      <c r="N316" s="559"/>
      <c r="O316" s="559"/>
      <c r="P316" s="559"/>
      <c r="Q316" s="559"/>
      <c r="R316" s="559"/>
      <c r="S316" s="559"/>
      <c r="T316" s="559"/>
      <c r="U316" s="559"/>
      <c r="V316" s="559"/>
      <c r="W316" s="559"/>
      <c r="X316" s="559"/>
      <c r="Y316" s="559"/>
      <c r="Z316" s="560"/>
      <c r="AA316" s="567"/>
      <c r="AB316" s="568"/>
      <c r="AC316" s="568"/>
      <c r="AD316" s="568"/>
      <c r="AE316" s="568"/>
      <c r="AF316" s="569"/>
      <c r="AG316" s="676"/>
      <c r="AH316" s="677"/>
      <c r="AI316" s="677"/>
      <c r="AJ316" s="677"/>
      <c r="AK316" s="677"/>
      <c r="AL316" s="677"/>
      <c r="AM316" s="678"/>
      <c r="AN316" s="682"/>
      <c r="AO316" s="682"/>
      <c r="AP316" s="682"/>
      <c r="AQ316" s="682"/>
      <c r="AR316" s="682"/>
      <c r="AS316" s="682"/>
      <c r="AT316" s="682"/>
      <c r="AU316" s="575"/>
      <c r="AV316" s="575"/>
      <c r="AW316" s="575"/>
      <c r="AX316" s="575"/>
      <c r="AY316" s="575"/>
      <c r="AZ316" s="575"/>
      <c r="BA316" s="523"/>
      <c r="BB316" s="524"/>
      <c r="BC316" s="524"/>
      <c r="BD316" s="524"/>
      <c r="BE316" s="524"/>
      <c r="BF316" s="524"/>
      <c r="BG316" s="2"/>
    </row>
    <row r="317" spans="1:71" ht="15" customHeight="1" x14ac:dyDescent="0.4">
      <c r="A317" s="2"/>
      <c r="B317" s="7"/>
      <c r="C317" s="59"/>
      <c r="D317" s="561"/>
      <c r="E317" s="562"/>
      <c r="F317" s="562"/>
      <c r="G317" s="562"/>
      <c r="H317" s="562"/>
      <c r="I317" s="562"/>
      <c r="J317" s="562"/>
      <c r="K317" s="562"/>
      <c r="L317" s="562"/>
      <c r="M317" s="562"/>
      <c r="N317" s="562"/>
      <c r="O317" s="562"/>
      <c r="P317" s="562"/>
      <c r="Q317" s="562"/>
      <c r="R317" s="562"/>
      <c r="S317" s="562"/>
      <c r="T317" s="562"/>
      <c r="U317" s="562"/>
      <c r="V317" s="562"/>
      <c r="W317" s="562"/>
      <c r="X317" s="562"/>
      <c r="Y317" s="562"/>
      <c r="Z317" s="563"/>
      <c r="AA317" s="570"/>
      <c r="AB317" s="571"/>
      <c r="AC317" s="571"/>
      <c r="AD317" s="571"/>
      <c r="AE317" s="571"/>
      <c r="AF317" s="572"/>
      <c r="AG317" s="679"/>
      <c r="AH317" s="680"/>
      <c r="AI317" s="680"/>
      <c r="AJ317" s="680"/>
      <c r="AK317" s="680"/>
      <c r="AL317" s="680"/>
      <c r="AM317" s="681"/>
      <c r="AN317" s="682"/>
      <c r="AO317" s="682"/>
      <c r="AP317" s="682"/>
      <c r="AQ317" s="682"/>
      <c r="AR317" s="682"/>
      <c r="AS317" s="682"/>
      <c r="AT317" s="682"/>
      <c r="AU317" s="575"/>
      <c r="AV317" s="575"/>
      <c r="AW317" s="575"/>
      <c r="AX317" s="575"/>
      <c r="AY317" s="575"/>
      <c r="AZ317" s="575"/>
      <c r="BA317" s="523"/>
      <c r="BB317" s="524"/>
      <c r="BC317" s="524"/>
      <c r="BD317" s="524"/>
      <c r="BE317" s="524"/>
      <c r="BF317" s="524"/>
      <c r="BG317" s="2"/>
    </row>
    <row r="318" spans="1:71" ht="15" customHeight="1" x14ac:dyDescent="0.4">
      <c r="A318" s="2"/>
      <c r="B318" s="7"/>
      <c r="C318" s="59"/>
      <c r="D318" s="525"/>
      <c r="E318" s="526"/>
      <c r="F318" s="526"/>
      <c r="G318" s="526"/>
      <c r="H318" s="526"/>
      <c r="I318" s="526"/>
      <c r="J318" s="526"/>
      <c r="K318" s="526"/>
      <c r="L318" s="526"/>
      <c r="M318" s="526"/>
      <c r="N318" s="526"/>
      <c r="O318" s="526"/>
      <c r="P318" s="526"/>
      <c r="Q318" s="526"/>
      <c r="R318" s="526"/>
      <c r="S318" s="526"/>
      <c r="T318" s="526"/>
      <c r="U318" s="526"/>
      <c r="V318" s="526"/>
      <c r="W318" s="526"/>
      <c r="X318" s="526"/>
      <c r="Y318" s="526"/>
      <c r="Z318" s="527"/>
      <c r="AA318" s="531"/>
      <c r="AB318" s="532"/>
      <c r="AC318" s="532"/>
      <c r="AD318" s="532"/>
      <c r="AE318" s="532"/>
      <c r="AF318" s="533"/>
      <c r="AG318" s="537"/>
      <c r="AH318" s="538"/>
      <c r="AI318" s="538"/>
      <c r="AJ318" s="538"/>
      <c r="AK318" s="538"/>
      <c r="AL318" s="538"/>
      <c r="AM318" s="539"/>
      <c r="AN318" s="543"/>
      <c r="AO318" s="544"/>
      <c r="AP318" s="544"/>
      <c r="AQ318" s="544"/>
      <c r="AR318" s="544"/>
      <c r="AS318" s="544"/>
      <c r="AT318" s="545"/>
      <c r="AU318" s="549">
        <f>AG318*AN318</f>
        <v>0</v>
      </c>
      <c r="AV318" s="550"/>
      <c r="AW318" s="550"/>
      <c r="AX318" s="550"/>
      <c r="AY318" s="550"/>
      <c r="AZ318" s="551"/>
      <c r="BA318" s="523"/>
      <c r="BB318" s="524"/>
      <c r="BC318" s="524"/>
      <c r="BD318" s="524"/>
      <c r="BE318" s="524"/>
      <c r="BF318" s="524"/>
      <c r="BG318" s="2"/>
    </row>
    <row r="319" spans="1:71" ht="15" customHeight="1" x14ac:dyDescent="0.4">
      <c r="A319" s="2"/>
      <c r="B319" s="7"/>
      <c r="C319" s="59"/>
      <c r="D319" s="528"/>
      <c r="E319" s="529"/>
      <c r="F319" s="529"/>
      <c r="G319" s="529"/>
      <c r="H319" s="529"/>
      <c r="I319" s="529"/>
      <c r="J319" s="529"/>
      <c r="K319" s="529"/>
      <c r="L319" s="529"/>
      <c r="M319" s="529"/>
      <c r="N319" s="529"/>
      <c r="O319" s="529"/>
      <c r="P319" s="529"/>
      <c r="Q319" s="529"/>
      <c r="R319" s="529"/>
      <c r="S319" s="529"/>
      <c r="T319" s="529"/>
      <c r="U319" s="529"/>
      <c r="V319" s="529"/>
      <c r="W319" s="529"/>
      <c r="X319" s="529"/>
      <c r="Y319" s="529"/>
      <c r="Z319" s="530"/>
      <c r="AA319" s="534"/>
      <c r="AB319" s="535"/>
      <c r="AC319" s="535"/>
      <c r="AD319" s="535"/>
      <c r="AE319" s="535"/>
      <c r="AF319" s="536"/>
      <c r="AG319" s="540"/>
      <c r="AH319" s="541"/>
      <c r="AI319" s="541"/>
      <c r="AJ319" s="541"/>
      <c r="AK319" s="541"/>
      <c r="AL319" s="541"/>
      <c r="AM319" s="542"/>
      <c r="AN319" s="546"/>
      <c r="AO319" s="547"/>
      <c r="AP319" s="547"/>
      <c r="AQ319" s="547"/>
      <c r="AR319" s="547"/>
      <c r="AS319" s="547"/>
      <c r="AT319" s="548"/>
      <c r="AU319" s="552"/>
      <c r="AV319" s="553"/>
      <c r="AW319" s="553"/>
      <c r="AX319" s="553"/>
      <c r="AY319" s="553"/>
      <c r="AZ319" s="554"/>
      <c r="BA319" s="523"/>
      <c r="BB319" s="524"/>
      <c r="BC319" s="524"/>
      <c r="BD319" s="524"/>
      <c r="BE319" s="524"/>
      <c r="BF319" s="524"/>
      <c r="BG319" s="2"/>
    </row>
    <row r="320" spans="1:71" ht="15" customHeight="1" x14ac:dyDescent="0.15">
      <c r="A320" s="2"/>
      <c r="B320" s="2"/>
      <c r="C320" s="2"/>
      <c r="D320" s="26" t="s">
        <v>177</v>
      </c>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spans="1:71" ht="7.5" customHeight="1" x14ac:dyDescent="0.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spans="1:71" s="127" customFormat="1" ht="15" customHeight="1" x14ac:dyDescent="0.4">
      <c r="A322" s="126" t="s">
        <v>178</v>
      </c>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row>
    <row r="323" spans="1:71" s="127" customFormat="1" ht="15" customHeight="1" x14ac:dyDescent="0.4">
      <c r="A323" s="658" t="s">
        <v>179</v>
      </c>
      <c r="B323" s="658"/>
      <c r="C323" s="658"/>
      <c r="D323" s="658"/>
      <c r="E323" s="658"/>
      <c r="F323" s="658"/>
      <c r="G323" s="658"/>
      <c r="H323" s="658"/>
      <c r="I323" s="658"/>
      <c r="J323" s="658"/>
      <c r="K323" s="658"/>
      <c r="L323" s="658"/>
      <c r="M323" s="658"/>
      <c r="N323" s="658"/>
      <c r="O323" s="658"/>
      <c r="P323" s="658"/>
      <c r="Q323" s="658"/>
      <c r="R323" s="658"/>
      <c r="S323" s="658"/>
      <c r="T323" s="658"/>
      <c r="U323" s="658"/>
      <c r="V323" s="658"/>
      <c r="W323" s="658"/>
      <c r="X323" s="658"/>
      <c r="Y323" s="658"/>
      <c r="Z323" s="658"/>
      <c r="AA323" s="658"/>
      <c r="AB323" s="658"/>
      <c r="AC323" s="658"/>
      <c r="AD323" s="658"/>
      <c r="AE323" s="658"/>
      <c r="AF323" s="658"/>
      <c r="AG323" s="658"/>
      <c r="AH323" s="658"/>
      <c r="AI323" s="658"/>
      <c r="AJ323" s="658"/>
      <c r="AK323" s="658"/>
      <c r="AL323" s="658"/>
      <c r="AM323" s="658"/>
      <c r="AN323" s="658"/>
      <c r="AO323" s="658"/>
      <c r="AP323" s="658"/>
      <c r="AQ323" s="658"/>
      <c r="AR323" s="658"/>
      <c r="AS323" s="658"/>
      <c r="AT323" s="658"/>
      <c r="AU323" s="126"/>
      <c r="AV323" s="126"/>
      <c r="AW323" s="126"/>
      <c r="AX323" s="126"/>
      <c r="AY323" s="126"/>
      <c r="AZ323" s="126"/>
      <c r="BA323" s="126"/>
      <c r="BB323" s="126"/>
      <c r="BC323" s="126"/>
      <c r="BD323" s="126"/>
      <c r="BE323" s="126"/>
      <c r="BF323" s="126"/>
      <c r="BG323" s="126"/>
      <c r="BR323" s="128"/>
      <c r="BS323" s="128"/>
    </row>
    <row r="324" spans="1:71" s="127" customFormat="1" ht="15" customHeight="1" x14ac:dyDescent="0.4">
      <c r="A324" s="126"/>
      <c r="B324" s="126"/>
      <c r="C324" s="126" t="s">
        <v>180</v>
      </c>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R324" s="128"/>
      <c r="BS324" s="128"/>
    </row>
    <row r="325" spans="1:71" s="127" customFormat="1" ht="15" customHeight="1" x14ac:dyDescent="0.4">
      <c r="A325" s="126"/>
      <c r="B325" s="129"/>
      <c r="C325" s="130"/>
      <c r="D325" s="628" t="s">
        <v>96</v>
      </c>
      <c r="E325" s="629"/>
      <c r="F325" s="629"/>
      <c r="G325" s="629"/>
      <c r="H325" s="629"/>
      <c r="I325" s="629"/>
      <c r="J325" s="630"/>
      <c r="K325" s="637" t="s">
        <v>97</v>
      </c>
      <c r="L325" s="629"/>
      <c r="M325" s="629"/>
      <c r="N325" s="629"/>
      <c r="O325" s="629"/>
      <c r="P325" s="629"/>
      <c r="Q325" s="629"/>
      <c r="R325" s="629"/>
      <c r="S325" s="629"/>
      <c r="T325" s="629"/>
      <c r="U325" s="629"/>
      <c r="V325" s="629"/>
      <c r="W325" s="629"/>
      <c r="X325" s="629"/>
      <c r="Y325" s="629"/>
      <c r="Z325" s="630"/>
      <c r="AA325" s="638" t="s">
        <v>98</v>
      </c>
      <c r="AB325" s="639"/>
      <c r="AC325" s="639"/>
      <c r="AD325" s="639"/>
      <c r="AE325" s="639"/>
      <c r="AF325" s="640"/>
      <c r="AG325" s="647" t="s">
        <v>99</v>
      </c>
      <c r="AH325" s="648"/>
      <c r="AI325" s="648"/>
      <c r="AJ325" s="648"/>
      <c r="AK325" s="648"/>
      <c r="AL325" s="648"/>
      <c r="AM325" s="649"/>
      <c r="AN325" s="656" t="s">
        <v>100</v>
      </c>
      <c r="AO325" s="656"/>
      <c r="AP325" s="656"/>
      <c r="AQ325" s="656"/>
      <c r="AR325" s="656"/>
      <c r="AS325" s="656"/>
      <c r="AT325" s="656"/>
      <c r="AU325" s="657" t="s">
        <v>101</v>
      </c>
      <c r="AV325" s="657"/>
      <c r="AW325" s="657"/>
      <c r="AX325" s="657"/>
      <c r="AY325" s="657"/>
      <c r="AZ325" s="657"/>
      <c r="BA325" s="578"/>
      <c r="BB325" s="579"/>
      <c r="BC325" s="579"/>
      <c r="BD325" s="579"/>
      <c r="BE325" s="579"/>
      <c r="BF325" s="579"/>
      <c r="BG325" s="126"/>
    </row>
    <row r="326" spans="1:71" s="127" customFormat="1" ht="15" customHeight="1" x14ac:dyDescent="0.4">
      <c r="A326" s="126"/>
      <c r="B326" s="129"/>
      <c r="C326" s="130"/>
      <c r="D326" s="631"/>
      <c r="E326" s="632"/>
      <c r="F326" s="632"/>
      <c r="G326" s="632"/>
      <c r="H326" s="632"/>
      <c r="I326" s="632"/>
      <c r="J326" s="633"/>
      <c r="K326" s="631"/>
      <c r="L326" s="632"/>
      <c r="M326" s="632"/>
      <c r="N326" s="632"/>
      <c r="O326" s="632"/>
      <c r="P326" s="632"/>
      <c r="Q326" s="632"/>
      <c r="R326" s="632"/>
      <c r="S326" s="632"/>
      <c r="T326" s="632"/>
      <c r="U326" s="632"/>
      <c r="V326" s="632"/>
      <c r="W326" s="632"/>
      <c r="X326" s="632"/>
      <c r="Y326" s="632"/>
      <c r="Z326" s="633"/>
      <c r="AA326" s="641"/>
      <c r="AB326" s="642"/>
      <c r="AC326" s="642"/>
      <c r="AD326" s="642"/>
      <c r="AE326" s="642"/>
      <c r="AF326" s="643"/>
      <c r="AG326" s="650"/>
      <c r="AH326" s="651"/>
      <c r="AI326" s="651"/>
      <c r="AJ326" s="651"/>
      <c r="AK326" s="651"/>
      <c r="AL326" s="651"/>
      <c r="AM326" s="652"/>
      <c r="AN326" s="656"/>
      <c r="AO326" s="656"/>
      <c r="AP326" s="656"/>
      <c r="AQ326" s="656"/>
      <c r="AR326" s="656"/>
      <c r="AS326" s="656"/>
      <c r="AT326" s="656"/>
      <c r="AU326" s="657"/>
      <c r="AV326" s="657"/>
      <c r="AW326" s="657"/>
      <c r="AX326" s="657"/>
      <c r="AY326" s="657"/>
      <c r="AZ326" s="657"/>
      <c r="BA326" s="578"/>
      <c r="BB326" s="579"/>
      <c r="BC326" s="579"/>
      <c r="BD326" s="579"/>
      <c r="BE326" s="579"/>
      <c r="BF326" s="579"/>
      <c r="BG326" s="126"/>
    </row>
    <row r="327" spans="1:71" s="127" customFormat="1" ht="15" customHeight="1" x14ac:dyDescent="0.4">
      <c r="A327" s="126"/>
      <c r="B327" s="129"/>
      <c r="C327" s="130"/>
      <c r="D327" s="634"/>
      <c r="E327" s="635"/>
      <c r="F327" s="635"/>
      <c r="G327" s="635"/>
      <c r="H327" s="635"/>
      <c r="I327" s="635"/>
      <c r="J327" s="636"/>
      <c r="K327" s="634"/>
      <c r="L327" s="635"/>
      <c r="M327" s="635"/>
      <c r="N327" s="635"/>
      <c r="O327" s="635"/>
      <c r="P327" s="635"/>
      <c r="Q327" s="635"/>
      <c r="R327" s="635"/>
      <c r="S327" s="635"/>
      <c r="T327" s="635"/>
      <c r="U327" s="635"/>
      <c r="V327" s="635"/>
      <c r="W327" s="635"/>
      <c r="X327" s="635"/>
      <c r="Y327" s="635"/>
      <c r="Z327" s="636"/>
      <c r="AA327" s="644"/>
      <c r="AB327" s="645"/>
      <c r="AC327" s="645"/>
      <c r="AD327" s="645"/>
      <c r="AE327" s="645"/>
      <c r="AF327" s="646"/>
      <c r="AG327" s="653"/>
      <c r="AH327" s="654"/>
      <c r="AI327" s="654"/>
      <c r="AJ327" s="654"/>
      <c r="AK327" s="654"/>
      <c r="AL327" s="654"/>
      <c r="AM327" s="655"/>
      <c r="AN327" s="656"/>
      <c r="AO327" s="656"/>
      <c r="AP327" s="656"/>
      <c r="AQ327" s="656"/>
      <c r="AR327" s="656"/>
      <c r="AS327" s="656"/>
      <c r="AT327" s="656"/>
      <c r="AU327" s="657"/>
      <c r="AV327" s="657"/>
      <c r="AW327" s="657"/>
      <c r="AX327" s="657"/>
      <c r="AY327" s="657"/>
      <c r="AZ327" s="657"/>
      <c r="BA327" s="578"/>
      <c r="BB327" s="579"/>
      <c r="BC327" s="579"/>
      <c r="BD327" s="579"/>
      <c r="BE327" s="579"/>
      <c r="BF327" s="579"/>
      <c r="BG327" s="126"/>
    </row>
    <row r="328" spans="1:71" s="127" customFormat="1" ht="13.5" customHeight="1" x14ac:dyDescent="0.4">
      <c r="A328" s="126"/>
      <c r="B328" s="129"/>
      <c r="C328" s="130"/>
      <c r="D328" s="580"/>
      <c r="E328" s="581"/>
      <c r="F328" s="581"/>
      <c r="G328" s="581"/>
      <c r="H328" s="581"/>
      <c r="I328" s="581"/>
      <c r="J328" s="582"/>
      <c r="K328" s="589"/>
      <c r="L328" s="590"/>
      <c r="M328" s="590"/>
      <c r="N328" s="590"/>
      <c r="O328" s="590"/>
      <c r="P328" s="590"/>
      <c r="Q328" s="590"/>
      <c r="R328" s="590"/>
      <c r="S328" s="590"/>
      <c r="T328" s="590"/>
      <c r="U328" s="590"/>
      <c r="V328" s="590"/>
      <c r="W328" s="590"/>
      <c r="X328" s="590"/>
      <c r="Y328" s="590"/>
      <c r="Z328" s="591"/>
      <c r="AA328" s="595"/>
      <c r="AB328" s="596"/>
      <c r="AC328" s="596"/>
      <c r="AD328" s="596"/>
      <c r="AE328" s="596"/>
      <c r="AF328" s="597"/>
      <c r="AG328" s="604"/>
      <c r="AH328" s="605"/>
      <c r="AI328" s="605"/>
      <c r="AJ328" s="605"/>
      <c r="AK328" s="605"/>
      <c r="AL328" s="605"/>
      <c r="AM328" s="606"/>
      <c r="AN328" s="613"/>
      <c r="AO328" s="614"/>
      <c r="AP328" s="614"/>
      <c r="AQ328" s="614"/>
      <c r="AR328" s="614"/>
      <c r="AS328" s="614"/>
      <c r="AT328" s="615"/>
      <c r="AU328" s="549">
        <f>AG328*AN328</f>
        <v>0</v>
      </c>
      <c r="AV328" s="550"/>
      <c r="AW328" s="550"/>
      <c r="AX328" s="550"/>
      <c r="AY328" s="550"/>
      <c r="AZ328" s="551"/>
      <c r="BA328" s="578"/>
      <c r="BB328" s="579"/>
      <c r="BC328" s="579"/>
      <c r="BD328" s="579"/>
      <c r="BE328" s="579"/>
      <c r="BF328" s="579"/>
      <c r="BG328" s="126"/>
    </row>
    <row r="329" spans="1:71" s="127" customFormat="1" ht="13.5" customHeight="1" x14ac:dyDescent="0.4">
      <c r="A329" s="126"/>
      <c r="B329" s="129"/>
      <c r="C329" s="130"/>
      <c r="D329" s="583"/>
      <c r="E329" s="584"/>
      <c r="F329" s="584"/>
      <c r="G329" s="584"/>
      <c r="H329" s="584"/>
      <c r="I329" s="584"/>
      <c r="J329" s="585"/>
      <c r="K329" s="592"/>
      <c r="L329" s="593"/>
      <c r="M329" s="593"/>
      <c r="N329" s="593"/>
      <c r="O329" s="593"/>
      <c r="P329" s="593"/>
      <c r="Q329" s="593"/>
      <c r="R329" s="593"/>
      <c r="S329" s="593"/>
      <c r="T329" s="593"/>
      <c r="U329" s="593"/>
      <c r="V329" s="593"/>
      <c r="W329" s="593"/>
      <c r="X329" s="593"/>
      <c r="Y329" s="593"/>
      <c r="Z329" s="594"/>
      <c r="AA329" s="598"/>
      <c r="AB329" s="599"/>
      <c r="AC329" s="599"/>
      <c r="AD329" s="599"/>
      <c r="AE329" s="599"/>
      <c r="AF329" s="600"/>
      <c r="AG329" s="607"/>
      <c r="AH329" s="608"/>
      <c r="AI329" s="608"/>
      <c r="AJ329" s="608"/>
      <c r="AK329" s="608"/>
      <c r="AL329" s="608"/>
      <c r="AM329" s="609"/>
      <c r="AN329" s="616"/>
      <c r="AO329" s="617"/>
      <c r="AP329" s="617"/>
      <c r="AQ329" s="617"/>
      <c r="AR329" s="617"/>
      <c r="AS329" s="617"/>
      <c r="AT329" s="618"/>
      <c r="AU329" s="622"/>
      <c r="AV329" s="623"/>
      <c r="AW329" s="623"/>
      <c r="AX329" s="623"/>
      <c r="AY329" s="623"/>
      <c r="AZ329" s="624"/>
      <c r="BA329" s="578"/>
      <c r="BB329" s="579"/>
      <c r="BC329" s="579"/>
      <c r="BD329" s="579"/>
      <c r="BE329" s="579"/>
      <c r="BF329" s="579"/>
      <c r="BG329" s="126"/>
    </row>
    <row r="330" spans="1:71" s="127" customFormat="1" ht="13.5" customHeight="1" x14ac:dyDescent="0.4">
      <c r="A330" s="126"/>
      <c r="B330" s="129"/>
      <c r="C330" s="130"/>
      <c r="D330" s="586"/>
      <c r="E330" s="587"/>
      <c r="F330" s="587"/>
      <c r="G330" s="587"/>
      <c r="H330" s="587"/>
      <c r="I330" s="587"/>
      <c r="J330" s="588"/>
      <c r="K330" s="625" t="s">
        <v>122</v>
      </c>
      <c r="L330" s="626"/>
      <c r="M330" s="626"/>
      <c r="N330" s="626"/>
      <c r="O330" s="626"/>
      <c r="P330" s="626"/>
      <c r="Q330" s="626"/>
      <c r="R330" s="626"/>
      <c r="S330" s="626"/>
      <c r="T330" s="626"/>
      <c r="U330" s="626"/>
      <c r="V330" s="626"/>
      <c r="W330" s="626"/>
      <c r="X330" s="626"/>
      <c r="Y330" s="626"/>
      <c r="Z330" s="627"/>
      <c r="AA330" s="601"/>
      <c r="AB330" s="602"/>
      <c r="AC330" s="602"/>
      <c r="AD330" s="602"/>
      <c r="AE330" s="602"/>
      <c r="AF330" s="603"/>
      <c r="AG330" s="610"/>
      <c r="AH330" s="611"/>
      <c r="AI330" s="611"/>
      <c r="AJ330" s="611"/>
      <c r="AK330" s="611"/>
      <c r="AL330" s="611"/>
      <c r="AM330" s="612"/>
      <c r="AN330" s="619"/>
      <c r="AO330" s="620"/>
      <c r="AP330" s="620"/>
      <c r="AQ330" s="620"/>
      <c r="AR330" s="620"/>
      <c r="AS330" s="620"/>
      <c r="AT330" s="621"/>
      <c r="AU330" s="552"/>
      <c r="AV330" s="553"/>
      <c r="AW330" s="553"/>
      <c r="AX330" s="553"/>
      <c r="AY330" s="553"/>
      <c r="AZ330" s="554"/>
      <c r="BA330" s="578"/>
      <c r="BB330" s="579"/>
      <c r="BC330" s="579"/>
      <c r="BD330" s="579"/>
      <c r="BE330" s="579"/>
      <c r="BF330" s="579"/>
      <c r="BG330" s="126"/>
    </row>
    <row r="331" spans="1:71" s="127" customFormat="1" ht="12" customHeight="1" x14ac:dyDescent="0.15">
      <c r="A331" s="126"/>
      <c r="B331" s="129"/>
      <c r="C331" s="129"/>
      <c r="D331" s="131" t="s">
        <v>181</v>
      </c>
      <c r="E331" s="132"/>
      <c r="F331" s="132"/>
      <c r="G331" s="132"/>
      <c r="H331" s="132"/>
      <c r="I331" s="132"/>
      <c r="J331" s="132"/>
      <c r="K331" s="133"/>
      <c r="L331" s="133"/>
      <c r="M331" s="133"/>
      <c r="N331" s="133"/>
      <c r="O331" s="133"/>
      <c r="P331" s="133"/>
      <c r="Q331" s="133"/>
      <c r="R331" s="133"/>
      <c r="S331" s="133"/>
      <c r="T331" s="133"/>
      <c r="U331" s="133"/>
      <c r="V331" s="133"/>
      <c r="W331" s="133"/>
      <c r="X331" s="133"/>
      <c r="Y331" s="133"/>
      <c r="Z331" s="133"/>
      <c r="AA331" s="134"/>
      <c r="AB331" s="134"/>
      <c r="AC331" s="134"/>
      <c r="AD331" s="134"/>
      <c r="AE331" s="134"/>
      <c r="AF331" s="134"/>
      <c r="AG331" s="135"/>
      <c r="AH331" s="135"/>
      <c r="AI331" s="135"/>
      <c r="AJ331" s="135"/>
      <c r="AK331" s="135"/>
      <c r="AL331" s="135"/>
      <c r="AM331" s="135"/>
      <c r="AN331" s="136"/>
      <c r="AO331" s="136"/>
      <c r="AP331" s="136"/>
      <c r="AQ331" s="136"/>
      <c r="AR331" s="136"/>
      <c r="AS331" s="136"/>
      <c r="AT331" s="137"/>
      <c r="AU331" s="138"/>
      <c r="AV331" s="138"/>
      <c r="AW331" s="138"/>
      <c r="AX331" s="138"/>
      <c r="AY331" s="138"/>
      <c r="AZ331" s="138"/>
      <c r="BA331" s="139"/>
      <c r="BB331" s="140"/>
      <c r="BC331" s="140"/>
      <c r="BD331" s="140"/>
      <c r="BE331" s="140"/>
      <c r="BF331" s="140"/>
      <c r="BG331" s="126"/>
    </row>
    <row r="332" spans="1:71" s="127" customFormat="1" ht="15" customHeight="1" x14ac:dyDescent="0.4">
      <c r="A332" s="126"/>
      <c r="B332" s="126"/>
      <c r="C332" s="126" t="s">
        <v>182</v>
      </c>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R332" s="128"/>
      <c r="BS332" s="128"/>
    </row>
    <row r="333" spans="1:71" s="127" customFormat="1" ht="15" customHeight="1" x14ac:dyDescent="0.4">
      <c r="A333" s="126"/>
      <c r="B333" s="129"/>
      <c r="C333" s="130"/>
      <c r="D333" s="628" t="s">
        <v>96</v>
      </c>
      <c r="E333" s="629"/>
      <c r="F333" s="629"/>
      <c r="G333" s="629"/>
      <c r="H333" s="629"/>
      <c r="I333" s="629"/>
      <c r="J333" s="630"/>
      <c r="K333" s="637" t="s">
        <v>97</v>
      </c>
      <c r="L333" s="629"/>
      <c r="M333" s="629"/>
      <c r="N333" s="629"/>
      <c r="O333" s="629"/>
      <c r="P333" s="629"/>
      <c r="Q333" s="629"/>
      <c r="R333" s="629"/>
      <c r="S333" s="629"/>
      <c r="T333" s="629"/>
      <c r="U333" s="629"/>
      <c r="V333" s="629"/>
      <c r="W333" s="629"/>
      <c r="X333" s="629"/>
      <c r="Y333" s="629"/>
      <c r="Z333" s="630"/>
      <c r="AA333" s="638" t="s">
        <v>98</v>
      </c>
      <c r="AB333" s="639"/>
      <c r="AC333" s="639"/>
      <c r="AD333" s="639"/>
      <c r="AE333" s="639"/>
      <c r="AF333" s="640"/>
      <c r="AG333" s="647" t="s">
        <v>99</v>
      </c>
      <c r="AH333" s="648"/>
      <c r="AI333" s="648"/>
      <c r="AJ333" s="648"/>
      <c r="AK333" s="648"/>
      <c r="AL333" s="648"/>
      <c r="AM333" s="649"/>
      <c r="AN333" s="656" t="s">
        <v>100</v>
      </c>
      <c r="AO333" s="656"/>
      <c r="AP333" s="656"/>
      <c r="AQ333" s="656"/>
      <c r="AR333" s="656"/>
      <c r="AS333" s="656"/>
      <c r="AT333" s="656"/>
      <c r="AU333" s="657" t="s">
        <v>101</v>
      </c>
      <c r="AV333" s="657"/>
      <c r="AW333" s="657"/>
      <c r="AX333" s="657"/>
      <c r="AY333" s="657"/>
      <c r="AZ333" s="657"/>
      <c r="BA333" s="578"/>
      <c r="BB333" s="579"/>
      <c r="BC333" s="579"/>
      <c r="BD333" s="579"/>
      <c r="BE333" s="579"/>
      <c r="BF333" s="579"/>
      <c r="BG333" s="126"/>
    </row>
    <row r="334" spans="1:71" s="127" customFormat="1" ht="15" customHeight="1" x14ac:dyDescent="0.4">
      <c r="A334" s="126"/>
      <c r="B334" s="129"/>
      <c r="C334" s="130"/>
      <c r="D334" s="631"/>
      <c r="E334" s="632"/>
      <c r="F334" s="632"/>
      <c r="G334" s="632"/>
      <c r="H334" s="632"/>
      <c r="I334" s="632"/>
      <c r="J334" s="633"/>
      <c r="K334" s="631"/>
      <c r="L334" s="632"/>
      <c r="M334" s="632"/>
      <c r="N334" s="632"/>
      <c r="O334" s="632"/>
      <c r="P334" s="632"/>
      <c r="Q334" s="632"/>
      <c r="R334" s="632"/>
      <c r="S334" s="632"/>
      <c r="T334" s="632"/>
      <c r="U334" s="632"/>
      <c r="V334" s="632"/>
      <c r="W334" s="632"/>
      <c r="X334" s="632"/>
      <c r="Y334" s="632"/>
      <c r="Z334" s="633"/>
      <c r="AA334" s="641"/>
      <c r="AB334" s="642"/>
      <c r="AC334" s="642"/>
      <c r="AD334" s="642"/>
      <c r="AE334" s="642"/>
      <c r="AF334" s="643"/>
      <c r="AG334" s="650"/>
      <c r="AH334" s="651"/>
      <c r="AI334" s="651"/>
      <c r="AJ334" s="651"/>
      <c r="AK334" s="651"/>
      <c r="AL334" s="651"/>
      <c r="AM334" s="652"/>
      <c r="AN334" s="656"/>
      <c r="AO334" s="656"/>
      <c r="AP334" s="656"/>
      <c r="AQ334" s="656"/>
      <c r="AR334" s="656"/>
      <c r="AS334" s="656"/>
      <c r="AT334" s="656"/>
      <c r="AU334" s="657"/>
      <c r="AV334" s="657"/>
      <c r="AW334" s="657"/>
      <c r="AX334" s="657"/>
      <c r="AY334" s="657"/>
      <c r="AZ334" s="657"/>
      <c r="BA334" s="578"/>
      <c r="BB334" s="579"/>
      <c r="BC334" s="579"/>
      <c r="BD334" s="579"/>
      <c r="BE334" s="579"/>
      <c r="BF334" s="579"/>
      <c r="BG334" s="126"/>
    </row>
    <row r="335" spans="1:71" s="127" customFormat="1" ht="15" customHeight="1" x14ac:dyDescent="0.4">
      <c r="A335" s="126"/>
      <c r="B335" s="129"/>
      <c r="C335" s="130"/>
      <c r="D335" s="634"/>
      <c r="E335" s="635"/>
      <c r="F335" s="635"/>
      <c r="G335" s="635"/>
      <c r="H335" s="635"/>
      <c r="I335" s="635"/>
      <c r="J335" s="636"/>
      <c r="K335" s="634"/>
      <c r="L335" s="635"/>
      <c r="M335" s="635"/>
      <c r="N335" s="635"/>
      <c r="O335" s="635"/>
      <c r="P335" s="635"/>
      <c r="Q335" s="635"/>
      <c r="R335" s="635"/>
      <c r="S335" s="635"/>
      <c r="T335" s="635"/>
      <c r="U335" s="635"/>
      <c r="V335" s="635"/>
      <c r="W335" s="635"/>
      <c r="X335" s="635"/>
      <c r="Y335" s="635"/>
      <c r="Z335" s="636"/>
      <c r="AA335" s="644"/>
      <c r="AB335" s="645"/>
      <c r="AC335" s="645"/>
      <c r="AD335" s="645"/>
      <c r="AE335" s="645"/>
      <c r="AF335" s="646"/>
      <c r="AG335" s="653"/>
      <c r="AH335" s="654"/>
      <c r="AI335" s="654"/>
      <c r="AJ335" s="654"/>
      <c r="AK335" s="654"/>
      <c r="AL335" s="654"/>
      <c r="AM335" s="655"/>
      <c r="AN335" s="656"/>
      <c r="AO335" s="656"/>
      <c r="AP335" s="656"/>
      <c r="AQ335" s="656"/>
      <c r="AR335" s="656"/>
      <c r="AS335" s="656"/>
      <c r="AT335" s="656"/>
      <c r="AU335" s="657"/>
      <c r="AV335" s="657"/>
      <c r="AW335" s="657"/>
      <c r="AX335" s="657"/>
      <c r="AY335" s="657"/>
      <c r="AZ335" s="657"/>
      <c r="BA335" s="578"/>
      <c r="BB335" s="579"/>
      <c r="BC335" s="579"/>
      <c r="BD335" s="579"/>
      <c r="BE335" s="579"/>
      <c r="BF335" s="579"/>
      <c r="BG335" s="126"/>
    </row>
    <row r="336" spans="1:71" s="127" customFormat="1" ht="13.5" customHeight="1" x14ac:dyDescent="0.4">
      <c r="A336" s="126"/>
      <c r="B336" s="129"/>
      <c r="C336" s="130"/>
      <c r="D336" s="580"/>
      <c r="E336" s="581"/>
      <c r="F336" s="581"/>
      <c r="G336" s="581"/>
      <c r="H336" s="581"/>
      <c r="I336" s="581"/>
      <c r="J336" s="582"/>
      <c r="K336" s="589"/>
      <c r="L336" s="590"/>
      <c r="M336" s="590"/>
      <c r="N336" s="590"/>
      <c r="O336" s="590"/>
      <c r="P336" s="590"/>
      <c r="Q336" s="590"/>
      <c r="R336" s="590"/>
      <c r="S336" s="590"/>
      <c r="T336" s="590"/>
      <c r="U336" s="590"/>
      <c r="V336" s="590"/>
      <c r="W336" s="590"/>
      <c r="X336" s="590"/>
      <c r="Y336" s="590"/>
      <c r="Z336" s="591"/>
      <c r="AA336" s="595"/>
      <c r="AB336" s="596"/>
      <c r="AC336" s="596"/>
      <c r="AD336" s="596"/>
      <c r="AE336" s="596"/>
      <c r="AF336" s="597"/>
      <c r="AG336" s="604"/>
      <c r="AH336" s="605"/>
      <c r="AI336" s="605"/>
      <c r="AJ336" s="605"/>
      <c r="AK336" s="605"/>
      <c r="AL336" s="605"/>
      <c r="AM336" s="606"/>
      <c r="AN336" s="613"/>
      <c r="AO336" s="614"/>
      <c r="AP336" s="614"/>
      <c r="AQ336" s="614"/>
      <c r="AR336" s="614"/>
      <c r="AS336" s="614"/>
      <c r="AT336" s="615"/>
      <c r="AU336" s="549">
        <f>AG336*AN336</f>
        <v>0</v>
      </c>
      <c r="AV336" s="550"/>
      <c r="AW336" s="550"/>
      <c r="AX336" s="550"/>
      <c r="AY336" s="550"/>
      <c r="AZ336" s="551"/>
      <c r="BA336" s="578"/>
      <c r="BB336" s="579"/>
      <c r="BC336" s="579"/>
      <c r="BD336" s="579"/>
      <c r="BE336" s="579"/>
      <c r="BF336" s="579"/>
      <c r="BG336" s="126"/>
    </row>
    <row r="337" spans="1:71" s="127" customFormat="1" ht="13.5" customHeight="1" x14ac:dyDescent="0.4">
      <c r="A337" s="126"/>
      <c r="B337" s="129"/>
      <c r="C337" s="130"/>
      <c r="D337" s="583"/>
      <c r="E337" s="584"/>
      <c r="F337" s="584"/>
      <c r="G337" s="584"/>
      <c r="H337" s="584"/>
      <c r="I337" s="584"/>
      <c r="J337" s="585"/>
      <c r="K337" s="592"/>
      <c r="L337" s="593"/>
      <c r="M337" s="593"/>
      <c r="N337" s="593"/>
      <c r="O337" s="593"/>
      <c r="P337" s="593"/>
      <c r="Q337" s="593"/>
      <c r="R337" s="593"/>
      <c r="S337" s="593"/>
      <c r="T337" s="593"/>
      <c r="U337" s="593"/>
      <c r="V337" s="593"/>
      <c r="W337" s="593"/>
      <c r="X337" s="593"/>
      <c r="Y337" s="593"/>
      <c r="Z337" s="594"/>
      <c r="AA337" s="598"/>
      <c r="AB337" s="599"/>
      <c r="AC337" s="599"/>
      <c r="AD337" s="599"/>
      <c r="AE337" s="599"/>
      <c r="AF337" s="600"/>
      <c r="AG337" s="607"/>
      <c r="AH337" s="608"/>
      <c r="AI337" s="608"/>
      <c r="AJ337" s="608"/>
      <c r="AK337" s="608"/>
      <c r="AL337" s="608"/>
      <c r="AM337" s="609"/>
      <c r="AN337" s="616"/>
      <c r="AO337" s="617"/>
      <c r="AP337" s="617"/>
      <c r="AQ337" s="617"/>
      <c r="AR337" s="617"/>
      <c r="AS337" s="617"/>
      <c r="AT337" s="618"/>
      <c r="AU337" s="622"/>
      <c r="AV337" s="623"/>
      <c r="AW337" s="623"/>
      <c r="AX337" s="623"/>
      <c r="AY337" s="623"/>
      <c r="AZ337" s="624"/>
      <c r="BA337" s="578"/>
      <c r="BB337" s="579"/>
      <c r="BC337" s="579"/>
      <c r="BD337" s="579"/>
      <c r="BE337" s="579"/>
      <c r="BF337" s="579"/>
      <c r="BG337" s="126"/>
    </row>
    <row r="338" spans="1:71" s="127" customFormat="1" ht="13.5" customHeight="1" x14ac:dyDescent="0.4">
      <c r="A338" s="126"/>
      <c r="B338" s="129"/>
      <c r="C338" s="130"/>
      <c r="D338" s="586"/>
      <c r="E338" s="587"/>
      <c r="F338" s="587"/>
      <c r="G338" s="587"/>
      <c r="H338" s="587"/>
      <c r="I338" s="587"/>
      <c r="J338" s="588"/>
      <c r="K338" s="625" t="s">
        <v>122</v>
      </c>
      <c r="L338" s="626"/>
      <c r="M338" s="626"/>
      <c r="N338" s="626"/>
      <c r="O338" s="626"/>
      <c r="P338" s="626"/>
      <c r="Q338" s="626"/>
      <c r="R338" s="626"/>
      <c r="S338" s="626"/>
      <c r="T338" s="626"/>
      <c r="U338" s="626"/>
      <c r="V338" s="626"/>
      <c r="W338" s="626"/>
      <c r="X338" s="626"/>
      <c r="Y338" s="626"/>
      <c r="Z338" s="627"/>
      <c r="AA338" s="601"/>
      <c r="AB338" s="602"/>
      <c r="AC338" s="602"/>
      <c r="AD338" s="602"/>
      <c r="AE338" s="602"/>
      <c r="AF338" s="603"/>
      <c r="AG338" s="610"/>
      <c r="AH338" s="611"/>
      <c r="AI338" s="611"/>
      <c r="AJ338" s="611"/>
      <c r="AK338" s="611"/>
      <c r="AL338" s="611"/>
      <c r="AM338" s="612"/>
      <c r="AN338" s="619"/>
      <c r="AO338" s="620"/>
      <c r="AP338" s="620"/>
      <c r="AQ338" s="620"/>
      <c r="AR338" s="620"/>
      <c r="AS338" s="620"/>
      <c r="AT338" s="621"/>
      <c r="AU338" s="552"/>
      <c r="AV338" s="553"/>
      <c r="AW338" s="553"/>
      <c r="AX338" s="553"/>
      <c r="AY338" s="553"/>
      <c r="AZ338" s="554"/>
      <c r="BA338" s="578"/>
      <c r="BB338" s="579"/>
      <c r="BC338" s="579"/>
      <c r="BD338" s="579"/>
      <c r="BE338" s="579"/>
      <c r="BF338" s="579"/>
      <c r="BG338" s="126"/>
    </row>
    <row r="339" spans="1:71" s="127" customFormat="1" ht="12" customHeight="1" x14ac:dyDescent="0.15">
      <c r="A339" s="126"/>
      <c r="B339" s="126"/>
      <c r="C339" s="126"/>
      <c r="D339" s="131" t="s">
        <v>183</v>
      </c>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row>
    <row r="340" spans="1:71" ht="7.5" customHeight="1" x14ac:dyDescent="0.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spans="1:71" ht="13.5" customHeight="1" x14ac:dyDescent="0.4">
      <c r="A341" s="2" t="s">
        <v>184</v>
      </c>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spans="1:71" s="2" customFormat="1" ht="14.25" customHeight="1" x14ac:dyDescent="0.4">
      <c r="A342" s="54"/>
      <c r="B342" s="52" t="s">
        <v>185</v>
      </c>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BR342" s="64"/>
      <c r="BS342" s="64"/>
    </row>
    <row r="343" spans="1:71" s="2" customFormat="1" ht="13.5" customHeight="1" x14ac:dyDescent="0.4">
      <c r="C343" s="50"/>
      <c r="D343" s="50"/>
      <c r="E343" s="50"/>
      <c r="F343" s="50"/>
      <c r="G343" s="50"/>
      <c r="H343" s="50"/>
      <c r="I343" s="50"/>
      <c r="J343" s="50"/>
      <c r="K343" s="50"/>
      <c r="L343" s="50"/>
      <c r="M343" s="50"/>
      <c r="N343" s="50"/>
      <c r="O343" s="50"/>
      <c r="P343" s="50"/>
      <c r="Q343" s="50"/>
      <c r="R343" s="50"/>
      <c r="S343" s="50"/>
      <c r="T343" s="50"/>
      <c r="U343" s="576" t="s">
        <v>186</v>
      </c>
      <c r="V343" s="576"/>
      <c r="W343" s="576"/>
      <c r="X343" s="576"/>
      <c r="Y343" s="576"/>
      <c r="Z343" s="576"/>
      <c r="AA343" s="576"/>
      <c r="AB343" s="576"/>
      <c r="AC343" s="576"/>
      <c r="AD343" s="576"/>
      <c r="AE343" s="576"/>
      <c r="AF343" s="576"/>
      <c r="AG343" s="576"/>
      <c r="AH343" s="576"/>
      <c r="AI343" s="576"/>
      <c r="AJ343" s="576"/>
      <c r="AK343" s="576"/>
      <c r="AL343" s="576"/>
      <c r="AM343" s="576"/>
      <c r="AN343" s="576"/>
      <c r="AO343" s="576"/>
      <c r="AP343" s="576"/>
      <c r="AQ343" s="576"/>
      <c r="AR343" s="576"/>
      <c r="AS343" s="576"/>
      <c r="AT343" s="576"/>
      <c r="AU343" s="576"/>
      <c r="AV343" s="576"/>
      <c r="AW343" s="576"/>
      <c r="AX343" s="576"/>
      <c r="AY343" s="576"/>
      <c r="AZ343" s="576"/>
      <c r="BA343" s="576"/>
      <c r="BB343" s="576"/>
      <c r="BC343" s="576"/>
      <c r="BD343" s="50"/>
      <c r="BE343" s="50"/>
      <c r="BF343" s="50"/>
    </row>
    <row r="344" spans="1:71" s="2" customFormat="1" ht="18" customHeight="1" x14ac:dyDescent="0.4">
      <c r="C344" s="50"/>
      <c r="D344" s="50"/>
      <c r="E344" s="50"/>
      <c r="F344" s="50"/>
      <c r="G344" s="50"/>
      <c r="H344" s="50"/>
      <c r="I344" s="50"/>
      <c r="J344" s="50"/>
      <c r="K344" s="50"/>
      <c r="L344" s="50"/>
      <c r="M344" s="50"/>
      <c r="N344" s="50"/>
      <c r="O344" s="50"/>
      <c r="P344" s="50"/>
      <c r="Q344" s="50"/>
      <c r="R344" s="50"/>
      <c r="S344" s="50"/>
      <c r="T344" s="50"/>
      <c r="U344" s="576" t="s">
        <v>187</v>
      </c>
      <c r="V344" s="576"/>
      <c r="W344" s="576"/>
      <c r="X344" s="576"/>
      <c r="Y344" s="576"/>
      <c r="Z344" s="576"/>
      <c r="AA344" s="576"/>
      <c r="AB344" s="576"/>
      <c r="AC344" s="576"/>
      <c r="AD344" s="576"/>
      <c r="AE344" s="576"/>
      <c r="AF344" s="576"/>
      <c r="AG344" s="576"/>
      <c r="AH344" s="576"/>
      <c r="AI344" s="576"/>
      <c r="AJ344" s="576"/>
      <c r="AK344" s="576"/>
      <c r="AL344" s="576"/>
      <c r="AM344" s="576"/>
      <c r="AN344" s="576"/>
      <c r="AO344" s="576"/>
      <c r="AP344" s="576"/>
      <c r="AQ344" s="576"/>
      <c r="AR344" s="576"/>
      <c r="AS344" s="576"/>
      <c r="AT344" s="576"/>
      <c r="AU344" s="576"/>
      <c r="AV344" s="576"/>
      <c r="AW344" s="576"/>
      <c r="AX344" s="576"/>
      <c r="AY344" s="576"/>
      <c r="AZ344" s="576"/>
      <c r="BA344" s="576"/>
      <c r="BB344" s="576"/>
      <c r="BC344" s="576"/>
      <c r="BD344" s="576"/>
      <c r="BE344" s="576"/>
      <c r="BF344" s="576"/>
    </row>
    <row r="345" spans="1:71" s="2" customFormat="1" ht="13.5" customHeight="1" x14ac:dyDescent="0.4">
      <c r="U345" s="576" t="s">
        <v>188</v>
      </c>
      <c r="V345" s="576"/>
      <c r="W345" s="576"/>
      <c r="X345" s="576"/>
      <c r="Y345" s="576"/>
      <c r="Z345" s="576"/>
      <c r="AA345" s="576"/>
      <c r="AB345" s="576"/>
      <c r="AC345" s="576"/>
      <c r="AD345" s="576"/>
      <c r="AE345" s="576"/>
      <c r="AF345" s="576"/>
      <c r="AG345" s="576"/>
      <c r="AH345" s="576"/>
      <c r="AI345" s="576"/>
      <c r="AJ345" s="576"/>
      <c r="AK345" s="576"/>
      <c r="AL345" s="576"/>
      <c r="AM345" s="576"/>
      <c r="AN345" s="576"/>
      <c r="AO345" s="576"/>
      <c r="AP345" s="576"/>
      <c r="AQ345" s="576"/>
      <c r="AR345" s="576"/>
      <c r="AS345" s="576"/>
      <c r="AT345" s="576"/>
      <c r="AU345" s="576"/>
      <c r="AV345" s="576"/>
      <c r="AW345" s="576"/>
      <c r="AX345" s="576"/>
      <c r="AY345" s="576"/>
      <c r="AZ345" s="576"/>
      <c r="BA345" s="576"/>
      <c r="BB345" s="576"/>
      <c r="BC345" s="576"/>
      <c r="BD345" s="576"/>
      <c r="BE345" s="576"/>
      <c r="BF345" s="576"/>
    </row>
    <row r="346" spans="1:71" s="2" customFormat="1" ht="9.75" customHeight="1" x14ac:dyDescent="0.4"/>
    <row r="347" spans="1:71" s="2" customFormat="1" ht="14.25" customHeight="1" x14ac:dyDescent="0.4">
      <c r="A347" s="577" t="s">
        <v>189</v>
      </c>
      <c r="B347" s="577"/>
      <c r="C347" s="577"/>
      <c r="D347" s="577"/>
      <c r="E347" s="577"/>
      <c r="F347" s="577"/>
      <c r="G347" s="577"/>
      <c r="H347" s="577"/>
      <c r="I347" s="577"/>
      <c r="J347" s="577"/>
      <c r="K347" s="577"/>
      <c r="L347" s="577"/>
      <c r="M347" s="577"/>
      <c r="N347" s="577"/>
      <c r="O347" s="577"/>
      <c r="P347" s="577"/>
      <c r="Q347" s="577"/>
      <c r="R347" s="577"/>
      <c r="S347" s="577"/>
      <c r="T347" s="577"/>
      <c r="U347" s="577"/>
      <c r="V347" s="577"/>
      <c r="W347" s="577"/>
      <c r="X347" s="577"/>
      <c r="Y347" s="577"/>
      <c r="Z347" s="577"/>
      <c r="AA347" s="577"/>
      <c r="AB347" s="577"/>
      <c r="AC347" s="577"/>
      <c r="AD347" s="577"/>
      <c r="AE347" s="577"/>
      <c r="AF347" s="577"/>
      <c r="AG347" s="577"/>
      <c r="AH347" s="577"/>
      <c r="AI347" s="577"/>
      <c r="AJ347" s="577"/>
      <c r="AK347" s="577"/>
      <c r="AL347" s="577"/>
      <c r="AM347" s="577"/>
      <c r="AN347" s="577"/>
      <c r="AO347" s="577"/>
      <c r="AP347" s="577"/>
      <c r="AQ347" s="577"/>
      <c r="AR347" s="577"/>
      <c r="AS347" s="577"/>
      <c r="AT347" s="577"/>
      <c r="BR347" s="64"/>
      <c r="BS347" s="64"/>
    </row>
    <row r="348" spans="1:71" s="2" customFormat="1" ht="15" customHeight="1" x14ac:dyDescent="0.4">
      <c r="B348" s="2" t="s">
        <v>190</v>
      </c>
    </row>
    <row r="349" spans="1:71" s="2" customFormat="1" ht="13.5" customHeight="1" x14ac:dyDescent="0.4">
      <c r="B349" s="141"/>
      <c r="D349" s="555" t="s">
        <v>97</v>
      </c>
      <c r="E349" s="556"/>
      <c r="F349" s="556"/>
      <c r="G349" s="556"/>
      <c r="H349" s="556"/>
      <c r="I349" s="556"/>
      <c r="J349" s="556"/>
      <c r="K349" s="556"/>
      <c r="L349" s="556"/>
      <c r="M349" s="556"/>
      <c r="N349" s="556"/>
      <c r="O349" s="556"/>
      <c r="P349" s="556"/>
      <c r="Q349" s="556"/>
      <c r="R349" s="556"/>
      <c r="S349" s="556"/>
      <c r="T349" s="556"/>
      <c r="U349" s="556"/>
      <c r="V349" s="556"/>
      <c r="W349" s="556"/>
      <c r="X349" s="556"/>
      <c r="Y349" s="556"/>
      <c r="Z349" s="557"/>
      <c r="AA349" s="564" t="s">
        <v>98</v>
      </c>
      <c r="AB349" s="565"/>
      <c r="AC349" s="565"/>
      <c r="AD349" s="565"/>
      <c r="AE349" s="565"/>
      <c r="AF349" s="566"/>
      <c r="AG349" s="573" t="s">
        <v>99</v>
      </c>
      <c r="AH349" s="556"/>
      <c r="AI349" s="556"/>
      <c r="AJ349" s="556"/>
      <c r="AK349" s="556"/>
      <c r="AL349" s="556"/>
      <c r="AM349" s="557"/>
      <c r="AN349" s="574" t="s">
        <v>100</v>
      </c>
      <c r="AO349" s="574"/>
      <c r="AP349" s="574"/>
      <c r="AQ349" s="574"/>
      <c r="AR349" s="574"/>
      <c r="AS349" s="574"/>
      <c r="AT349" s="574"/>
      <c r="AU349" s="575" t="s">
        <v>101</v>
      </c>
      <c r="AV349" s="575"/>
      <c r="AW349" s="575"/>
      <c r="AX349" s="575"/>
      <c r="AY349" s="575"/>
      <c r="AZ349" s="575"/>
      <c r="BA349" s="523"/>
      <c r="BB349" s="524"/>
      <c r="BC349" s="524"/>
      <c r="BD349" s="524"/>
      <c r="BE349" s="524"/>
      <c r="BF349" s="524"/>
    </row>
    <row r="350" spans="1:71" s="2" customFormat="1" ht="15" customHeight="1" x14ac:dyDescent="0.4">
      <c r="D350" s="558"/>
      <c r="E350" s="559"/>
      <c r="F350" s="559"/>
      <c r="G350" s="559"/>
      <c r="H350" s="559"/>
      <c r="I350" s="559"/>
      <c r="J350" s="559"/>
      <c r="K350" s="559"/>
      <c r="L350" s="559"/>
      <c r="M350" s="559"/>
      <c r="N350" s="559"/>
      <c r="O350" s="559"/>
      <c r="P350" s="559"/>
      <c r="Q350" s="559"/>
      <c r="R350" s="559"/>
      <c r="S350" s="559"/>
      <c r="T350" s="559"/>
      <c r="U350" s="559"/>
      <c r="V350" s="559"/>
      <c r="W350" s="559"/>
      <c r="X350" s="559"/>
      <c r="Y350" s="559"/>
      <c r="Z350" s="560"/>
      <c r="AA350" s="567"/>
      <c r="AB350" s="568"/>
      <c r="AC350" s="568"/>
      <c r="AD350" s="568"/>
      <c r="AE350" s="568"/>
      <c r="AF350" s="569"/>
      <c r="AG350" s="558"/>
      <c r="AH350" s="559"/>
      <c r="AI350" s="559"/>
      <c r="AJ350" s="559"/>
      <c r="AK350" s="559"/>
      <c r="AL350" s="559"/>
      <c r="AM350" s="560"/>
      <c r="AN350" s="574"/>
      <c r="AO350" s="574"/>
      <c r="AP350" s="574"/>
      <c r="AQ350" s="574"/>
      <c r="AR350" s="574"/>
      <c r="AS350" s="574"/>
      <c r="AT350" s="574"/>
      <c r="AU350" s="575"/>
      <c r="AV350" s="575"/>
      <c r="AW350" s="575"/>
      <c r="AX350" s="575"/>
      <c r="AY350" s="575"/>
      <c r="AZ350" s="575"/>
      <c r="BA350" s="523"/>
      <c r="BB350" s="524"/>
      <c r="BC350" s="524"/>
      <c r="BD350" s="524"/>
      <c r="BE350" s="524"/>
      <c r="BF350" s="524"/>
    </row>
    <row r="351" spans="1:71" ht="12.75" customHeight="1" x14ac:dyDescent="0.4">
      <c r="A351" s="2"/>
      <c r="B351" s="7"/>
      <c r="C351" s="59"/>
      <c r="D351" s="561"/>
      <c r="E351" s="562"/>
      <c r="F351" s="562"/>
      <c r="G351" s="562"/>
      <c r="H351" s="562"/>
      <c r="I351" s="562"/>
      <c r="J351" s="562"/>
      <c r="K351" s="562"/>
      <c r="L351" s="562"/>
      <c r="M351" s="562"/>
      <c r="N351" s="562"/>
      <c r="O351" s="562"/>
      <c r="P351" s="562"/>
      <c r="Q351" s="562"/>
      <c r="R351" s="562"/>
      <c r="S351" s="562"/>
      <c r="T351" s="562"/>
      <c r="U351" s="562"/>
      <c r="V351" s="562"/>
      <c r="W351" s="562"/>
      <c r="X351" s="562"/>
      <c r="Y351" s="562"/>
      <c r="Z351" s="563"/>
      <c r="AA351" s="570"/>
      <c r="AB351" s="571"/>
      <c r="AC351" s="571"/>
      <c r="AD351" s="571"/>
      <c r="AE351" s="571"/>
      <c r="AF351" s="572"/>
      <c r="AG351" s="561"/>
      <c r="AH351" s="562"/>
      <c r="AI351" s="562"/>
      <c r="AJ351" s="562"/>
      <c r="AK351" s="562"/>
      <c r="AL351" s="562"/>
      <c r="AM351" s="563"/>
      <c r="AN351" s="574"/>
      <c r="AO351" s="574"/>
      <c r="AP351" s="574"/>
      <c r="AQ351" s="574"/>
      <c r="AR351" s="574"/>
      <c r="AS351" s="574"/>
      <c r="AT351" s="574"/>
      <c r="AU351" s="575"/>
      <c r="AV351" s="575"/>
      <c r="AW351" s="575"/>
      <c r="AX351" s="575"/>
      <c r="AY351" s="575"/>
      <c r="AZ351" s="575"/>
      <c r="BA351" s="523"/>
      <c r="BB351" s="524"/>
      <c r="BC351" s="524"/>
      <c r="BD351" s="524"/>
      <c r="BE351" s="524"/>
      <c r="BF351" s="524"/>
      <c r="BG351" s="2"/>
    </row>
    <row r="352" spans="1:71" ht="13.5" customHeight="1" x14ac:dyDescent="0.4">
      <c r="A352" s="2"/>
      <c r="B352" s="7"/>
      <c r="C352" s="59"/>
      <c r="D352" s="525"/>
      <c r="E352" s="526"/>
      <c r="F352" s="526"/>
      <c r="G352" s="526"/>
      <c r="H352" s="526"/>
      <c r="I352" s="526"/>
      <c r="J352" s="526"/>
      <c r="K352" s="526"/>
      <c r="L352" s="526"/>
      <c r="M352" s="526"/>
      <c r="N352" s="526"/>
      <c r="O352" s="526"/>
      <c r="P352" s="526"/>
      <c r="Q352" s="526"/>
      <c r="R352" s="526"/>
      <c r="S352" s="526"/>
      <c r="T352" s="526"/>
      <c r="U352" s="526"/>
      <c r="V352" s="526"/>
      <c r="W352" s="526"/>
      <c r="X352" s="526"/>
      <c r="Y352" s="526"/>
      <c r="Z352" s="527"/>
      <c r="AA352" s="531"/>
      <c r="AB352" s="532"/>
      <c r="AC352" s="532"/>
      <c r="AD352" s="532"/>
      <c r="AE352" s="532"/>
      <c r="AF352" s="533"/>
      <c r="AG352" s="537"/>
      <c r="AH352" s="538"/>
      <c r="AI352" s="538"/>
      <c r="AJ352" s="538"/>
      <c r="AK352" s="538"/>
      <c r="AL352" s="538"/>
      <c r="AM352" s="539"/>
      <c r="AN352" s="543"/>
      <c r="AO352" s="544"/>
      <c r="AP352" s="544"/>
      <c r="AQ352" s="544"/>
      <c r="AR352" s="544"/>
      <c r="AS352" s="544"/>
      <c r="AT352" s="545"/>
      <c r="AU352" s="549">
        <f>AG352*AN352</f>
        <v>0</v>
      </c>
      <c r="AV352" s="550"/>
      <c r="AW352" s="550"/>
      <c r="AX352" s="550"/>
      <c r="AY352" s="550"/>
      <c r="AZ352" s="551"/>
      <c r="BA352" s="523"/>
      <c r="BB352" s="524"/>
      <c r="BC352" s="524"/>
      <c r="BD352" s="524"/>
      <c r="BE352" s="524"/>
      <c r="BF352" s="524"/>
      <c r="BG352" s="2"/>
    </row>
    <row r="353" spans="1:71" ht="13.5" customHeight="1" x14ac:dyDescent="0.4">
      <c r="A353" s="2"/>
      <c r="B353" s="7"/>
      <c r="C353" s="59"/>
      <c r="D353" s="528"/>
      <c r="E353" s="529"/>
      <c r="F353" s="529"/>
      <c r="G353" s="529"/>
      <c r="H353" s="529"/>
      <c r="I353" s="529"/>
      <c r="J353" s="529"/>
      <c r="K353" s="529"/>
      <c r="L353" s="529"/>
      <c r="M353" s="529"/>
      <c r="N353" s="529"/>
      <c r="O353" s="529"/>
      <c r="P353" s="529"/>
      <c r="Q353" s="529"/>
      <c r="R353" s="529"/>
      <c r="S353" s="529"/>
      <c r="T353" s="529"/>
      <c r="U353" s="529"/>
      <c r="V353" s="529"/>
      <c r="W353" s="529"/>
      <c r="X353" s="529"/>
      <c r="Y353" s="529"/>
      <c r="Z353" s="530"/>
      <c r="AA353" s="534"/>
      <c r="AB353" s="535"/>
      <c r="AC353" s="535"/>
      <c r="AD353" s="535"/>
      <c r="AE353" s="535"/>
      <c r="AF353" s="536"/>
      <c r="AG353" s="540"/>
      <c r="AH353" s="541"/>
      <c r="AI353" s="541"/>
      <c r="AJ353" s="541"/>
      <c r="AK353" s="541"/>
      <c r="AL353" s="541"/>
      <c r="AM353" s="542"/>
      <c r="AN353" s="546"/>
      <c r="AO353" s="547"/>
      <c r="AP353" s="547"/>
      <c r="AQ353" s="547"/>
      <c r="AR353" s="547"/>
      <c r="AS353" s="547"/>
      <c r="AT353" s="548"/>
      <c r="AU353" s="552"/>
      <c r="AV353" s="553"/>
      <c r="AW353" s="553"/>
      <c r="AX353" s="553"/>
      <c r="AY353" s="553"/>
      <c r="AZ353" s="554"/>
      <c r="BA353" s="523"/>
      <c r="BB353" s="524"/>
      <c r="BC353" s="524"/>
      <c r="BD353" s="524"/>
      <c r="BE353" s="524"/>
      <c r="BF353" s="524"/>
      <c r="BG353" s="2"/>
    </row>
    <row r="354" spans="1:71" ht="13.5" customHeight="1" x14ac:dyDescent="0.4">
      <c r="A354" s="2"/>
      <c r="B354" s="7"/>
      <c r="C354" s="59"/>
      <c r="D354" s="525"/>
      <c r="E354" s="526"/>
      <c r="F354" s="526"/>
      <c r="G354" s="526"/>
      <c r="H354" s="526"/>
      <c r="I354" s="526"/>
      <c r="J354" s="526"/>
      <c r="K354" s="526"/>
      <c r="L354" s="526"/>
      <c r="M354" s="526"/>
      <c r="N354" s="526"/>
      <c r="O354" s="526"/>
      <c r="P354" s="526"/>
      <c r="Q354" s="526"/>
      <c r="R354" s="526"/>
      <c r="S354" s="526"/>
      <c r="T354" s="526"/>
      <c r="U354" s="526"/>
      <c r="V354" s="526"/>
      <c r="W354" s="526"/>
      <c r="X354" s="526"/>
      <c r="Y354" s="526"/>
      <c r="Z354" s="527"/>
      <c r="AA354" s="531"/>
      <c r="AB354" s="532"/>
      <c r="AC354" s="532"/>
      <c r="AD354" s="532"/>
      <c r="AE354" s="532"/>
      <c r="AF354" s="533"/>
      <c r="AG354" s="537"/>
      <c r="AH354" s="538"/>
      <c r="AI354" s="538"/>
      <c r="AJ354" s="538"/>
      <c r="AK354" s="538"/>
      <c r="AL354" s="538"/>
      <c r="AM354" s="539"/>
      <c r="AN354" s="543"/>
      <c r="AO354" s="544"/>
      <c r="AP354" s="544"/>
      <c r="AQ354" s="544"/>
      <c r="AR354" s="544"/>
      <c r="AS354" s="544"/>
      <c r="AT354" s="545"/>
      <c r="AU354" s="549">
        <f>AG354*AN354</f>
        <v>0</v>
      </c>
      <c r="AV354" s="550"/>
      <c r="AW354" s="550"/>
      <c r="AX354" s="550"/>
      <c r="AY354" s="550"/>
      <c r="AZ354" s="551"/>
      <c r="BA354" s="523"/>
      <c r="BB354" s="524"/>
      <c r="BC354" s="524"/>
      <c r="BD354" s="524"/>
      <c r="BE354" s="524"/>
      <c r="BF354" s="524"/>
      <c r="BG354" s="2"/>
    </row>
    <row r="355" spans="1:71" ht="13.5" customHeight="1" x14ac:dyDescent="0.4">
      <c r="A355" s="2"/>
      <c r="B355" s="7"/>
      <c r="C355" s="59"/>
      <c r="D355" s="528"/>
      <c r="E355" s="529"/>
      <c r="F355" s="529"/>
      <c r="G355" s="529"/>
      <c r="H355" s="529"/>
      <c r="I355" s="529"/>
      <c r="J355" s="529"/>
      <c r="K355" s="529"/>
      <c r="L355" s="529"/>
      <c r="M355" s="529"/>
      <c r="N355" s="529"/>
      <c r="O355" s="529"/>
      <c r="P355" s="529"/>
      <c r="Q355" s="529"/>
      <c r="R355" s="529"/>
      <c r="S355" s="529"/>
      <c r="T355" s="529"/>
      <c r="U355" s="529"/>
      <c r="V355" s="529"/>
      <c r="W355" s="529"/>
      <c r="X355" s="529"/>
      <c r="Y355" s="529"/>
      <c r="Z355" s="530"/>
      <c r="AA355" s="534"/>
      <c r="AB355" s="535"/>
      <c r="AC355" s="535"/>
      <c r="AD355" s="535"/>
      <c r="AE355" s="535"/>
      <c r="AF355" s="536"/>
      <c r="AG355" s="540"/>
      <c r="AH355" s="541"/>
      <c r="AI355" s="541"/>
      <c r="AJ355" s="541"/>
      <c r="AK355" s="541"/>
      <c r="AL355" s="541"/>
      <c r="AM355" s="542"/>
      <c r="AN355" s="546"/>
      <c r="AO355" s="547"/>
      <c r="AP355" s="547"/>
      <c r="AQ355" s="547"/>
      <c r="AR355" s="547"/>
      <c r="AS355" s="547"/>
      <c r="AT355" s="548"/>
      <c r="AU355" s="552"/>
      <c r="AV355" s="553"/>
      <c r="AW355" s="553"/>
      <c r="AX355" s="553"/>
      <c r="AY355" s="553"/>
      <c r="AZ355" s="554"/>
      <c r="BA355" s="523"/>
      <c r="BB355" s="524"/>
      <c r="BC355" s="524"/>
      <c r="BD355" s="524"/>
      <c r="BE355" s="524"/>
      <c r="BF355" s="524"/>
      <c r="BG355" s="2"/>
    </row>
    <row r="356" spans="1:71" ht="15" customHeight="1" x14ac:dyDescent="0.4">
      <c r="A356" s="2"/>
      <c r="B356" s="2" t="s">
        <v>191</v>
      </c>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R356" s="65"/>
      <c r="BS356" s="65"/>
    </row>
    <row r="357" spans="1:71" ht="12" customHeight="1" x14ac:dyDescent="0.4">
      <c r="A357" s="2"/>
      <c r="B357" s="7"/>
      <c r="C357" s="59"/>
      <c r="D357" s="555" t="s">
        <v>97</v>
      </c>
      <c r="E357" s="556"/>
      <c r="F357" s="556"/>
      <c r="G357" s="556"/>
      <c r="H357" s="556"/>
      <c r="I357" s="556"/>
      <c r="J357" s="556"/>
      <c r="K357" s="556"/>
      <c r="L357" s="556"/>
      <c r="M357" s="556"/>
      <c r="N357" s="556"/>
      <c r="O357" s="556"/>
      <c r="P357" s="556"/>
      <c r="Q357" s="556"/>
      <c r="R357" s="556"/>
      <c r="S357" s="556"/>
      <c r="T357" s="556"/>
      <c r="U357" s="556"/>
      <c r="V357" s="556"/>
      <c r="W357" s="556"/>
      <c r="X357" s="556"/>
      <c r="Y357" s="556"/>
      <c r="Z357" s="557"/>
      <c r="AA357" s="564" t="s">
        <v>98</v>
      </c>
      <c r="AB357" s="565"/>
      <c r="AC357" s="565"/>
      <c r="AD357" s="565"/>
      <c r="AE357" s="565"/>
      <c r="AF357" s="566"/>
      <c r="AG357" s="573" t="s">
        <v>99</v>
      </c>
      <c r="AH357" s="556"/>
      <c r="AI357" s="556"/>
      <c r="AJ357" s="556"/>
      <c r="AK357" s="556"/>
      <c r="AL357" s="556"/>
      <c r="AM357" s="557"/>
      <c r="AN357" s="574" t="s">
        <v>100</v>
      </c>
      <c r="AO357" s="574"/>
      <c r="AP357" s="574"/>
      <c r="AQ357" s="574"/>
      <c r="AR357" s="574"/>
      <c r="AS357" s="574"/>
      <c r="AT357" s="574"/>
      <c r="AU357" s="575" t="s">
        <v>101</v>
      </c>
      <c r="AV357" s="575"/>
      <c r="AW357" s="575"/>
      <c r="AX357" s="575"/>
      <c r="AY357" s="575"/>
      <c r="AZ357" s="575"/>
      <c r="BA357" s="523"/>
      <c r="BB357" s="524"/>
      <c r="BC357" s="524"/>
      <c r="BD357" s="524"/>
      <c r="BE357" s="524"/>
      <c r="BF357" s="524"/>
      <c r="BG357" s="2"/>
    </row>
    <row r="358" spans="1:71" ht="12" customHeight="1" x14ac:dyDescent="0.4">
      <c r="A358" s="2"/>
      <c r="B358" s="7"/>
      <c r="C358" s="59"/>
      <c r="D358" s="558"/>
      <c r="E358" s="559"/>
      <c r="F358" s="559"/>
      <c r="G358" s="559"/>
      <c r="H358" s="559"/>
      <c r="I358" s="559"/>
      <c r="J358" s="559"/>
      <c r="K358" s="559"/>
      <c r="L358" s="559"/>
      <c r="M358" s="559"/>
      <c r="N358" s="559"/>
      <c r="O358" s="559"/>
      <c r="P358" s="559"/>
      <c r="Q358" s="559"/>
      <c r="R358" s="559"/>
      <c r="S358" s="559"/>
      <c r="T358" s="559"/>
      <c r="U358" s="559"/>
      <c r="V358" s="559"/>
      <c r="W358" s="559"/>
      <c r="X358" s="559"/>
      <c r="Y358" s="559"/>
      <c r="Z358" s="560"/>
      <c r="AA358" s="567"/>
      <c r="AB358" s="568"/>
      <c r="AC358" s="568"/>
      <c r="AD358" s="568"/>
      <c r="AE358" s="568"/>
      <c r="AF358" s="569"/>
      <c r="AG358" s="558"/>
      <c r="AH358" s="559"/>
      <c r="AI358" s="559"/>
      <c r="AJ358" s="559"/>
      <c r="AK358" s="559"/>
      <c r="AL358" s="559"/>
      <c r="AM358" s="560"/>
      <c r="AN358" s="574"/>
      <c r="AO358" s="574"/>
      <c r="AP358" s="574"/>
      <c r="AQ358" s="574"/>
      <c r="AR358" s="574"/>
      <c r="AS358" s="574"/>
      <c r="AT358" s="574"/>
      <c r="AU358" s="575"/>
      <c r="AV358" s="575"/>
      <c r="AW358" s="575"/>
      <c r="AX358" s="575"/>
      <c r="AY358" s="575"/>
      <c r="AZ358" s="575"/>
      <c r="BA358" s="523"/>
      <c r="BB358" s="524"/>
      <c r="BC358" s="524"/>
      <c r="BD358" s="524"/>
      <c r="BE358" s="524"/>
      <c r="BF358" s="524"/>
      <c r="BG358" s="2"/>
    </row>
    <row r="359" spans="1:71" ht="12" customHeight="1" x14ac:dyDescent="0.4">
      <c r="A359" s="2"/>
      <c r="B359" s="7"/>
      <c r="C359" s="59"/>
      <c r="D359" s="561"/>
      <c r="E359" s="562"/>
      <c r="F359" s="562"/>
      <c r="G359" s="562"/>
      <c r="H359" s="562"/>
      <c r="I359" s="562"/>
      <c r="J359" s="562"/>
      <c r="K359" s="562"/>
      <c r="L359" s="562"/>
      <c r="M359" s="562"/>
      <c r="N359" s="562"/>
      <c r="O359" s="562"/>
      <c r="P359" s="562"/>
      <c r="Q359" s="562"/>
      <c r="R359" s="562"/>
      <c r="S359" s="562"/>
      <c r="T359" s="562"/>
      <c r="U359" s="562"/>
      <c r="V359" s="562"/>
      <c r="W359" s="562"/>
      <c r="X359" s="562"/>
      <c r="Y359" s="562"/>
      <c r="Z359" s="563"/>
      <c r="AA359" s="570"/>
      <c r="AB359" s="571"/>
      <c r="AC359" s="571"/>
      <c r="AD359" s="571"/>
      <c r="AE359" s="571"/>
      <c r="AF359" s="572"/>
      <c r="AG359" s="561"/>
      <c r="AH359" s="562"/>
      <c r="AI359" s="562"/>
      <c r="AJ359" s="562"/>
      <c r="AK359" s="562"/>
      <c r="AL359" s="562"/>
      <c r="AM359" s="563"/>
      <c r="AN359" s="574"/>
      <c r="AO359" s="574"/>
      <c r="AP359" s="574"/>
      <c r="AQ359" s="574"/>
      <c r="AR359" s="574"/>
      <c r="AS359" s="574"/>
      <c r="AT359" s="574"/>
      <c r="AU359" s="575"/>
      <c r="AV359" s="575"/>
      <c r="AW359" s="575"/>
      <c r="AX359" s="575"/>
      <c r="AY359" s="575"/>
      <c r="AZ359" s="575"/>
      <c r="BA359" s="523"/>
      <c r="BB359" s="524"/>
      <c r="BC359" s="524"/>
      <c r="BD359" s="524"/>
      <c r="BE359" s="524"/>
      <c r="BF359" s="524"/>
      <c r="BG359" s="2"/>
    </row>
    <row r="360" spans="1:71" ht="13.5" customHeight="1" x14ac:dyDescent="0.4">
      <c r="A360" s="2"/>
      <c r="B360" s="7"/>
      <c r="C360" s="59"/>
      <c r="D360" s="525"/>
      <c r="E360" s="526"/>
      <c r="F360" s="526"/>
      <c r="G360" s="526"/>
      <c r="H360" s="526"/>
      <c r="I360" s="526"/>
      <c r="J360" s="526"/>
      <c r="K360" s="526"/>
      <c r="L360" s="526"/>
      <c r="M360" s="526"/>
      <c r="N360" s="526"/>
      <c r="O360" s="526"/>
      <c r="P360" s="526"/>
      <c r="Q360" s="526"/>
      <c r="R360" s="526"/>
      <c r="S360" s="526"/>
      <c r="T360" s="526"/>
      <c r="U360" s="526"/>
      <c r="V360" s="526"/>
      <c r="W360" s="526"/>
      <c r="X360" s="526"/>
      <c r="Y360" s="526"/>
      <c r="Z360" s="527"/>
      <c r="AA360" s="531"/>
      <c r="AB360" s="532"/>
      <c r="AC360" s="532"/>
      <c r="AD360" s="532"/>
      <c r="AE360" s="532"/>
      <c r="AF360" s="533"/>
      <c r="AG360" s="537"/>
      <c r="AH360" s="538"/>
      <c r="AI360" s="538"/>
      <c r="AJ360" s="538"/>
      <c r="AK360" s="538"/>
      <c r="AL360" s="538"/>
      <c r="AM360" s="539"/>
      <c r="AN360" s="543"/>
      <c r="AO360" s="544"/>
      <c r="AP360" s="544"/>
      <c r="AQ360" s="544"/>
      <c r="AR360" s="544"/>
      <c r="AS360" s="544"/>
      <c r="AT360" s="545"/>
      <c r="AU360" s="549">
        <f>AG360*AN360</f>
        <v>0</v>
      </c>
      <c r="AV360" s="550"/>
      <c r="AW360" s="550"/>
      <c r="AX360" s="550"/>
      <c r="AY360" s="550"/>
      <c r="AZ360" s="551"/>
      <c r="BA360" s="523"/>
      <c r="BB360" s="524"/>
      <c r="BC360" s="524"/>
      <c r="BD360" s="524"/>
      <c r="BE360" s="524"/>
      <c r="BF360" s="524"/>
      <c r="BG360" s="2"/>
    </row>
    <row r="361" spans="1:71" ht="13.5" customHeight="1" x14ac:dyDescent="0.4">
      <c r="A361" s="2"/>
      <c r="B361" s="7"/>
      <c r="C361" s="59"/>
      <c r="D361" s="528"/>
      <c r="E361" s="529"/>
      <c r="F361" s="529"/>
      <c r="G361" s="529"/>
      <c r="H361" s="529"/>
      <c r="I361" s="529"/>
      <c r="J361" s="529"/>
      <c r="K361" s="529"/>
      <c r="L361" s="529"/>
      <c r="M361" s="529"/>
      <c r="N361" s="529"/>
      <c r="O361" s="529"/>
      <c r="P361" s="529"/>
      <c r="Q361" s="529"/>
      <c r="R361" s="529"/>
      <c r="S361" s="529"/>
      <c r="T361" s="529"/>
      <c r="U361" s="529"/>
      <c r="V361" s="529"/>
      <c r="W361" s="529"/>
      <c r="X361" s="529"/>
      <c r="Y361" s="529"/>
      <c r="Z361" s="530"/>
      <c r="AA361" s="534"/>
      <c r="AB361" s="535"/>
      <c r="AC361" s="535"/>
      <c r="AD361" s="535"/>
      <c r="AE361" s="535"/>
      <c r="AF361" s="536"/>
      <c r="AG361" s="540"/>
      <c r="AH361" s="541"/>
      <c r="AI361" s="541"/>
      <c r="AJ361" s="541"/>
      <c r="AK361" s="541"/>
      <c r="AL361" s="541"/>
      <c r="AM361" s="542"/>
      <c r="AN361" s="546"/>
      <c r="AO361" s="547"/>
      <c r="AP361" s="547"/>
      <c r="AQ361" s="547"/>
      <c r="AR361" s="547"/>
      <c r="AS361" s="547"/>
      <c r="AT361" s="548"/>
      <c r="AU361" s="552"/>
      <c r="AV361" s="553"/>
      <c r="AW361" s="553"/>
      <c r="AX361" s="553"/>
      <c r="AY361" s="553"/>
      <c r="AZ361" s="554"/>
      <c r="BA361" s="523"/>
      <c r="BB361" s="524"/>
      <c r="BC361" s="524"/>
      <c r="BD361" s="524"/>
      <c r="BE361" s="524"/>
      <c r="BF361" s="524"/>
      <c r="BG361" s="2"/>
    </row>
    <row r="362" spans="1:71" ht="15" customHeight="1" x14ac:dyDescent="0.4">
      <c r="A362" s="2"/>
      <c r="B362" s="2" t="s">
        <v>192</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R362" s="65"/>
      <c r="BS362" s="65"/>
    </row>
    <row r="363" spans="1:71" ht="12" customHeight="1" x14ac:dyDescent="0.4">
      <c r="A363" s="2"/>
      <c r="B363" s="7"/>
      <c r="C363" s="59"/>
      <c r="D363" s="555" t="s">
        <v>97</v>
      </c>
      <c r="E363" s="556"/>
      <c r="F363" s="556"/>
      <c r="G363" s="556"/>
      <c r="H363" s="556"/>
      <c r="I363" s="556"/>
      <c r="J363" s="556"/>
      <c r="K363" s="556"/>
      <c r="L363" s="556"/>
      <c r="M363" s="556"/>
      <c r="N363" s="556"/>
      <c r="O363" s="556"/>
      <c r="P363" s="556"/>
      <c r="Q363" s="556"/>
      <c r="R363" s="556"/>
      <c r="S363" s="556"/>
      <c r="T363" s="556"/>
      <c r="U363" s="556"/>
      <c r="V363" s="556"/>
      <c r="W363" s="556"/>
      <c r="X363" s="556"/>
      <c r="Y363" s="556"/>
      <c r="Z363" s="557"/>
      <c r="AA363" s="564" t="s">
        <v>98</v>
      </c>
      <c r="AB363" s="565"/>
      <c r="AC363" s="565"/>
      <c r="AD363" s="565"/>
      <c r="AE363" s="565"/>
      <c r="AF363" s="566"/>
      <c r="AG363" s="573" t="s">
        <v>99</v>
      </c>
      <c r="AH363" s="556"/>
      <c r="AI363" s="556"/>
      <c r="AJ363" s="556"/>
      <c r="AK363" s="556"/>
      <c r="AL363" s="556"/>
      <c r="AM363" s="557"/>
      <c r="AN363" s="574" t="s">
        <v>100</v>
      </c>
      <c r="AO363" s="574"/>
      <c r="AP363" s="574"/>
      <c r="AQ363" s="574"/>
      <c r="AR363" s="574"/>
      <c r="AS363" s="574"/>
      <c r="AT363" s="574"/>
      <c r="AU363" s="575" t="s">
        <v>101</v>
      </c>
      <c r="AV363" s="575"/>
      <c r="AW363" s="575"/>
      <c r="AX363" s="575"/>
      <c r="AY363" s="575"/>
      <c r="AZ363" s="575"/>
      <c r="BA363" s="523"/>
      <c r="BB363" s="524"/>
      <c r="BC363" s="524"/>
      <c r="BD363" s="524"/>
      <c r="BE363" s="524"/>
      <c r="BF363" s="524"/>
      <c r="BG363" s="2"/>
    </row>
    <row r="364" spans="1:71" ht="12" customHeight="1" x14ac:dyDescent="0.4">
      <c r="A364" s="2"/>
      <c r="B364" s="7"/>
      <c r="C364" s="59"/>
      <c r="D364" s="558"/>
      <c r="E364" s="559"/>
      <c r="F364" s="559"/>
      <c r="G364" s="559"/>
      <c r="H364" s="559"/>
      <c r="I364" s="559"/>
      <c r="J364" s="559"/>
      <c r="K364" s="559"/>
      <c r="L364" s="559"/>
      <c r="M364" s="559"/>
      <c r="N364" s="559"/>
      <c r="O364" s="559"/>
      <c r="P364" s="559"/>
      <c r="Q364" s="559"/>
      <c r="R364" s="559"/>
      <c r="S364" s="559"/>
      <c r="T364" s="559"/>
      <c r="U364" s="559"/>
      <c r="V364" s="559"/>
      <c r="W364" s="559"/>
      <c r="X364" s="559"/>
      <c r="Y364" s="559"/>
      <c r="Z364" s="560"/>
      <c r="AA364" s="567"/>
      <c r="AB364" s="568"/>
      <c r="AC364" s="568"/>
      <c r="AD364" s="568"/>
      <c r="AE364" s="568"/>
      <c r="AF364" s="569"/>
      <c r="AG364" s="558"/>
      <c r="AH364" s="559"/>
      <c r="AI364" s="559"/>
      <c r="AJ364" s="559"/>
      <c r="AK364" s="559"/>
      <c r="AL364" s="559"/>
      <c r="AM364" s="560"/>
      <c r="AN364" s="574"/>
      <c r="AO364" s="574"/>
      <c r="AP364" s="574"/>
      <c r="AQ364" s="574"/>
      <c r="AR364" s="574"/>
      <c r="AS364" s="574"/>
      <c r="AT364" s="574"/>
      <c r="AU364" s="575"/>
      <c r="AV364" s="575"/>
      <c r="AW364" s="575"/>
      <c r="AX364" s="575"/>
      <c r="AY364" s="575"/>
      <c r="AZ364" s="575"/>
      <c r="BA364" s="523"/>
      <c r="BB364" s="524"/>
      <c r="BC364" s="524"/>
      <c r="BD364" s="524"/>
      <c r="BE364" s="524"/>
      <c r="BF364" s="524"/>
      <c r="BG364" s="2"/>
    </row>
    <row r="365" spans="1:71" ht="12" customHeight="1" x14ac:dyDescent="0.4">
      <c r="A365" s="2"/>
      <c r="B365" s="7"/>
      <c r="C365" s="59"/>
      <c r="D365" s="561"/>
      <c r="E365" s="562"/>
      <c r="F365" s="562"/>
      <c r="G365" s="562"/>
      <c r="H365" s="562"/>
      <c r="I365" s="562"/>
      <c r="J365" s="562"/>
      <c r="K365" s="562"/>
      <c r="L365" s="562"/>
      <c r="M365" s="562"/>
      <c r="N365" s="562"/>
      <c r="O365" s="562"/>
      <c r="P365" s="562"/>
      <c r="Q365" s="562"/>
      <c r="R365" s="562"/>
      <c r="S365" s="562"/>
      <c r="T365" s="562"/>
      <c r="U365" s="562"/>
      <c r="V365" s="562"/>
      <c r="W365" s="562"/>
      <c r="X365" s="562"/>
      <c r="Y365" s="562"/>
      <c r="Z365" s="563"/>
      <c r="AA365" s="570"/>
      <c r="AB365" s="571"/>
      <c r="AC365" s="571"/>
      <c r="AD365" s="571"/>
      <c r="AE365" s="571"/>
      <c r="AF365" s="572"/>
      <c r="AG365" s="561"/>
      <c r="AH365" s="562"/>
      <c r="AI365" s="562"/>
      <c r="AJ365" s="562"/>
      <c r="AK365" s="562"/>
      <c r="AL365" s="562"/>
      <c r="AM365" s="563"/>
      <c r="AN365" s="574"/>
      <c r="AO365" s="574"/>
      <c r="AP365" s="574"/>
      <c r="AQ365" s="574"/>
      <c r="AR365" s="574"/>
      <c r="AS365" s="574"/>
      <c r="AT365" s="574"/>
      <c r="AU365" s="575"/>
      <c r="AV365" s="575"/>
      <c r="AW365" s="575"/>
      <c r="AX365" s="575"/>
      <c r="AY365" s="575"/>
      <c r="AZ365" s="575"/>
      <c r="BA365" s="523"/>
      <c r="BB365" s="524"/>
      <c r="BC365" s="524"/>
      <c r="BD365" s="524"/>
      <c r="BE365" s="524"/>
      <c r="BF365" s="524"/>
      <c r="BG365" s="2"/>
    </row>
    <row r="366" spans="1:71" ht="13.5" customHeight="1" x14ac:dyDescent="0.4">
      <c r="A366" s="2"/>
      <c r="B366" s="7"/>
      <c r="C366" s="59"/>
      <c r="D366" s="525"/>
      <c r="E366" s="526"/>
      <c r="F366" s="526"/>
      <c r="G366" s="526"/>
      <c r="H366" s="526"/>
      <c r="I366" s="526"/>
      <c r="J366" s="526"/>
      <c r="K366" s="526"/>
      <c r="L366" s="526"/>
      <c r="M366" s="526"/>
      <c r="N366" s="526"/>
      <c r="O366" s="526"/>
      <c r="P366" s="526"/>
      <c r="Q366" s="526"/>
      <c r="R366" s="526"/>
      <c r="S366" s="526"/>
      <c r="T366" s="526"/>
      <c r="U366" s="526"/>
      <c r="V366" s="526"/>
      <c r="W366" s="526"/>
      <c r="X366" s="526"/>
      <c r="Y366" s="526"/>
      <c r="Z366" s="527"/>
      <c r="AA366" s="531"/>
      <c r="AB366" s="532"/>
      <c r="AC366" s="532"/>
      <c r="AD366" s="532"/>
      <c r="AE366" s="532"/>
      <c r="AF366" s="533"/>
      <c r="AG366" s="537"/>
      <c r="AH366" s="538"/>
      <c r="AI366" s="538"/>
      <c r="AJ366" s="538"/>
      <c r="AK366" s="538"/>
      <c r="AL366" s="538"/>
      <c r="AM366" s="539"/>
      <c r="AN366" s="543"/>
      <c r="AO366" s="544"/>
      <c r="AP366" s="544"/>
      <c r="AQ366" s="544"/>
      <c r="AR366" s="544"/>
      <c r="AS366" s="544"/>
      <c r="AT366" s="545"/>
      <c r="AU366" s="549">
        <f>AG366*AN366</f>
        <v>0</v>
      </c>
      <c r="AV366" s="550"/>
      <c r="AW366" s="550"/>
      <c r="AX366" s="550"/>
      <c r="AY366" s="550"/>
      <c r="AZ366" s="551"/>
      <c r="BA366" s="523"/>
      <c r="BB366" s="524"/>
      <c r="BC366" s="524"/>
      <c r="BD366" s="524"/>
      <c r="BE366" s="524"/>
      <c r="BF366" s="524"/>
      <c r="BG366" s="2"/>
    </row>
    <row r="367" spans="1:71" ht="13.5" customHeight="1" x14ac:dyDescent="0.4">
      <c r="A367" s="2"/>
      <c r="B367" s="7"/>
      <c r="C367" s="59"/>
      <c r="D367" s="528"/>
      <c r="E367" s="529"/>
      <c r="F367" s="529"/>
      <c r="G367" s="529"/>
      <c r="H367" s="529"/>
      <c r="I367" s="529"/>
      <c r="J367" s="529"/>
      <c r="K367" s="529"/>
      <c r="L367" s="529"/>
      <c r="M367" s="529"/>
      <c r="N367" s="529"/>
      <c r="O367" s="529"/>
      <c r="P367" s="529"/>
      <c r="Q367" s="529"/>
      <c r="R367" s="529"/>
      <c r="S367" s="529"/>
      <c r="T367" s="529"/>
      <c r="U367" s="529"/>
      <c r="V367" s="529"/>
      <c r="W367" s="529"/>
      <c r="X367" s="529"/>
      <c r="Y367" s="529"/>
      <c r="Z367" s="530"/>
      <c r="AA367" s="534"/>
      <c r="AB367" s="535"/>
      <c r="AC367" s="535"/>
      <c r="AD367" s="535"/>
      <c r="AE367" s="535"/>
      <c r="AF367" s="536"/>
      <c r="AG367" s="540"/>
      <c r="AH367" s="541"/>
      <c r="AI367" s="541"/>
      <c r="AJ367" s="541"/>
      <c r="AK367" s="541"/>
      <c r="AL367" s="541"/>
      <c r="AM367" s="542"/>
      <c r="AN367" s="546"/>
      <c r="AO367" s="547"/>
      <c r="AP367" s="547"/>
      <c r="AQ367" s="547"/>
      <c r="AR367" s="547"/>
      <c r="AS367" s="547"/>
      <c r="AT367" s="548"/>
      <c r="AU367" s="552"/>
      <c r="AV367" s="553"/>
      <c r="AW367" s="553"/>
      <c r="AX367" s="553"/>
      <c r="AY367" s="553"/>
      <c r="AZ367" s="554"/>
      <c r="BA367" s="523"/>
      <c r="BB367" s="524"/>
      <c r="BC367" s="524"/>
      <c r="BD367" s="524"/>
      <c r="BE367" s="524"/>
      <c r="BF367" s="524"/>
      <c r="BG367" s="2"/>
    </row>
    <row r="368" spans="1:71" ht="15" customHeight="1" x14ac:dyDescent="0.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spans="1:63" s="142" customFormat="1" ht="15" customHeight="1" x14ac:dyDescent="0.15">
      <c r="A369" s="86" t="s">
        <v>193</v>
      </c>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c r="AA369" s="86"/>
      <c r="AB369" s="86"/>
      <c r="AC369" s="86"/>
      <c r="AD369" s="86"/>
      <c r="AE369" s="86"/>
      <c r="AF369" s="86"/>
      <c r="AG369" s="86"/>
      <c r="AH369" s="86"/>
      <c r="AI369" s="86"/>
      <c r="AJ369" s="86"/>
      <c r="AK369" s="86"/>
      <c r="AL369" s="86"/>
      <c r="AM369" s="86"/>
      <c r="AN369" s="86"/>
      <c r="AO369" s="86"/>
      <c r="AP369" s="86"/>
      <c r="AQ369" s="86"/>
      <c r="AR369" s="86"/>
      <c r="AS369" s="86"/>
      <c r="AT369" s="86"/>
      <c r="AU369" s="86"/>
      <c r="AV369" s="86"/>
      <c r="AW369" s="86"/>
      <c r="AX369" s="86"/>
      <c r="AY369" s="86"/>
      <c r="AZ369" s="86"/>
      <c r="BA369" s="86"/>
      <c r="BB369" s="86"/>
      <c r="BC369" s="86"/>
      <c r="BD369" s="86"/>
      <c r="BE369" s="86"/>
      <c r="BF369" s="86"/>
      <c r="BG369" s="86"/>
    </row>
    <row r="370" spans="1:63" s="142" customFormat="1" ht="15" customHeight="1" x14ac:dyDescent="0.15">
      <c r="A370" s="86"/>
      <c r="B370" s="521" t="s">
        <v>194</v>
      </c>
      <c r="C370" s="521"/>
      <c r="D370" s="521"/>
      <c r="E370" s="521"/>
      <c r="F370" s="521"/>
      <c r="G370" s="521"/>
      <c r="H370" s="521"/>
      <c r="I370" s="521"/>
      <c r="J370" s="521"/>
      <c r="K370" s="521"/>
      <c r="L370" s="521"/>
      <c r="M370" s="521"/>
      <c r="N370" s="521"/>
      <c r="O370" s="521"/>
      <c r="P370" s="521"/>
      <c r="Q370" s="521"/>
      <c r="R370" s="521"/>
      <c r="S370" s="521"/>
      <c r="T370" s="521"/>
      <c r="U370" s="521"/>
      <c r="V370" s="521"/>
      <c r="W370" s="521"/>
      <c r="X370" s="521"/>
      <c r="Y370" s="521"/>
      <c r="Z370" s="521"/>
      <c r="AA370" s="521"/>
      <c r="AB370" s="521"/>
      <c r="AC370" s="521"/>
      <c r="AD370" s="521"/>
      <c r="AE370" s="521"/>
      <c r="AF370" s="521"/>
      <c r="AG370" s="521"/>
      <c r="AH370" s="521"/>
      <c r="AI370" s="521"/>
      <c r="AJ370" s="521"/>
      <c r="AK370" s="521"/>
      <c r="AL370" s="521"/>
      <c r="AM370" s="521"/>
      <c r="AN370" s="521"/>
      <c r="AO370" s="521"/>
      <c r="AP370" s="521"/>
      <c r="AQ370" s="521"/>
      <c r="AR370" s="521"/>
      <c r="AS370" s="521"/>
      <c r="AT370" s="521"/>
      <c r="AU370" s="521"/>
      <c r="AV370" s="521"/>
      <c r="AW370" s="521"/>
      <c r="AX370" s="521"/>
      <c r="AY370" s="521"/>
      <c r="AZ370" s="521"/>
      <c r="BA370" s="521"/>
      <c r="BB370" s="521"/>
      <c r="BC370" s="521"/>
      <c r="BD370" s="521"/>
      <c r="BE370" s="521"/>
      <c r="BF370" s="521"/>
      <c r="BG370" s="86"/>
      <c r="BH370" s="86"/>
      <c r="BI370" s="86"/>
      <c r="BJ370" s="86"/>
      <c r="BK370" s="86"/>
    </row>
    <row r="371" spans="1:63" s="110" customFormat="1" ht="15" customHeight="1" x14ac:dyDescent="0.15">
      <c r="C371" s="110" t="s">
        <v>195</v>
      </c>
      <c r="AW371" s="143"/>
      <c r="AX371" s="143"/>
      <c r="AY371" s="143"/>
      <c r="AZ371" s="143"/>
    </row>
    <row r="372" spans="1:63" s="142" customFormat="1" ht="15" customHeight="1" x14ac:dyDescent="0.15">
      <c r="A372" s="86"/>
      <c r="B372" s="86"/>
      <c r="C372" s="86"/>
      <c r="D372" s="522" t="s">
        <v>97</v>
      </c>
      <c r="E372" s="522"/>
      <c r="F372" s="522"/>
      <c r="G372" s="522"/>
      <c r="H372" s="522"/>
      <c r="I372" s="522"/>
      <c r="J372" s="522"/>
      <c r="K372" s="522"/>
      <c r="L372" s="522"/>
      <c r="M372" s="522"/>
      <c r="N372" s="522"/>
      <c r="O372" s="522"/>
      <c r="P372" s="522"/>
      <c r="Q372" s="522"/>
      <c r="R372" s="522"/>
      <c r="S372" s="522"/>
      <c r="T372" s="522" t="s">
        <v>107</v>
      </c>
      <c r="U372" s="522"/>
      <c r="V372" s="522"/>
      <c r="W372" s="522"/>
      <c r="X372" s="522"/>
      <c r="Y372" s="522"/>
      <c r="Z372" s="522"/>
      <c r="AA372" s="522"/>
      <c r="AB372" s="522"/>
      <c r="AC372" s="522" t="s">
        <v>149</v>
      </c>
      <c r="AD372" s="522"/>
      <c r="AE372" s="522"/>
      <c r="AF372" s="522"/>
      <c r="AG372" s="522"/>
      <c r="AH372" s="522"/>
      <c r="AI372" s="522" t="s">
        <v>109</v>
      </c>
      <c r="AJ372" s="522"/>
      <c r="AK372" s="522"/>
      <c r="AL372" s="522"/>
      <c r="AM372" s="522"/>
      <c r="AN372" s="522"/>
      <c r="AO372" s="522" t="s">
        <v>110</v>
      </c>
      <c r="AP372" s="522"/>
      <c r="AQ372" s="522"/>
      <c r="AR372" s="522"/>
      <c r="AS372" s="522"/>
      <c r="AT372" s="522"/>
      <c r="AU372" s="522" t="s">
        <v>196</v>
      </c>
      <c r="AV372" s="522"/>
      <c r="AW372" s="522"/>
      <c r="AX372" s="522"/>
      <c r="AY372" s="522"/>
      <c r="AZ372" s="522"/>
      <c r="BA372" s="522"/>
      <c r="BB372" s="86"/>
      <c r="BC372" s="86"/>
      <c r="BD372" s="86"/>
      <c r="BE372" s="86"/>
      <c r="BF372" s="86"/>
      <c r="BG372" s="86"/>
    </row>
    <row r="373" spans="1:63" s="142" customFormat="1" ht="15" customHeight="1" x14ac:dyDescent="0.15">
      <c r="A373" s="86"/>
      <c r="B373" s="86"/>
      <c r="C373" s="86"/>
      <c r="D373" s="522"/>
      <c r="E373" s="522"/>
      <c r="F373" s="522"/>
      <c r="G373" s="522"/>
      <c r="H373" s="522"/>
      <c r="I373" s="522"/>
      <c r="J373" s="522"/>
      <c r="K373" s="522"/>
      <c r="L373" s="522"/>
      <c r="M373" s="522"/>
      <c r="N373" s="522"/>
      <c r="O373" s="522"/>
      <c r="P373" s="522"/>
      <c r="Q373" s="522"/>
      <c r="R373" s="522"/>
      <c r="S373" s="522"/>
      <c r="T373" s="522"/>
      <c r="U373" s="522"/>
      <c r="V373" s="522"/>
      <c r="W373" s="522"/>
      <c r="X373" s="522"/>
      <c r="Y373" s="522"/>
      <c r="Z373" s="522"/>
      <c r="AA373" s="522"/>
      <c r="AB373" s="522"/>
      <c r="AC373" s="522"/>
      <c r="AD373" s="522"/>
      <c r="AE373" s="522"/>
      <c r="AF373" s="522"/>
      <c r="AG373" s="522"/>
      <c r="AH373" s="522"/>
      <c r="AI373" s="522"/>
      <c r="AJ373" s="522"/>
      <c r="AK373" s="522"/>
      <c r="AL373" s="522"/>
      <c r="AM373" s="522"/>
      <c r="AN373" s="522"/>
      <c r="AO373" s="522"/>
      <c r="AP373" s="522"/>
      <c r="AQ373" s="522"/>
      <c r="AR373" s="522"/>
      <c r="AS373" s="522"/>
      <c r="AT373" s="522"/>
      <c r="AU373" s="522"/>
      <c r="AV373" s="522"/>
      <c r="AW373" s="522"/>
      <c r="AX373" s="522"/>
      <c r="AY373" s="522"/>
      <c r="AZ373" s="522"/>
      <c r="BA373" s="522"/>
      <c r="BB373" s="86"/>
      <c r="BC373" s="86"/>
      <c r="BD373" s="86"/>
      <c r="BE373" s="86"/>
      <c r="BF373" s="86"/>
      <c r="BG373" s="86"/>
    </row>
    <row r="374" spans="1:63" s="142" customFormat="1" ht="27.75" customHeight="1" x14ac:dyDescent="0.15">
      <c r="A374" s="86"/>
      <c r="B374" s="86"/>
      <c r="C374" s="86"/>
      <c r="D374" s="522"/>
      <c r="E374" s="522"/>
      <c r="F374" s="522"/>
      <c r="G374" s="522"/>
      <c r="H374" s="522"/>
      <c r="I374" s="522"/>
      <c r="J374" s="522"/>
      <c r="K374" s="522"/>
      <c r="L374" s="522"/>
      <c r="M374" s="522"/>
      <c r="N374" s="522"/>
      <c r="O374" s="522"/>
      <c r="P374" s="522"/>
      <c r="Q374" s="522"/>
      <c r="R374" s="522"/>
      <c r="S374" s="522"/>
      <c r="T374" s="522"/>
      <c r="U374" s="522"/>
      <c r="V374" s="522"/>
      <c r="W374" s="522"/>
      <c r="X374" s="522"/>
      <c r="Y374" s="522"/>
      <c r="Z374" s="522"/>
      <c r="AA374" s="522"/>
      <c r="AB374" s="522"/>
      <c r="AC374" s="522"/>
      <c r="AD374" s="522"/>
      <c r="AE374" s="522"/>
      <c r="AF374" s="522"/>
      <c r="AG374" s="522"/>
      <c r="AH374" s="522"/>
      <c r="AI374" s="522"/>
      <c r="AJ374" s="522"/>
      <c r="AK374" s="522"/>
      <c r="AL374" s="522"/>
      <c r="AM374" s="522"/>
      <c r="AN374" s="522"/>
      <c r="AO374" s="522"/>
      <c r="AP374" s="522"/>
      <c r="AQ374" s="522"/>
      <c r="AR374" s="522"/>
      <c r="AS374" s="522"/>
      <c r="AT374" s="522"/>
      <c r="AU374" s="522"/>
      <c r="AV374" s="522"/>
      <c r="AW374" s="522"/>
      <c r="AX374" s="522"/>
      <c r="AY374" s="522"/>
      <c r="AZ374" s="522"/>
      <c r="BA374" s="522"/>
      <c r="BB374" s="86"/>
      <c r="BC374" s="86"/>
      <c r="BD374" s="86"/>
      <c r="BE374" s="86"/>
      <c r="BF374" s="86"/>
      <c r="BG374" s="86"/>
    </row>
    <row r="375" spans="1:63" s="144" customFormat="1" ht="15" customHeight="1" x14ac:dyDescent="0.15">
      <c r="D375" s="510"/>
      <c r="E375" s="510"/>
      <c r="F375" s="510"/>
      <c r="G375" s="510"/>
      <c r="H375" s="510"/>
      <c r="I375" s="510"/>
      <c r="J375" s="510"/>
      <c r="K375" s="510"/>
      <c r="L375" s="510"/>
      <c r="M375" s="510"/>
      <c r="N375" s="510"/>
      <c r="O375" s="510"/>
      <c r="P375" s="510"/>
      <c r="Q375" s="510"/>
      <c r="R375" s="510"/>
      <c r="S375" s="510"/>
      <c r="T375" s="511"/>
      <c r="U375" s="511"/>
      <c r="V375" s="511"/>
      <c r="W375" s="511"/>
      <c r="X375" s="511"/>
      <c r="Y375" s="511"/>
      <c r="Z375" s="511"/>
      <c r="AA375" s="511"/>
      <c r="AB375" s="512"/>
      <c r="AC375" s="513"/>
      <c r="AD375" s="513"/>
      <c r="AE375" s="513"/>
      <c r="AF375" s="513"/>
      <c r="AG375" s="513"/>
      <c r="AH375" s="513"/>
      <c r="AI375" s="514"/>
      <c r="AJ375" s="514"/>
      <c r="AK375" s="514"/>
      <c r="AL375" s="514"/>
      <c r="AM375" s="514"/>
      <c r="AN375" s="514"/>
      <c r="AO375" s="516">
        <f>AC375*AI375</f>
        <v>0</v>
      </c>
      <c r="AP375" s="516"/>
      <c r="AQ375" s="516"/>
      <c r="AR375" s="516"/>
      <c r="AS375" s="516"/>
      <c r="AT375" s="517"/>
      <c r="AU375" s="520"/>
      <c r="AV375" s="520"/>
      <c r="AW375" s="520"/>
      <c r="AX375" s="520"/>
      <c r="AY375" s="520"/>
      <c r="AZ375" s="520"/>
      <c r="BA375" s="520"/>
    </row>
    <row r="376" spans="1:63" s="144" customFormat="1" ht="15" customHeight="1" x14ac:dyDescent="0.15">
      <c r="D376" s="510"/>
      <c r="E376" s="510"/>
      <c r="F376" s="510"/>
      <c r="G376" s="510"/>
      <c r="H376" s="510"/>
      <c r="I376" s="510"/>
      <c r="J376" s="510"/>
      <c r="K376" s="510"/>
      <c r="L376" s="510"/>
      <c r="M376" s="510"/>
      <c r="N376" s="510"/>
      <c r="O376" s="510"/>
      <c r="P376" s="510"/>
      <c r="Q376" s="510"/>
      <c r="R376" s="510"/>
      <c r="S376" s="510"/>
      <c r="T376" s="511"/>
      <c r="U376" s="511"/>
      <c r="V376" s="511"/>
      <c r="W376" s="511"/>
      <c r="X376" s="511"/>
      <c r="Y376" s="511"/>
      <c r="Z376" s="511"/>
      <c r="AA376" s="511"/>
      <c r="AB376" s="512"/>
      <c r="AC376" s="513"/>
      <c r="AD376" s="513"/>
      <c r="AE376" s="513"/>
      <c r="AF376" s="513"/>
      <c r="AG376" s="513"/>
      <c r="AH376" s="513"/>
      <c r="AI376" s="514"/>
      <c r="AJ376" s="514"/>
      <c r="AK376" s="514"/>
      <c r="AL376" s="514"/>
      <c r="AM376" s="514"/>
      <c r="AN376" s="514"/>
      <c r="AO376" s="518"/>
      <c r="AP376" s="518"/>
      <c r="AQ376" s="518"/>
      <c r="AR376" s="518"/>
      <c r="AS376" s="518"/>
      <c r="AT376" s="519"/>
      <c r="AU376" s="520"/>
      <c r="AV376" s="520"/>
      <c r="AW376" s="520"/>
      <c r="AX376" s="520"/>
      <c r="AY376" s="520"/>
      <c r="AZ376" s="520"/>
      <c r="BA376" s="520"/>
    </row>
    <row r="377" spans="1:63" s="144" customFormat="1" ht="15" customHeight="1" x14ac:dyDescent="0.15">
      <c r="D377" s="510"/>
      <c r="E377" s="510"/>
      <c r="F377" s="510"/>
      <c r="G377" s="510"/>
      <c r="H377" s="510"/>
      <c r="I377" s="510"/>
      <c r="J377" s="510"/>
      <c r="K377" s="510"/>
      <c r="L377" s="510"/>
      <c r="M377" s="510"/>
      <c r="N377" s="510"/>
      <c r="O377" s="510"/>
      <c r="P377" s="510"/>
      <c r="Q377" s="510"/>
      <c r="R377" s="510"/>
      <c r="S377" s="510"/>
      <c r="T377" s="511"/>
      <c r="U377" s="511"/>
      <c r="V377" s="511"/>
      <c r="W377" s="511"/>
      <c r="X377" s="511"/>
      <c r="Y377" s="511"/>
      <c r="Z377" s="511"/>
      <c r="AA377" s="511"/>
      <c r="AB377" s="512"/>
      <c r="AC377" s="513"/>
      <c r="AD377" s="513"/>
      <c r="AE377" s="513"/>
      <c r="AF377" s="513"/>
      <c r="AG377" s="513"/>
      <c r="AH377" s="513"/>
      <c r="AI377" s="514"/>
      <c r="AJ377" s="514"/>
      <c r="AK377" s="514"/>
      <c r="AL377" s="514"/>
      <c r="AM377" s="514"/>
      <c r="AN377" s="514"/>
      <c r="AO377" s="516">
        <f>AC377*AI377</f>
        <v>0</v>
      </c>
      <c r="AP377" s="516"/>
      <c r="AQ377" s="516"/>
      <c r="AR377" s="516"/>
      <c r="AS377" s="516"/>
      <c r="AT377" s="517"/>
      <c r="AU377" s="520"/>
      <c r="AV377" s="520"/>
      <c r="AW377" s="520"/>
      <c r="AX377" s="520"/>
      <c r="AY377" s="520"/>
      <c r="AZ377" s="520"/>
      <c r="BA377" s="520"/>
    </row>
    <row r="378" spans="1:63" s="144" customFormat="1" ht="15" customHeight="1" x14ac:dyDescent="0.15">
      <c r="D378" s="510"/>
      <c r="E378" s="510"/>
      <c r="F378" s="510"/>
      <c r="G378" s="510"/>
      <c r="H378" s="510"/>
      <c r="I378" s="510"/>
      <c r="J378" s="510"/>
      <c r="K378" s="510"/>
      <c r="L378" s="510"/>
      <c r="M378" s="510"/>
      <c r="N378" s="510"/>
      <c r="O378" s="510"/>
      <c r="P378" s="510"/>
      <c r="Q378" s="510"/>
      <c r="R378" s="510"/>
      <c r="S378" s="510"/>
      <c r="T378" s="511"/>
      <c r="U378" s="511"/>
      <c r="V378" s="511"/>
      <c r="W378" s="511"/>
      <c r="X378" s="511"/>
      <c r="Y378" s="511"/>
      <c r="Z378" s="511"/>
      <c r="AA378" s="511"/>
      <c r="AB378" s="512"/>
      <c r="AC378" s="513"/>
      <c r="AD378" s="513"/>
      <c r="AE378" s="513"/>
      <c r="AF378" s="513"/>
      <c r="AG378" s="513"/>
      <c r="AH378" s="513"/>
      <c r="AI378" s="514"/>
      <c r="AJ378" s="514"/>
      <c r="AK378" s="514"/>
      <c r="AL378" s="514"/>
      <c r="AM378" s="514"/>
      <c r="AN378" s="514"/>
      <c r="AO378" s="518"/>
      <c r="AP378" s="518"/>
      <c r="AQ378" s="518"/>
      <c r="AR378" s="518"/>
      <c r="AS378" s="518"/>
      <c r="AT378" s="519"/>
      <c r="AU378" s="520"/>
      <c r="AV378" s="520"/>
      <c r="AW378" s="520"/>
      <c r="AX378" s="520"/>
      <c r="AY378" s="520"/>
      <c r="AZ378" s="520"/>
      <c r="BA378" s="520"/>
    </row>
    <row r="379" spans="1:63" s="144" customFormat="1" ht="15" customHeight="1" x14ac:dyDescent="0.15">
      <c r="D379" s="510"/>
      <c r="E379" s="510"/>
      <c r="F379" s="510"/>
      <c r="G379" s="510"/>
      <c r="H379" s="510"/>
      <c r="I379" s="510"/>
      <c r="J379" s="510"/>
      <c r="K379" s="510"/>
      <c r="L379" s="510"/>
      <c r="M379" s="510"/>
      <c r="N379" s="510"/>
      <c r="O379" s="510"/>
      <c r="P379" s="510"/>
      <c r="Q379" s="510"/>
      <c r="R379" s="510"/>
      <c r="S379" s="510"/>
      <c r="T379" s="511"/>
      <c r="U379" s="511"/>
      <c r="V379" s="511"/>
      <c r="W379" s="511"/>
      <c r="X379" s="511"/>
      <c r="Y379" s="511"/>
      <c r="Z379" s="511"/>
      <c r="AA379" s="511"/>
      <c r="AB379" s="512"/>
      <c r="AC379" s="513"/>
      <c r="AD379" s="513"/>
      <c r="AE379" s="513"/>
      <c r="AF379" s="513"/>
      <c r="AG379" s="513"/>
      <c r="AH379" s="513"/>
      <c r="AI379" s="514"/>
      <c r="AJ379" s="514"/>
      <c r="AK379" s="514"/>
      <c r="AL379" s="514"/>
      <c r="AM379" s="514"/>
      <c r="AN379" s="514"/>
      <c r="AO379" s="516">
        <f>AC379*AI379</f>
        <v>0</v>
      </c>
      <c r="AP379" s="516"/>
      <c r="AQ379" s="516"/>
      <c r="AR379" s="516"/>
      <c r="AS379" s="516"/>
      <c r="AT379" s="517"/>
      <c r="AU379" s="520"/>
      <c r="AV379" s="520"/>
      <c r="AW379" s="520"/>
      <c r="AX379" s="520"/>
      <c r="AY379" s="520"/>
      <c r="AZ379" s="520"/>
      <c r="BA379" s="520"/>
    </row>
    <row r="380" spans="1:63" s="144" customFormat="1" ht="15" customHeight="1" x14ac:dyDescent="0.15">
      <c r="D380" s="510"/>
      <c r="E380" s="510"/>
      <c r="F380" s="510"/>
      <c r="G380" s="510"/>
      <c r="H380" s="510"/>
      <c r="I380" s="510"/>
      <c r="J380" s="510"/>
      <c r="K380" s="510"/>
      <c r="L380" s="510"/>
      <c r="M380" s="510"/>
      <c r="N380" s="510"/>
      <c r="O380" s="510"/>
      <c r="P380" s="510"/>
      <c r="Q380" s="510"/>
      <c r="R380" s="510"/>
      <c r="S380" s="510"/>
      <c r="T380" s="511"/>
      <c r="U380" s="511"/>
      <c r="V380" s="511"/>
      <c r="W380" s="511"/>
      <c r="X380" s="511"/>
      <c r="Y380" s="511"/>
      <c r="Z380" s="511"/>
      <c r="AA380" s="511"/>
      <c r="AB380" s="512"/>
      <c r="AC380" s="513"/>
      <c r="AD380" s="513"/>
      <c r="AE380" s="513"/>
      <c r="AF380" s="513"/>
      <c r="AG380" s="513"/>
      <c r="AH380" s="513"/>
      <c r="AI380" s="514"/>
      <c r="AJ380" s="514"/>
      <c r="AK380" s="514"/>
      <c r="AL380" s="514"/>
      <c r="AM380" s="514"/>
      <c r="AN380" s="514"/>
      <c r="AO380" s="518"/>
      <c r="AP380" s="518"/>
      <c r="AQ380" s="518"/>
      <c r="AR380" s="518"/>
      <c r="AS380" s="518"/>
      <c r="AT380" s="519"/>
      <c r="AU380" s="520"/>
      <c r="AV380" s="520"/>
      <c r="AW380" s="520"/>
      <c r="AX380" s="520"/>
      <c r="AY380" s="520"/>
      <c r="AZ380" s="520"/>
      <c r="BA380" s="520"/>
    </row>
    <row r="381" spans="1:63" s="144" customFormat="1" ht="15" customHeight="1" x14ac:dyDescent="0.15">
      <c r="D381" s="510"/>
      <c r="E381" s="510"/>
      <c r="F381" s="510"/>
      <c r="G381" s="510"/>
      <c r="H381" s="510"/>
      <c r="I381" s="510"/>
      <c r="J381" s="510"/>
      <c r="K381" s="510"/>
      <c r="L381" s="510"/>
      <c r="M381" s="510"/>
      <c r="N381" s="510"/>
      <c r="O381" s="510"/>
      <c r="P381" s="510"/>
      <c r="Q381" s="510"/>
      <c r="R381" s="510"/>
      <c r="S381" s="510"/>
      <c r="T381" s="511"/>
      <c r="U381" s="511"/>
      <c r="V381" s="511"/>
      <c r="W381" s="511"/>
      <c r="X381" s="511"/>
      <c r="Y381" s="511"/>
      <c r="Z381" s="511"/>
      <c r="AA381" s="511"/>
      <c r="AB381" s="512"/>
      <c r="AC381" s="513"/>
      <c r="AD381" s="513"/>
      <c r="AE381" s="513"/>
      <c r="AF381" s="513"/>
      <c r="AG381" s="513"/>
      <c r="AH381" s="513"/>
      <c r="AI381" s="514"/>
      <c r="AJ381" s="514"/>
      <c r="AK381" s="514"/>
      <c r="AL381" s="514"/>
      <c r="AM381" s="514"/>
      <c r="AN381" s="514"/>
      <c r="AO381" s="516">
        <f>AC381*AI381</f>
        <v>0</v>
      </c>
      <c r="AP381" s="516"/>
      <c r="AQ381" s="516"/>
      <c r="AR381" s="516"/>
      <c r="AS381" s="516"/>
      <c r="AT381" s="517"/>
      <c r="AU381" s="520"/>
      <c r="AV381" s="520"/>
      <c r="AW381" s="520"/>
      <c r="AX381" s="520"/>
      <c r="AY381" s="520"/>
      <c r="AZ381" s="520"/>
      <c r="BA381" s="520"/>
    </row>
    <row r="382" spans="1:63" s="144" customFormat="1" ht="15" customHeight="1" x14ac:dyDescent="0.15">
      <c r="D382" s="510"/>
      <c r="E382" s="510"/>
      <c r="F382" s="510"/>
      <c r="G382" s="510"/>
      <c r="H382" s="510"/>
      <c r="I382" s="510"/>
      <c r="J382" s="510"/>
      <c r="K382" s="510"/>
      <c r="L382" s="510"/>
      <c r="M382" s="510"/>
      <c r="N382" s="510"/>
      <c r="O382" s="510"/>
      <c r="P382" s="510"/>
      <c r="Q382" s="510"/>
      <c r="R382" s="510"/>
      <c r="S382" s="510"/>
      <c r="T382" s="511"/>
      <c r="U382" s="511"/>
      <c r="V382" s="511"/>
      <c r="W382" s="511"/>
      <c r="X382" s="511"/>
      <c r="Y382" s="511"/>
      <c r="Z382" s="511"/>
      <c r="AA382" s="511"/>
      <c r="AB382" s="512"/>
      <c r="AC382" s="513"/>
      <c r="AD382" s="513"/>
      <c r="AE382" s="513"/>
      <c r="AF382" s="513"/>
      <c r="AG382" s="513"/>
      <c r="AH382" s="513"/>
      <c r="AI382" s="514"/>
      <c r="AJ382" s="514"/>
      <c r="AK382" s="514"/>
      <c r="AL382" s="514"/>
      <c r="AM382" s="514"/>
      <c r="AN382" s="514"/>
      <c r="AO382" s="518"/>
      <c r="AP382" s="518"/>
      <c r="AQ382" s="518"/>
      <c r="AR382" s="518"/>
      <c r="AS382" s="518"/>
      <c r="AT382" s="519"/>
      <c r="AU382" s="520"/>
      <c r="AV382" s="520"/>
      <c r="AW382" s="520"/>
      <c r="AX382" s="520"/>
      <c r="AY382" s="520"/>
      <c r="AZ382" s="520"/>
      <c r="BA382" s="520"/>
    </row>
    <row r="383" spans="1:63" s="144" customFormat="1" ht="15" customHeight="1" x14ac:dyDescent="0.15">
      <c r="D383" s="510"/>
      <c r="E383" s="510"/>
      <c r="F383" s="510"/>
      <c r="G383" s="510"/>
      <c r="H383" s="510"/>
      <c r="I383" s="510"/>
      <c r="J383" s="510"/>
      <c r="K383" s="510"/>
      <c r="L383" s="510"/>
      <c r="M383" s="510"/>
      <c r="N383" s="510"/>
      <c r="O383" s="510"/>
      <c r="P383" s="510"/>
      <c r="Q383" s="510"/>
      <c r="R383" s="510"/>
      <c r="S383" s="510"/>
      <c r="T383" s="511"/>
      <c r="U383" s="511"/>
      <c r="V383" s="511"/>
      <c r="W383" s="511"/>
      <c r="X383" s="511"/>
      <c r="Y383" s="511"/>
      <c r="Z383" s="511"/>
      <c r="AA383" s="511"/>
      <c r="AB383" s="512"/>
      <c r="AC383" s="513"/>
      <c r="AD383" s="513"/>
      <c r="AE383" s="513"/>
      <c r="AF383" s="513"/>
      <c r="AG383" s="513"/>
      <c r="AH383" s="513"/>
      <c r="AI383" s="514"/>
      <c r="AJ383" s="514"/>
      <c r="AK383" s="514"/>
      <c r="AL383" s="514"/>
      <c r="AM383" s="514"/>
      <c r="AN383" s="514"/>
      <c r="AO383" s="516">
        <f t="shared" ref="AO383" si="0">AC383*AI383</f>
        <v>0</v>
      </c>
      <c r="AP383" s="516"/>
      <c r="AQ383" s="516"/>
      <c r="AR383" s="516"/>
      <c r="AS383" s="516"/>
      <c r="AT383" s="517"/>
      <c r="AU383" s="520"/>
      <c r="AV383" s="520"/>
      <c r="AW383" s="520"/>
      <c r="AX383" s="520"/>
      <c r="AY383" s="520"/>
      <c r="AZ383" s="520"/>
      <c r="BA383" s="520"/>
    </row>
    <row r="384" spans="1:63" s="144" customFormat="1" ht="15" customHeight="1" x14ac:dyDescent="0.15">
      <c r="D384" s="510"/>
      <c r="E384" s="510"/>
      <c r="F384" s="510"/>
      <c r="G384" s="510"/>
      <c r="H384" s="510"/>
      <c r="I384" s="510"/>
      <c r="J384" s="510"/>
      <c r="K384" s="510"/>
      <c r="L384" s="510"/>
      <c r="M384" s="510"/>
      <c r="N384" s="510"/>
      <c r="O384" s="510"/>
      <c r="P384" s="510"/>
      <c r="Q384" s="510"/>
      <c r="R384" s="510"/>
      <c r="S384" s="510"/>
      <c r="T384" s="511"/>
      <c r="U384" s="511"/>
      <c r="V384" s="511"/>
      <c r="W384" s="511"/>
      <c r="X384" s="511"/>
      <c r="Y384" s="511"/>
      <c r="Z384" s="511"/>
      <c r="AA384" s="511"/>
      <c r="AB384" s="512"/>
      <c r="AC384" s="513"/>
      <c r="AD384" s="513"/>
      <c r="AE384" s="513"/>
      <c r="AF384" s="513"/>
      <c r="AG384" s="513"/>
      <c r="AH384" s="513"/>
      <c r="AI384" s="514"/>
      <c r="AJ384" s="514"/>
      <c r="AK384" s="514"/>
      <c r="AL384" s="515"/>
      <c r="AM384" s="515"/>
      <c r="AN384" s="515"/>
      <c r="AO384" s="518"/>
      <c r="AP384" s="518"/>
      <c r="AQ384" s="518"/>
      <c r="AR384" s="518"/>
      <c r="AS384" s="518"/>
      <c r="AT384" s="519"/>
      <c r="AU384" s="520"/>
      <c r="AV384" s="520"/>
      <c r="AW384" s="520"/>
      <c r="AX384" s="520"/>
      <c r="AY384" s="520"/>
      <c r="AZ384" s="520"/>
      <c r="BA384" s="520"/>
    </row>
    <row r="385" spans="1:63" s="103" customFormat="1" ht="15" customHeight="1" x14ac:dyDescent="0.15">
      <c r="D385" s="457" t="s">
        <v>197</v>
      </c>
      <c r="E385" s="457"/>
      <c r="F385" s="457"/>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c r="AC385" s="457"/>
      <c r="AD385" s="457"/>
      <c r="AE385" s="457"/>
      <c r="AF385" s="457"/>
      <c r="AG385" s="457"/>
      <c r="AH385" s="457"/>
      <c r="AI385" s="457"/>
      <c r="AJ385" s="457"/>
      <c r="AK385" s="457"/>
      <c r="AL385" s="457"/>
      <c r="AM385" s="457"/>
      <c r="AN385" s="457"/>
      <c r="AO385" s="457"/>
      <c r="AP385" s="457"/>
      <c r="AQ385" s="457"/>
      <c r="AR385" s="457"/>
      <c r="AS385" s="489"/>
      <c r="AT385" s="490" t="s">
        <v>198</v>
      </c>
      <c r="AU385" s="490"/>
      <c r="AV385" s="490"/>
      <c r="AW385" s="490"/>
      <c r="AX385" s="490"/>
      <c r="AY385" s="490"/>
      <c r="AZ385" s="490"/>
      <c r="BA385" s="490"/>
    </row>
    <row r="386" spans="1:63" s="103" customFormat="1" ht="15" customHeight="1" x14ac:dyDescent="0.15">
      <c r="D386" s="491" t="s">
        <v>199</v>
      </c>
      <c r="E386" s="491"/>
      <c r="F386" s="491"/>
      <c r="G386" s="491"/>
      <c r="H386" s="491"/>
      <c r="I386" s="491"/>
      <c r="J386" s="491"/>
      <c r="K386" s="491"/>
      <c r="L386" s="491"/>
      <c r="M386" s="491"/>
      <c r="N386" s="491"/>
      <c r="O386" s="491"/>
      <c r="P386" s="491"/>
      <c r="Q386" s="491"/>
      <c r="R386" s="491"/>
      <c r="S386" s="491"/>
      <c r="T386" s="491"/>
      <c r="U386" s="491"/>
      <c r="V386" s="491"/>
      <c r="W386" s="491"/>
      <c r="X386" s="491"/>
      <c r="Y386" s="491"/>
      <c r="Z386" s="491"/>
      <c r="AA386" s="491"/>
      <c r="AB386" s="491"/>
      <c r="AC386" s="491"/>
      <c r="AD386" s="491"/>
      <c r="AE386" s="491"/>
      <c r="AF386" s="491"/>
      <c r="AG386" s="491"/>
      <c r="AH386" s="491"/>
      <c r="AI386" s="491"/>
      <c r="AJ386" s="491"/>
      <c r="AK386" s="491"/>
      <c r="AL386" s="491"/>
      <c r="AM386" s="491"/>
      <c r="AN386" s="491"/>
      <c r="AO386" s="491"/>
      <c r="AP386" s="491"/>
      <c r="AQ386" s="491"/>
      <c r="AR386" s="491"/>
      <c r="AS386" s="492"/>
      <c r="AT386" s="490"/>
      <c r="AU386" s="490"/>
      <c r="AV386" s="490"/>
      <c r="AW386" s="490"/>
      <c r="AX386" s="490"/>
      <c r="AY386" s="490"/>
      <c r="AZ386" s="490"/>
      <c r="BA386" s="490"/>
    </row>
    <row r="387" spans="1:63" s="103" customFormat="1" ht="15" customHeight="1" x14ac:dyDescent="0.1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6"/>
      <c r="AT387" s="493"/>
      <c r="AU387" s="494"/>
      <c r="AV387" s="494"/>
      <c r="AW387" s="494"/>
      <c r="AX387" s="494"/>
      <c r="AY387" s="495"/>
      <c r="AZ387" s="499" t="s">
        <v>200</v>
      </c>
      <c r="BA387" s="454"/>
    </row>
    <row r="388" spans="1:63" s="149" customFormat="1" ht="15" customHeight="1" x14ac:dyDescent="0.15">
      <c r="A388" s="99"/>
      <c r="B388" s="99"/>
      <c r="C388" s="99"/>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47"/>
      <c r="AM388" s="147"/>
      <c r="AN388" s="147"/>
      <c r="AO388" s="147"/>
      <c r="AP388" s="147"/>
      <c r="AQ388" s="147"/>
      <c r="AR388" s="147"/>
      <c r="AS388" s="148"/>
      <c r="AT388" s="496"/>
      <c r="AU388" s="497"/>
      <c r="AV388" s="497"/>
      <c r="AW388" s="497"/>
      <c r="AX388" s="497"/>
      <c r="AY388" s="498"/>
      <c r="AZ388" s="500"/>
      <c r="BA388" s="456"/>
      <c r="BB388" s="99"/>
      <c r="BC388" s="99"/>
      <c r="BD388" s="99"/>
      <c r="BE388" s="99"/>
      <c r="BF388" s="99"/>
      <c r="BG388" s="99"/>
    </row>
    <row r="389" spans="1:63" s="99" customFormat="1" ht="15" customHeight="1" x14ac:dyDescent="0.15">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BA389" s="150"/>
    </row>
    <row r="390" spans="1:63" s="110" customFormat="1" ht="15" customHeight="1" x14ac:dyDescent="0.15">
      <c r="B390" s="86" t="s">
        <v>201</v>
      </c>
      <c r="AS390" s="151"/>
      <c r="AT390" s="151"/>
      <c r="AU390" s="151"/>
      <c r="AV390" s="151"/>
      <c r="AW390" s="151"/>
      <c r="AX390" s="151"/>
      <c r="AY390" s="106"/>
      <c r="AZ390" s="106"/>
      <c r="BA390" s="152"/>
      <c r="BB390" s="152"/>
      <c r="BC390" s="152"/>
      <c r="BD390" s="152"/>
      <c r="BE390" s="152"/>
      <c r="BF390" s="152"/>
      <c r="BG390" s="152"/>
      <c r="BH390" s="152"/>
    </row>
    <row r="391" spans="1:63" s="86" customFormat="1" ht="15" customHeight="1" x14ac:dyDescent="0.15">
      <c r="D391" s="501" t="s">
        <v>202</v>
      </c>
      <c r="E391" s="502"/>
      <c r="F391" s="502"/>
      <c r="G391" s="502"/>
      <c r="H391" s="502"/>
      <c r="I391" s="502"/>
      <c r="J391" s="502"/>
      <c r="K391" s="502"/>
      <c r="L391" s="502"/>
      <c r="M391" s="502"/>
      <c r="N391" s="502"/>
      <c r="O391" s="502"/>
      <c r="P391" s="502"/>
      <c r="Q391" s="502"/>
      <c r="R391" s="502"/>
      <c r="S391" s="502"/>
      <c r="T391" s="502"/>
      <c r="U391" s="502"/>
      <c r="V391" s="502"/>
      <c r="W391" s="503"/>
      <c r="X391" s="501" t="s">
        <v>203</v>
      </c>
      <c r="Y391" s="502"/>
      <c r="Z391" s="502"/>
      <c r="AA391" s="502"/>
      <c r="AB391" s="502"/>
      <c r="AC391" s="502"/>
      <c r="AD391" s="503"/>
      <c r="AE391" s="501" t="s">
        <v>204</v>
      </c>
      <c r="AF391" s="502"/>
      <c r="AG391" s="502"/>
      <c r="AH391" s="502"/>
      <c r="AI391" s="502"/>
      <c r="AJ391" s="502"/>
      <c r="AK391" s="502"/>
      <c r="AL391" s="503"/>
      <c r="AM391" s="501" t="s">
        <v>196</v>
      </c>
      <c r="AN391" s="502"/>
      <c r="AO391" s="502"/>
      <c r="AP391" s="502"/>
      <c r="AQ391" s="502"/>
      <c r="AR391" s="502"/>
      <c r="AS391" s="503"/>
      <c r="AW391" s="94"/>
      <c r="AX391" s="153"/>
      <c r="AY391" s="153"/>
      <c r="AZ391" s="153"/>
      <c r="BA391" s="153"/>
      <c r="BB391" s="153"/>
      <c r="BC391" s="153"/>
      <c r="BD391" s="94"/>
      <c r="BE391" s="94"/>
      <c r="BF391" s="94"/>
      <c r="BG391" s="94"/>
      <c r="BH391" s="94"/>
    </row>
    <row r="392" spans="1:63" s="110" customFormat="1" ht="15" customHeight="1" x14ac:dyDescent="0.15">
      <c r="D392" s="504"/>
      <c r="E392" s="505"/>
      <c r="F392" s="505"/>
      <c r="G392" s="505"/>
      <c r="H392" s="505"/>
      <c r="I392" s="505"/>
      <c r="J392" s="505"/>
      <c r="K392" s="505"/>
      <c r="L392" s="505"/>
      <c r="M392" s="505"/>
      <c r="N392" s="505"/>
      <c r="O392" s="505"/>
      <c r="P392" s="505"/>
      <c r="Q392" s="505"/>
      <c r="R392" s="505"/>
      <c r="S392" s="505"/>
      <c r="T392" s="505"/>
      <c r="U392" s="505"/>
      <c r="V392" s="505"/>
      <c r="W392" s="506"/>
      <c r="X392" s="504"/>
      <c r="Y392" s="505"/>
      <c r="Z392" s="505"/>
      <c r="AA392" s="505"/>
      <c r="AB392" s="505"/>
      <c r="AC392" s="505"/>
      <c r="AD392" s="506"/>
      <c r="AE392" s="504"/>
      <c r="AF392" s="505"/>
      <c r="AG392" s="505"/>
      <c r="AH392" s="505"/>
      <c r="AI392" s="505"/>
      <c r="AJ392" s="505"/>
      <c r="AK392" s="505"/>
      <c r="AL392" s="506"/>
      <c r="AM392" s="504"/>
      <c r="AN392" s="505"/>
      <c r="AO392" s="505"/>
      <c r="AP392" s="505"/>
      <c r="AQ392" s="505"/>
      <c r="AR392" s="505"/>
      <c r="AS392" s="506"/>
      <c r="AX392" s="153"/>
      <c r="AY392" s="153"/>
      <c r="AZ392" s="153"/>
      <c r="BA392" s="153"/>
      <c r="BB392" s="153"/>
      <c r="BC392" s="153"/>
      <c r="BD392" s="143"/>
      <c r="BE392" s="143"/>
      <c r="BF392" s="143"/>
      <c r="BG392" s="143"/>
      <c r="BH392" s="143"/>
    </row>
    <row r="393" spans="1:63" s="110" customFormat="1" ht="27.75" customHeight="1" x14ac:dyDescent="0.15">
      <c r="D393" s="507"/>
      <c r="E393" s="508"/>
      <c r="F393" s="508"/>
      <c r="G393" s="508"/>
      <c r="H393" s="508"/>
      <c r="I393" s="508"/>
      <c r="J393" s="508"/>
      <c r="K393" s="508"/>
      <c r="L393" s="508"/>
      <c r="M393" s="508"/>
      <c r="N393" s="508"/>
      <c r="O393" s="508"/>
      <c r="P393" s="508"/>
      <c r="Q393" s="508"/>
      <c r="R393" s="508"/>
      <c r="S393" s="508"/>
      <c r="T393" s="508"/>
      <c r="U393" s="508"/>
      <c r="V393" s="508"/>
      <c r="W393" s="509"/>
      <c r="X393" s="507"/>
      <c r="Y393" s="508"/>
      <c r="Z393" s="508"/>
      <c r="AA393" s="508"/>
      <c r="AB393" s="508"/>
      <c r="AC393" s="508"/>
      <c r="AD393" s="509"/>
      <c r="AE393" s="507"/>
      <c r="AF393" s="508"/>
      <c r="AG393" s="508"/>
      <c r="AH393" s="508"/>
      <c r="AI393" s="508"/>
      <c r="AJ393" s="508"/>
      <c r="AK393" s="508"/>
      <c r="AL393" s="509"/>
      <c r="AM393" s="507"/>
      <c r="AN393" s="508"/>
      <c r="AO393" s="508"/>
      <c r="AP393" s="508"/>
      <c r="AQ393" s="508"/>
      <c r="AR393" s="508"/>
      <c r="AS393" s="509"/>
      <c r="AX393" s="153"/>
      <c r="AY393" s="153"/>
      <c r="AZ393" s="153"/>
      <c r="BA393" s="153"/>
      <c r="BB393" s="153"/>
      <c r="BC393" s="153"/>
      <c r="BD393" s="143"/>
      <c r="BE393" s="143"/>
      <c r="BF393" s="143"/>
      <c r="BG393" s="143"/>
      <c r="BH393" s="143"/>
      <c r="BI393" s="143"/>
    </row>
    <row r="394" spans="1:63" s="154" customFormat="1" ht="15" customHeight="1" x14ac:dyDescent="0.15">
      <c r="D394" s="459"/>
      <c r="E394" s="460"/>
      <c r="F394" s="460"/>
      <c r="G394" s="460"/>
      <c r="H394" s="460"/>
      <c r="I394" s="460"/>
      <c r="J394" s="460"/>
      <c r="K394" s="460"/>
      <c r="L394" s="460"/>
      <c r="M394" s="460"/>
      <c r="N394" s="460"/>
      <c r="O394" s="460"/>
      <c r="P394" s="460"/>
      <c r="Q394" s="460"/>
      <c r="R394" s="460"/>
      <c r="S394" s="460"/>
      <c r="T394" s="460"/>
      <c r="U394" s="460"/>
      <c r="V394" s="460"/>
      <c r="W394" s="460"/>
      <c r="X394" s="463"/>
      <c r="Y394" s="464"/>
      <c r="Z394" s="464"/>
      <c r="AA394" s="464"/>
      <c r="AB394" s="465"/>
      <c r="AC394" s="469" t="s">
        <v>200</v>
      </c>
      <c r="AD394" s="470"/>
      <c r="AE394" s="473"/>
      <c r="AF394" s="474"/>
      <c r="AG394" s="474"/>
      <c r="AH394" s="474"/>
      <c r="AI394" s="474"/>
      <c r="AJ394" s="474"/>
      <c r="AK394" s="474"/>
      <c r="AL394" s="475"/>
      <c r="AM394" s="155"/>
      <c r="AN394" s="156"/>
      <c r="AO394" s="156"/>
      <c r="AP394" s="156"/>
      <c r="AQ394" s="156"/>
      <c r="AR394" s="156"/>
      <c r="AS394" s="157"/>
      <c r="AT394" s="479" t="s">
        <v>198</v>
      </c>
      <c r="AU394" s="480"/>
      <c r="AV394" s="480"/>
      <c r="AW394" s="480"/>
      <c r="AX394" s="480"/>
      <c r="AY394" s="480"/>
      <c r="AZ394" s="470"/>
      <c r="BA394" s="158"/>
      <c r="BF394" s="159"/>
      <c r="BG394" s="159"/>
      <c r="BH394" s="159"/>
    </row>
    <row r="395" spans="1:63" s="154" customFormat="1" ht="15" customHeight="1" x14ac:dyDescent="0.15">
      <c r="D395" s="461"/>
      <c r="E395" s="462"/>
      <c r="F395" s="462"/>
      <c r="G395" s="462"/>
      <c r="H395" s="462"/>
      <c r="I395" s="462"/>
      <c r="J395" s="462"/>
      <c r="K395" s="462"/>
      <c r="L395" s="462"/>
      <c r="M395" s="462"/>
      <c r="N395" s="462"/>
      <c r="O395" s="462"/>
      <c r="P395" s="462"/>
      <c r="Q395" s="462"/>
      <c r="R395" s="462"/>
      <c r="S395" s="462"/>
      <c r="T395" s="462"/>
      <c r="U395" s="462"/>
      <c r="V395" s="462"/>
      <c r="W395" s="462"/>
      <c r="X395" s="466"/>
      <c r="Y395" s="467"/>
      <c r="Z395" s="467"/>
      <c r="AA395" s="467"/>
      <c r="AB395" s="468"/>
      <c r="AC395" s="471"/>
      <c r="AD395" s="472"/>
      <c r="AE395" s="476"/>
      <c r="AF395" s="477"/>
      <c r="AG395" s="477"/>
      <c r="AH395" s="477"/>
      <c r="AI395" s="477"/>
      <c r="AJ395" s="477"/>
      <c r="AK395" s="477"/>
      <c r="AL395" s="478"/>
      <c r="AM395" s="160"/>
      <c r="AN395" s="161"/>
      <c r="AO395" s="161"/>
      <c r="AP395" s="161"/>
      <c r="AQ395" s="161"/>
      <c r="AR395" s="161"/>
      <c r="AS395" s="162"/>
      <c r="AT395" s="481"/>
      <c r="AU395" s="482"/>
      <c r="AV395" s="482"/>
      <c r="AW395" s="482"/>
      <c r="AX395" s="482"/>
      <c r="AY395" s="482"/>
      <c r="AZ395" s="472"/>
      <c r="BA395" s="158"/>
      <c r="BF395" s="159"/>
      <c r="BG395" s="159"/>
      <c r="BH395" s="159"/>
      <c r="BI395" s="159"/>
    </row>
    <row r="396" spans="1:63" s="103" customFormat="1" ht="15" customHeight="1" x14ac:dyDescent="0.15">
      <c r="A396" s="154"/>
      <c r="B396" s="154"/>
      <c r="C396" s="154"/>
      <c r="D396" s="459"/>
      <c r="E396" s="460"/>
      <c r="F396" s="460"/>
      <c r="G396" s="460"/>
      <c r="H396" s="460"/>
      <c r="I396" s="460"/>
      <c r="J396" s="460"/>
      <c r="K396" s="460"/>
      <c r="L396" s="460"/>
      <c r="M396" s="460"/>
      <c r="N396" s="460"/>
      <c r="O396" s="460"/>
      <c r="P396" s="460"/>
      <c r="Q396" s="460"/>
      <c r="R396" s="460"/>
      <c r="S396" s="460"/>
      <c r="T396" s="460"/>
      <c r="U396" s="460"/>
      <c r="V396" s="460"/>
      <c r="W396" s="460"/>
      <c r="X396" s="463"/>
      <c r="Y396" s="464"/>
      <c r="Z396" s="464"/>
      <c r="AA396" s="464"/>
      <c r="AB396" s="465"/>
      <c r="AC396" s="469" t="s">
        <v>200</v>
      </c>
      <c r="AD396" s="470"/>
      <c r="AE396" s="473"/>
      <c r="AF396" s="474"/>
      <c r="AG396" s="474"/>
      <c r="AH396" s="474"/>
      <c r="AI396" s="474"/>
      <c r="AJ396" s="474"/>
      <c r="AK396" s="474"/>
      <c r="AL396" s="475"/>
      <c r="AM396" s="155"/>
      <c r="AN396" s="156"/>
      <c r="AO396" s="156"/>
      <c r="AP396" s="156"/>
      <c r="AQ396" s="156"/>
      <c r="AR396" s="156"/>
      <c r="AS396" s="157"/>
      <c r="AT396" s="483"/>
      <c r="AU396" s="484"/>
      <c r="AV396" s="484"/>
      <c r="AW396" s="484"/>
      <c r="AX396" s="485"/>
      <c r="AY396" s="453" t="s">
        <v>200</v>
      </c>
      <c r="AZ396" s="454"/>
      <c r="BA396" s="163"/>
      <c r="BB396" s="154"/>
      <c r="BC396" s="154"/>
      <c r="BD396" s="154"/>
      <c r="BE396" s="154"/>
      <c r="BF396" s="159"/>
      <c r="BG396" s="159"/>
      <c r="BH396" s="109"/>
      <c r="BI396" s="109"/>
      <c r="BJ396" s="109"/>
      <c r="BK396" s="109"/>
    </row>
    <row r="397" spans="1:63" s="103" customFormat="1" ht="15" customHeight="1" x14ac:dyDescent="0.15">
      <c r="A397" s="154"/>
      <c r="B397" s="154"/>
      <c r="C397" s="154"/>
      <c r="D397" s="461"/>
      <c r="E397" s="462"/>
      <c r="F397" s="462"/>
      <c r="G397" s="462"/>
      <c r="H397" s="462"/>
      <c r="I397" s="462"/>
      <c r="J397" s="462"/>
      <c r="K397" s="462"/>
      <c r="L397" s="462"/>
      <c r="M397" s="462"/>
      <c r="N397" s="462"/>
      <c r="O397" s="462"/>
      <c r="P397" s="462"/>
      <c r="Q397" s="462"/>
      <c r="R397" s="462"/>
      <c r="S397" s="462"/>
      <c r="T397" s="462"/>
      <c r="U397" s="462"/>
      <c r="V397" s="462"/>
      <c r="W397" s="462"/>
      <c r="X397" s="466"/>
      <c r="Y397" s="467"/>
      <c r="Z397" s="467"/>
      <c r="AA397" s="467"/>
      <c r="AB397" s="468"/>
      <c r="AC397" s="471"/>
      <c r="AD397" s="472"/>
      <c r="AE397" s="476"/>
      <c r="AF397" s="477"/>
      <c r="AG397" s="477"/>
      <c r="AH397" s="477"/>
      <c r="AI397" s="477"/>
      <c r="AJ397" s="477"/>
      <c r="AK397" s="477"/>
      <c r="AL397" s="478"/>
      <c r="AM397" s="160"/>
      <c r="AN397" s="161"/>
      <c r="AO397" s="161"/>
      <c r="AP397" s="161"/>
      <c r="AQ397" s="161"/>
      <c r="AR397" s="161"/>
      <c r="AS397" s="162"/>
      <c r="AT397" s="486"/>
      <c r="AU397" s="487"/>
      <c r="AV397" s="487"/>
      <c r="AW397" s="487"/>
      <c r="AX397" s="488"/>
      <c r="AY397" s="455"/>
      <c r="AZ397" s="456"/>
      <c r="BA397" s="154"/>
      <c r="BB397" s="154"/>
      <c r="BC397" s="154"/>
      <c r="BD397" s="154"/>
      <c r="BE397" s="154"/>
      <c r="BF397" s="159"/>
      <c r="BG397" s="159"/>
      <c r="BH397" s="109"/>
      <c r="BI397" s="109"/>
      <c r="BJ397" s="109"/>
      <c r="BK397" s="109"/>
    </row>
    <row r="398" spans="1:63" s="110" customFormat="1" ht="15" customHeight="1" x14ac:dyDescent="0.15">
      <c r="D398" s="457" t="s">
        <v>197</v>
      </c>
      <c r="E398" s="457"/>
      <c r="F398" s="457"/>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c r="AC398" s="457"/>
      <c r="AD398" s="457"/>
      <c r="AE398" s="457"/>
      <c r="AF398" s="457"/>
      <c r="AG398" s="457"/>
      <c r="AH398" s="457"/>
      <c r="AI398" s="457"/>
      <c r="AJ398" s="457"/>
      <c r="AK398" s="457"/>
      <c r="AL398" s="457"/>
      <c r="AM398" s="457"/>
      <c r="AN398" s="457"/>
      <c r="AO398" s="457"/>
      <c r="AP398" s="457"/>
      <c r="AQ398" s="457"/>
      <c r="AR398" s="457"/>
      <c r="AS398" s="457"/>
      <c r="AT398" s="457"/>
      <c r="AU398" s="457"/>
      <c r="AV398" s="457"/>
      <c r="AW398" s="457"/>
      <c r="AX398" s="457"/>
      <c r="AY398" s="457"/>
      <c r="AZ398" s="457"/>
      <c r="BA398" s="164"/>
      <c r="BB398" s="164"/>
      <c r="BC398" s="164"/>
      <c r="BD398" s="164"/>
      <c r="BE398" s="164"/>
      <c r="BF398" s="164"/>
      <c r="BG398" s="164"/>
      <c r="BH398" s="164"/>
    </row>
    <row r="399" spans="1:63" s="110" customFormat="1" ht="15" customHeight="1" x14ac:dyDescent="0.15">
      <c r="D399" s="458" t="s">
        <v>205</v>
      </c>
      <c r="E399" s="458"/>
      <c r="F399" s="458"/>
      <c r="G399" s="458"/>
      <c r="H399" s="458"/>
      <c r="I399" s="458"/>
      <c r="J399" s="458"/>
      <c r="K399" s="458"/>
      <c r="L399" s="458"/>
      <c r="M399" s="458"/>
      <c r="N399" s="458"/>
      <c r="O399" s="458"/>
      <c r="P399" s="458"/>
      <c r="Q399" s="458"/>
      <c r="R399" s="458"/>
      <c r="S399" s="458"/>
      <c r="T399" s="458"/>
      <c r="U399" s="458"/>
      <c r="V399" s="458"/>
      <c r="W399" s="458"/>
      <c r="X399" s="458"/>
      <c r="Y399" s="458"/>
      <c r="Z399" s="458"/>
      <c r="AA399" s="458"/>
      <c r="AB399" s="458"/>
      <c r="AC399" s="458"/>
      <c r="AD399" s="458"/>
      <c r="AE399" s="458"/>
      <c r="AF399" s="458"/>
      <c r="AG399" s="458"/>
      <c r="AH399" s="458"/>
      <c r="AI399" s="458"/>
      <c r="AJ399" s="458"/>
      <c r="AK399" s="458"/>
      <c r="AL399" s="458"/>
      <c r="AM399" s="458"/>
      <c r="AN399" s="458"/>
      <c r="AO399" s="458"/>
      <c r="AP399" s="458"/>
      <c r="AQ399" s="458"/>
      <c r="AR399" s="458"/>
      <c r="AS399" s="458"/>
      <c r="AT399" s="458"/>
      <c r="AU399" s="458"/>
      <c r="AV399" s="458"/>
      <c r="AW399" s="458"/>
      <c r="AX399" s="458"/>
      <c r="AY399" s="458"/>
      <c r="AZ399" s="458"/>
      <c r="BA399" s="164"/>
      <c r="BB399" s="164"/>
      <c r="BC399" s="164"/>
      <c r="BD399" s="164"/>
      <c r="BE399" s="164"/>
      <c r="BF399" s="164"/>
      <c r="BG399" s="164"/>
      <c r="BH399" s="164"/>
    </row>
    <row r="400" spans="1:63" s="2" customFormat="1" ht="15" customHeight="1" x14ac:dyDescent="0.4"/>
    <row r="401" ht="15" customHeight="1" x14ac:dyDescent="0.4"/>
    <row r="402" ht="15" customHeight="1" x14ac:dyDescent="0.4"/>
    <row r="403" ht="15" customHeight="1" x14ac:dyDescent="0.4"/>
    <row r="404" ht="15" customHeight="1" x14ac:dyDescent="0.4"/>
    <row r="405" ht="15" customHeight="1" x14ac:dyDescent="0.4"/>
    <row r="406" ht="15" customHeight="1" x14ac:dyDescent="0.4"/>
    <row r="407" ht="15" customHeight="1" x14ac:dyDescent="0.4"/>
    <row r="408" ht="15" customHeight="1" x14ac:dyDescent="0.4"/>
    <row r="409" ht="15" customHeight="1" x14ac:dyDescent="0.4"/>
    <row r="410" ht="15" customHeight="1" x14ac:dyDescent="0.4"/>
    <row r="411" ht="15" customHeight="1" x14ac:dyDescent="0.4"/>
    <row r="412" ht="15" customHeight="1" x14ac:dyDescent="0.4"/>
    <row r="413" ht="15" customHeight="1" x14ac:dyDescent="0.4"/>
    <row r="414" ht="15" customHeight="1" x14ac:dyDescent="0.4"/>
    <row r="415" ht="15" customHeight="1" x14ac:dyDescent="0.4"/>
    <row r="416" ht="15" customHeight="1" x14ac:dyDescent="0.4"/>
    <row r="417" ht="15" customHeight="1" x14ac:dyDescent="0.4"/>
    <row r="418" ht="15" customHeight="1" x14ac:dyDescent="0.4"/>
    <row r="419" ht="15" customHeight="1" x14ac:dyDescent="0.4"/>
    <row r="420" ht="15" customHeight="1" x14ac:dyDescent="0.4"/>
    <row r="421" ht="15" customHeight="1" x14ac:dyDescent="0.4"/>
    <row r="422" ht="15" customHeight="1" x14ac:dyDescent="0.4"/>
    <row r="423" ht="15" customHeight="1" x14ac:dyDescent="0.4"/>
    <row r="424" ht="15" customHeight="1" x14ac:dyDescent="0.4"/>
    <row r="425" ht="15" customHeight="1" x14ac:dyDescent="0.4"/>
    <row r="426" ht="15" customHeight="1" x14ac:dyDescent="0.4"/>
    <row r="427" ht="15" customHeight="1" x14ac:dyDescent="0.4"/>
    <row r="428" ht="15" customHeight="1" x14ac:dyDescent="0.4"/>
    <row r="429" ht="15" customHeight="1" x14ac:dyDescent="0.4"/>
    <row r="430" ht="15" customHeight="1" x14ac:dyDescent="0.4"/>
    <row r="431" ht="15" customHeight="1" x14ac:dyDescent="0.4"/>
    <row r="432" ht="15" customHeight="1" x14ac:dyDescent="0.4"/>
    <row r="433" ht="15" customHeight="1" x14ac:dyDescent="0.4"/>
    <row r="434" ht="15" customHeight="1" x14ac:dyDescent="0.4"/>
    <row r="435" ht="15" customHeight="1" x14ac:dyDescent="0.4"/>
    <row r="436" ht="15" customHeight="1" x14ac:dyDescent="0.4"/>
    <row r="437" ht="15" customHeight="1" x14ac:dyDescent="0.4"/>
    <row r="438" ht="15" customHeight="1" x14ac:dyDescent="0.4"/>
    <row r="439" ht="15" customHeight="1" x14ac:dyDescent="0.4"/>
    <row r="440" ht="15" customHeight="1" x14ac:dyDescent="0.4"/>
    <row r="441" ht="15" customHeight="1" x14ac:dyDescent="0.4"/>
    <row r="442" ht="15" customHeight="1" x14ac:dyDescent="0.4"/>
    <row r="443" ht="15" customHeight="1" x14ac:dyDescent="0.4"/>
    <row r="444" ht="15" customHeight="1" x14ac:dyDescent="0.4"/>
    <row r="445" ht="15" customHeight="1" x14ac:dyDescent="0.4"/>
    <row r="446" ht="15" customHeight="1" x14ac:dyDescent="0.4"/>
    <row r="447" ht="15" customHeight="1" x14ac:dyDescent="0.4"/>
    <row r="448" ht="15" customHeight="1" x14ac:dyDescent="0.4"/>
    <row r="449" ht="15" customHeight="1" x14ac:dyDescent="0.4"/>
    <row r="450" ht="15" customHeight="1" x14ac:dyDescent="0.4"/>
    <row r="451" ht="15" customHeight="1" x14ac:dyDescent="0.4"/>
    <row r="452" ht="15" customHeight="1" x14ac:dyDescent="0.4"/>
    <row r="453" ht="15" customHeight="1" x14ac:dyDescent="0.4"/>
    <row r="454" ht="15" customHeight="1" x14ac:dyDescent="0.4"/>
    <row r="455" ht="15" customHeight="1" x14ac:dyDescent="0.4"/>
    <row r="456" ht="15" customHeight="1" x14ac:dyDescent="0.4"/>
    <row r="457" ht="15" customHeight="1" x14ac:dyDescent="0.4"/>
    <row r="458" ht="15" customHeight="1" x14ac:dyDescent="0.4"/>
    <row r="459" ht="15" customHeight="1" x14ac:dyDescent="0.4"/>
    <row r="460" ht="15" customHeight="1" x14ac:dyDescent="0.4"/>
    <row r="461" ht="15" customHeight="1" x14ac:dyDescent="0.4"/>
    <row r="462" ht="15" customHeight="1" x14ac:dyDescent="0.4"/>
    <row r="463" ht="15" customHeight="1" x14ac:dyDescent="0.4"/>
    <row r="464" ht="15" customHeight="1" x14ac:dyDescent="0.4"/>
    <row r="465" ht="15" customHeight="1" x14ac:dyDescent="0.4"/>
    <row r="466" ht="15" customHeight="1" x14ac:dyDescent="0.4"/>
    <row r="467" ht="15" customHeight="1" x14ac:dyDescent="0.4"/>
    <row r="468" ht="15" customHeight="1" x14ac:dyDescent="0.4"/>
    <row r="469" ht="15" customHeight="1" x14ac:dyDescent="0.4"/>
    <row r="470" ht="15" customHeight="1" x14ac:dyDescent="0.4"/>
    <row r="471" ht="15" customHeight="1" x14ac:dyDescent="0.4"/>
    <row r="472" ht="15" customHeight="1" x14ac:dyDescent="0.4"/>
    <row r="473" ht="15" customHeight="1" x14ac:dyDescent="0.4"/>
    <row r="474" ht="15" customHeight="1" x14ac:dyDescent="0.4"/>
    <row r="475" ht="15" customHeight="1" x14ac:dyDescent="0.4"/>
    <row r="476" ht="15" customHeight="1" x14ac:dyDescent="0.4"/>
    <row r="477" ht="15" customHeight="1" x14ac:dyDescent="0.4"/>
    <row r="478" ht="15" customHeight="1" x14ac:dyDescent="0.4"/>
    <row r="479" ht="15" customHeight="1" x14ac:dyDescent="0.4"/>
    <row r="480" ht="15" customHeight="1" x14ac:dyDescent="0.4"/>
    <row r="481" ht="15" customHeight="1" x14ac:dyDescent="0.4"/>
    <row r="482" ht="15" customHeight="1" x14ac:dyDescent="0.4"/>
    <row r="483" ht="15" customHeight="1" x14ac:dyDescent="0.4"/>
    <row r="484" ht="15" customHeight="1" x14ac:dyDescent="0.4"/>
    <row r="485" ht="15" customHeight="1" x14ac:dyDescent="0.4"/>
    <row r="486" ht="15" customHeight="1" x14ac:dyDescent="0.4"/>
    <row r="487" ht="15" customHeight="1" x14ac:dyDescent="0.4"/>
    <row r="488" ht="15" customHeight="1" x14ac:dyDescent="0.4"/>
    <row r="489" ht="15" customHeight="1" x14ac:dyDescent="0.4"/>
    <row r="490" ht="15" customHeight="1" x14ac:dyDescent="0.4"/>
    <row r="491" ht="15" customHeight="1" x14ac:dyDescent="0.4"/>
    <row r="492" ht="15" customHeight="1" x14ac:dyDescent="0.4"/>
    <row r="493" ht="15" customHeight="1" x14ac:dyDescent="0.4"/>
    <row r="494" ht="15" customHeight="1" x14ac:dyDescent="0.4"/>
    <row r="495" ht="15" customHeight="1" x14ac:dyDescent="0.4"/>
    <row r="496" ht="15" customHeight="1" x14ac:dyDescent="0.4"/>
    <row r="497" ht="15" customHeight="1" x14ac:dyDescent="0.4"/>
    <row r="498" ht="15" customHeight="1" x14ac:dyDescent="0.4"/>
    <row r="499" ht="15" customHeight="1" x14ac:dyDescent="0.4"/>
    <row r="500" ht="15" customHeight="1" x14ac:dyDescent="0.4"/>
    <row r="501" ht="15" customHeight="1" x14ac:dyDescent="0.4"/>
    <row r="502" ht="15" customHeight="1" x14ac:dyDescent="0.4"/>
    <row r="503" ht="15" customHeight="1" x14ac:dyDescent="0.4"/>
    <row r="504" ht="15" customHeight="1" x14ac:dyDescent="0.4"/>
    <row r="505" ht="15" customHeight="1" x14ac:dyDescent="0.4"/>
    <row r="506" ht="15" customHeight="1" x14ac:dyDescent="0.4"/>
    <row r="507" ht="15" customHeight="1" x14ac:dyDescent="0.4"/>
    <row r="508" ht="15" customHeight="1" x14ac:dyDescent="0.4"/>
    <row r="509" ht="15" customHeight="1" x14ac:dyDescent="0.4"/>
    <row r="510" ht="15" customHeight="1" x14ac:dyDescent="0.4"/>
    <row r="511" ht="15" customHeight="1" x14ac:dyDescent="0.4"/>
    <row r="512" ht="15" customHeight="1" x14ac:dyDescent="0.4"/>
    <row r="513" ht="15" customHeight="1" x14ac:dyDescent="0.4"/>
    <row r="514" ht="15" customHeight="1" x14ac:dyDescent="0.4"/>
    <row r="515" ht="15" customHeight="1" x14ac:dyDescent="0.4"/>
    <row r="516" ht="15" customHeight="1" x14ac:dyDescent="0.4"/>
    <row r="517" ht="15" customHeight="1" x14ac:dyDescent="0.4"/>
    <row r="518" ht="15" customHeight="1" x14ac:dyDescent="0.4"/>
    <row r="519" ht="15" customHeight="1" x14ac:dyDescent="0.4"/>
    <row r="520" ht="15" customHeight="1" x14ac:dyDescent="0.4"/>
    <row r="521" ht="15" customHeight="1" x14ac:dyDescent="0.4"/>
    <row r="522" ht="15" customHeight="1" x14ac:dyDescent="0.4"/>
    <row r="523" ht="15" customHeight="1" x14ac:dyDescent="0.4"/>
    <row r="524" ht="15" customHeight="1" x14ac:dyDescent="0.4"/>
    <row r="525" ht="15" customHeight="1" x14ac:dyDescent="0.4"/>
    <row r="526" ht="15" customHeight="1" x14ac:dyDescent="0.4"/>
    <row r="527" ht="15" customHeight="1" x14ac:dyDescent="0.4"/>
    <row r="528" ht="15" customHeight="1" x14ac:dyDescent="0.4"/>
    <row r="529" ht="15" customHeight="1" x14ac:dyDescent="0.4"/>
  </sheetData>
  <sheetProtection formatCells="0" formatRows="0" insertRows="0"/>
  <mergeCells count="794">
    <mergeCell ref="AW3:BF3"/>
    <mergeCell ref="F4:M6"/>
    <mergeCell ref="R4:V6"/>
    <mergeCell ref="N5:Q6"/>
    <mergeCell ref="W5:AT6"/>
    <mergeCell ref="A8:BF8"/>
    <mergeCell ref="X1:AB1"/>
    <mergeCell ref="AC1:AP1"/>
    <mergeCell ref="AQ1:AV1"/>
    <mergeCell ref="AW1:BC1"/>
    <mergeCell ref="BD1:BF1"/>
    <mergeCell ref="X2:AB3"/>
    <mergeCell ref="AC2:AP3"/>
    <mergeCell ref="AQ2:AV2"/>
    <mergeCell ref="AW2:BF2"/>
    <mergeCell ref="AQ3:AV3"/>
    <mergeCell ref="A9:BF9"/>
    <mergeCell ref="A10:BF10"/>
    <mergeCell ref="A11:BF11"/>
    <mergeCell ref="A12:BF12"/>
    <mergeCell ref="A15:BF15"/>
    <mergeCell ref="B16:D16"/>
    <mergeCell ref="E16:F16"/>
    <mergeCell ref="G16:J18"/>
    <mergeCell ref="K16:L17"/>
    <mergeCell ref="O16:Q16"/>
    <mergeCell ref="A17:F18"/>
    <mergeCell ref="N17:S18"/>
    <mergeCell ref="Z17:AE18"/>
    <mergeCell ref="AL17:AQ18"/>
    <mergeCell ref="AR17:AW18"/>
    <mergeCell ref="AX17:AY17"/>
    <mergeCell ref="K18:L18"/>
    <mergeCell ref="X18:Y18"/>
    <mergeCell ref="AJ18:AK18"/>
    <mergeCell ref="AX18:AY18"/>
    <mergeCell ref="AJ16:AK17"/>
    <mergeCell ref="AM16:AO16"/>
    <mergeCell ref="AP16:AQ16"/>
    <mergeCell ref="AR16:AS16"/>
    <mergeCell ref="AT16:AV16"/>
    <mergeCell ref="AW16:AX16"/>
    <mergeCell ref="R16:S16"/>
    <mergeCell ref="T16:W18"/>
    <mergeCell ref="X16:Y17"/>
    <mergeCell ref="AA16:AC16"/>
    <mergeCell ref="AD16:AE16"/>
    <mergeCell ref="AF16:AI18"/>
    <mergeCell ref="A22:AQ22"/>
    <mergeCell ref="AR22:AW22"/>
    <mergeCell ref="BE22:BF22"/>
    <mergeCell ref="BK22:DQ22"/>
    <mergeCell ref="A23:AP23"/>
    <mergeCell ref="AR23:AW23"/>
    <mergeCell ref="AX23:BD23"/>
    <mergeCell ref="BE23:BF23"/>
    <mergeCell ref="A19:L19"/>
    <mergeCell ref="N19:AK19"/>
    <mergeCell ref="AQ19:AY19"/>
    <mergeCell ref="A20:AQ21"/>
    <mergeCell ref="AR20:AW21"/>
    <mergeCell ref="AX20:BD22"/>
    <mergeCell ref="AR25:AW26"/>
    <mergeCell ref="AX25:BD27"/>
    <mergeCell ref="BE25:BF25"/>
    <mergeCell ref="AR27:AW27"/>
    <mergeCell ref="BE27:BF27"/>
    <mergeCell ref="AR28:AW28"/>
    <mergeCell ref="AX28:BD28"/>
    <mergeCell ref="BE28:BF28"/>
    <mergeCell ref="BE20:BF20"/>
    <mergeCell ref="AR29:BF29"/>
    <mergeCell ref="B30:C33"/>
    <mergeCell ref="D30:I33"/>
    <mergeCell ref="J30:Q31"/>
    <mergeCell ref="R30:T31"/>
    <mergeCell ref="U30:AD31"/>
    <mergeCell ref="AG30:AX31"/>
    <mergeCell ref="J32:O33"/>
    <mergeCell ref="P32:Q33"/>
    <mergeCell ref="R32:X33"/>
    <mergeCell ref="Y32:AD33"/>
    <mergeCell ref="AE32:AJ33"/>
    <mergeCell ref="AK32:AX33"/>
    <mergeCell ref="B34:C61"/>
    <mergeCell ref="D34:AX34"/>
    <mergeCell ref="D35:I36"/>
    <mergeCell ref="J35:O36"/>
    <mergeCell ref="P35:Q36"/>
    <mergeCell ref="R35:V36"/>
    <mergeCell ref="W35:X36"/>
    <mergeCell ref="AX35:AX36"/>
    <mergeCell ref="D37:I38"/>
    <mergeCell ref="J37:O38"/>
    <mergeCell ref="P37:Q38"/>
    <mergeCell ref="R37:V38"/>
    <mergeCell ref="W37:X38"/>
    <mergeCell ref="Y37:AB38"/>
    <mergeCell ref="AC37:AD38"/>
    <mergeCell ref="AE37:AJ38"/>
    <mergeCell ref="AK37:AQ38"/>
    <mergeCell ref="Y35:AB36"/>
    <mergeCell ref="AC35:AD36"/>
    <mergeCell ref="AE35:AJ36"/>
    <mergeCell ref="AK35:AQ36"/>
    <mergeCell ref="AR35:AU36"/>
    <mergeCell ref="AV35:AW36"/>
    <mergeCell ref="AR37:AU38"/>
    <mergeCell ref="AV37:AW38"/>
    <mergeCell ref="AX37:AX38"/>
    <mergeCell ref="D39:AX39"/>
    <mergeCell ref="D40:I41"/>
    <mergeCell ref="J40:O41"/>
    <mergeCell ref="P40:Q41"/>
    <mergeCell ref="R40:V41"/>
    <mergeCell ref="W40:X41"/>
    <mergeCell ref="Y40:AB41"/>
    <mergeCell ref="AC40:AD41"/>
    <mergeCell ref="AE40:AJ43"/>
    <mergeCell ref="AK40:AQ43"/>
    <mergeCell ref="AR40:AU43"/>
    <mergeCell ref="AV40:AW43"/>
    <mergeCell ref="D42:I43"/>
    <mergeCell ref="J42:O43"/>
    <mergeCell ref="P42:Q43"/>
    <mergeCell ref="R42:V43"/>
    <mergeCell ref="W42:X43"/>
    <mergeCell ref="AC45:AD46"/>
    <mergeCell ref="AE45:AJ46"/>
    <mergeCell ref="AK45:AQ46"/>
    <mergeCell ref="AR45:AU46"/>
    <mergeCell ref="AV45:AW46"/>
    <mergeCell ref="AX45:AX46"/>
    <mergeCell ref="Y42:AB43"/>
    <mergeCell ref="AC42:AD43"/>
    <mergeCell ref="AX42:AX43"/>
    <mergeCell ref="D44:AX44"/>
    <mergeCell ref="D45:I46"/>
    <mergeCell ref="J45:O46"/>
    <mergeCell ref="P45:Q46"/>
    <mergeCell ref="R45:V46"/>
    <mergeCell ref="W45:X46"/>
    <mergeCell ref="Y45:AB46"/>
    <mergeCell ref="AC47:AD48"/>
    <mergeCell ref="AE47:AJ48"/>
    <mergeCell ref="AK47:AQ48"/>
    <mergeCell ref="AR47:AU48"/>
    <mergeCell ref="AV47:AW48"/>
    <mergeCell ref="AX47:AX48"/>
    <mergeCell ref="D47:I48"/>
    <mergeCell ref="J47:O48"/>
    <mergeCell ref="P47:Q48"/>
    <mergeCell ref="R47:V48"/>
    <mergeCell ref="W47:X48"/>
    <mergeCell ref="Y47:AB48"/>
    <mergeCell ref="D49:AX49"/>
    <mergeCell ref="D50:I51"/>
    <mergeCell ref="J50:O51"/>
    <mergeCell ref="P50:Q51"/>
    <mergeCell ref="R50:V51"/>
    <mergeCell ref="W50:X51"/>
    <mergeCell ref="Y50:AB51"/>
    <mergeCell ref="AC50:AD51"/>
    <mergeCell ref="AE50:AJ53"/>
    <mergeCell ref="AK50:AQ53"/>
    <mergeCell ref="AX52:AX53"/>
    <mergeCell ref="D54:I55"/>
    <mergeCell ref="J54:O55"/>
    <mergeCell ref="P54:Q55"/>
    <mergeCell ref="R54:V55"/>
    <mergeCell ref="W54:X55"/>
    <mergeCell ref="Y54:AB55"/>
    <mergeCell ref="AC54:AD55"/>
    <mergeCell ref="AE54:AJ55"/>
    <mergeCell ref="AK54:AQ55"/>
    <mergeCell ref="AR50:AU53"/>
    <mergeCell ref="AV50:AW53"/>
    <mergeCell ref="AX50:AX51"/>
    <mergeCell ref="D52:I53"/>
    <mergeCell ref="J52:O53"/>
    <mergeCell ref="P52:Q53"/>
    <mergeCell ref="R52:V53"/>
    <mergeCell ref="W52:X53"/>
    <mergeCell ref="Y52:AB53"/>
    <mergeCell ref="AC52:AD53"/>
    <mergeCell ref="AR54:AU55"/>
    <mergeCell ref="AV54:AW55"/>
    <mergeCell ref="D56:I57"/>
    <mergeCell ref="J56:O57"/>
    <mergeCell ref="P56:Q57"/>
    <mergeCell ref="R56:V57"/>
    <mergeCell ref="W56:X57"/>
    <mergeCell ref="Y56:AB57"/>
    <mergeCell ref="AC56:AD57"/>
    <mergeCell ref="AE56:AJ57"/>
    <mergeCell ref="AK56:AQ57"/>
    <mergeCell ref="AR56:AU57"/>
    <mergeCell ref="AV56:AW57"/>
    <mergeCell ref="AX56:AX57"/>
    <mergeCell ref="AY56:BF57"/>
    <mergeCell ref="D58:AJ59"/>
    <mergeCell ref="AR58:AU59"/>
    <mergeCell ref="AV58:AW59"/>
    <mergeCell ref="AX58:AX59"/>
    <mergeCell ref="BH62:BM63"/>
    <mergeCell ref="BN62:BS63"/>
    <mergeCell ref="D60:AJ61"/>
    <mergeCell ref="AK60:AQ61"/>
    <mergeCell ref="AR60:AU61"/>
    <mergeCell ref="AV60:AW61"/>
    <mergeCell ref="AX60:AX61"/>
    <mergeCell ref="B62:C67"/>
    <mergeCell ref="D62:D63"/>
    <mergeCell ref="E62:S63"/>
    <mergeCell ref="T62:Y63"/>
    <mergeCell ref="Z62:AC63"/>
    <mergeCell ref="D64:D65"/>
    <mergeCell ref="E64:AD65"/>
    <mergeCell ref="AE64:AF65"/>
    <mergeCell ref="AG64:AU65"/>
    <mergeCell ref="AV64:AW65"/>
    <mergeCell ref="AX64:AX65"/>
    <mergeCell ref="AD62:AE63"/>
    <mergeCell ref="AG62:AU63"/>
    <mergeCell ref="AV62:AW63"/>
    <mergeCell ref="AX62:AX63"/>
    <mergeCell ref="B72:BF72"/>
    <mergeCell ref="B73:BF73"/>
    <mergeCell ref="B75:BF77"/>
    <mergeCell ref="B78:BF78"/>
    <mergeCell ref="B79:BF80"/>
    <mergeCell ref="B81:BC82"/>
    <mergeCell ref="D66:D67"/>
    <mergeCell ref="E66:AF67"/>
    <mergeCell ref="AG66:AU67"/>
    <mergeCell ref="AV66:AW67"/>
    <mergeCell ref="AX66:AX67"/>
    <mergeCell ref="B68:AF69"/>
    <mergeCell ref="AG68:AU69"/>
    <mergeCell ref="AV68:AW69"/>
    <mergeCell ref="AX68:AX69"/>
    <mergeCell ref="BA86:BF91"/>
    <mergeCell ref="D89:E91"/>
    <mergeCell ref="F89:J91"/>
    <mergeCell ref="K89:Z90"/>
    <mergeCell ref="AA89:AF91"/>
    <mergeCell ref="AG89:AM91"/>
    <mergeCell ref="AN89:AT91"/>
    <mergeCell ref="AU89:AZ91"/>
    <mergeCell ref="K91:Z91"/>
    <mergeCell ref="D86:J88"/>
    <mergeCell ref="K86:Z88"/>
    <mergeCell ref="AA86:AF88"/>
    <mergeCell ref="AG86:AM88"/>
    <mergeCell ref="AN86:AT88"/>
    <mergeCell ref="AU86:AZ88"/>
    <mergeCell ref="AW92:BF92"/>
    <mergeCell ref="B93:AV93"/>
    <mergeCell ref="AW93:AY93"/>
    <mergeCell ref="AZ93:BD93"/>
    <mergeCell ref="BE93:BF93"/>
    <mergeCell ref="D95:I97"/>
    <mergeCell ref="J95:X96"/>
    <mergeCell ref="Y95:AC97"/>
    <mergeCell ref="AD95:AH97"/>
    <mergeCell ref="AI95:AM97"/>
    <mergeCell ref="AN98:AS100"/>
    <mergeCell ref="AT98:AV100"/>
    <mergeCell ref="AW98:BE100"/>
    <mergeCell ref="D99:I99"/>
    <mergeCell ref="D100:I100"/>
    <mergeCell ref="J100:X100"/>
    <mergeCell ref="AN95:AS97"/>
    <mergeCell ref="AT95:BE96"/>
    <mergeCell ref="J97:X97"/>
    <mergeCell ref="AT97:AV97"/>
    <mergeCell ref="AW97:BE97"/>
    <mergeCell ref="D98:I98"/>
    <mergeCell ref="J98:X99"/>
    <mergeCell ref="Y98:AC100"/>
    <mergeCell ref="AD98:AH100"/>
    <mergeCell ref="AI98:AM100"/>
    <mergeCell ref="AT101:AV103"/>
    <mergeCell ref="AW101:BE103"/>
    <mergeCell ref="J103:X103"/>
    <mergeCell ref="D104:I106"/>
    <mergeCell ref="J104:X105"/>
    <mergeCell ref="Y104:AC106"/>
    <mergeCell ref="AD104:AH106"/>
    <mergeCell ref="AI104:AM106"/>
    <mergeCell ref="AN104:AS106"/>
    <mergeCell ref="AT104:AV106"/>
    <mergeCell ref="D101:I103"/>
    <mergeCell ref="J101:X102"/>
    <mergeCell ref="Y101:AC103"/>
    <mergeCell ref="AD101:AH103"/>
    <mergeCell ref="AI101:AM103"/>
    <mergeCell ref="AN101:AS103"/>
    <mergeCell ref="J109:X109"/>
    <mergeCell ref="D110:I112"/>
    <mergeCell ref="J110:X111"/>
    <mergeCell ref="Y110:AC112"/>
    <mergeCell ref="AD110:AH112"/>
    <mergeCell ref="AI110:AM112"/>
    <mergeCell ref="AW104:BE106"/>
    <mergeCell ref="J106:X106"/>
    <mergeCell ref="D107:I109"/>
    <mergeCell ref="J107:X108"/>
    <mergeCell ref="Y107:AC109"/>
    <mergeCell ref="AD107:AH109"/>
    <mergeCell ref="AI107:AM109"/>
    <mergeCell ref="AN107:AS109"/>
    <mergeCell ref="AT107:AV109"/>
    <mergeCell ref="AW107:BE109"/>
    <mergeCell ref="AN110:AS112"/>
    <mergeCell ref="AT110:AV112"/>
    <mergeCell ref="AW110:BE112"/>
    <mergeCell ref="J112:X112"/>
    <mergeCell ref="D113:I115"/>
    <mergeCell ref="J113:X114"/>
    <mergeCell ref="Y113:AC115"/>
    <mergeCell ref="AD113:AH115"/>
    <mergeCell ref="AI113:AM115"/>
    <mergeCell ref="AN113:AS115"/>
    <mergeCell ref="D119:I121"/>
    <mergeCell ref="J119:X120"/>
    <mergeCell ref="Y119:AF121"/>
    <mergeCell ref="AG119:AL121"/>
    <mergeCell ref="AM119:AY120"/>
    <mergeCell ref="AZ119:BF121"/>
    <mergeCell ref="J121:X121"/>
    <mergeCell ref="AM121:AY121"/>
    <mergeCell ref="AT113:AV115"/>
    <mergeCell ref="AW113:BE115"/>
    <mergeCell ref="J115:X115"/>
    <mergeCell ref="Y116:AC117"/>
    <mergeCell ref="AD116:AF117"/>
    <mergeCell ref="AG116:AH117"/>
    <mergeCell ref="AI116:AS117"/>
    <mergeCell ref="AT116:BE117"/>
    <mergeCell ref="D125:I127"/>
    <mergeCell ref="J125:X126"/>
    <mergeCell ref="Y125:AF127"/>
    <mergeCell ref="AG125:AL127"/>
    <mergeCell ref="AM125:AY126"/>
    <mergeCell ref="AZ125:BF127"/>
    <mergeCell ref="J127:X127"/>
    <mergeCell ref="AM127:AY127"/>
    <mergeCell ref="D122:I124"/>
    <mergeCell ref="J122:X123"/>
    <mergeCell ref="Y122:AF124"/>
    <mergeCell ref="AG122:AL124"/>
    <mergeCell ref="AM122:AY123"/>
    <mergeCell ref="AZ122:BF124"/>
    <mergeCell ref="J124:X124"/>
    <mergeCell ref="AM124:AY124"/>
    <mergeCell ref="D131:I133"/>
    <mergeCell ref="J131:X132"/>
    <mergeCell ref="Y131:AF133"/>
    <mergeCell ref="AG131:AL133"/>
    <mergeCell ref="AM131:AY132"/>
    <mergeCell ref="AZ131:BF133"/>
    <mergeCell ref="J133:X133"/>
    <mergeCell ref="AM133:AY133"/>
    <mergeCell ref="D128:I130"/>
    <mergeCell ref="J128:X129"/>
    <mergeCell ref="Y128:AF130"/>
    <mergeCell ref="AG128:AL130"/>
    <mergeCell ref="AM128:AY129"/>
    <mergeCell ref="AZ128:BF130"/>
    <mergeCell ref="J130:X130"/>
    <mergeCell ref="AM130:AY130"/>
    <mergeCell ref="D137:I139"/>
    <mergeCell ref="J137:X138"/>
    <mergeCell ref="Y137:AF139"/>
    <mergeCell ref="AG137:AL139"/>
    <mergeCell ref="AM137:AY138"/>
    <mergeCell ref="AZ137:BF139"/>
    <mergeCell ref="J139:X139"/>
    <mergeCell ref="AM139:AY139"/>
    <mergeCell ref="D134:I136"/>
    <mergeCell ref="J134:X135"/>
    <mergeCell ref="Y134:AF136"/>
    <mergeCell ref="AG134:AL136"/>
    <mergeCell ref="AM134:AY135"/>
    <mergeCell ref="AZ134:BF136"/>
    <mergeCell ref="J136:X136"/>
    <mergeCell ref="AM136:AY136"/>
    <mergeCell ref="D143:I145"/>
    <mergeCell ref="J143:X144"/>
    <mergeCell ref="Y143:AF145"/>
    <mergeCell ref="AG143:AL145"/>
    <mergeCell ref="AM143:AY144"/>
    <mergeCell ref="AZ143:BF145"/>
    <mergeCell ref="J145:X145"/>
    <mergeCell ref="AM145:AY145"/>
    <mergeCell ref="D140:I142"/>
    <mergeCell ref="J140:X141"/>
    <mergeCell ref="Y140:AF142"/>
    <mergeCell ref="AG140:AL142"/>
    <mergeCell ref="AM140:AY141"/>
    <mergeCell ref="AZ140:BF142"/>
    <mergeCell ref="J142:X142"/>
    <mergeCell ref="AM142:AY142"/>
    <mergeCell ref="D149:I151"/>
    <mergeCell ref="J149:X150"/>
    <mergeCell ref="Y149:AF151"/>
    <mergeCell ref="AG149:AL151"/>
    <mergeCell ref="AM149:AY150"/>
    <mergeCell ref="AZ149:BF151"/>
    <mergeCell ref="J151:X151"/>
    <mergeCell ref="AM151:AY151"/>
    <mergeCell ref="D146:I148"/>
    <mergeCell ref="J146:X147"/>
    <mergeCell ref="Y146:AF148"/>
    <mergeCell ref="AG146:AL148"/>
    <mergeCell ref="AM146:AY147"/>
    <mergeCell ref="AZ146:BF148"/>
    <mergeCell ref="J148:X148"/>
    <mergeCell ref="AM148:AY148"/>
    <mergeCell ref="AT152:AT153"/>
    <mergeCell ref="AU152:AY153"/>
    <mergeCell ref="AZ152:BD153"/>
    <mergeCell ref="BE152:BF153"/>
    <mergeCell ref="D155:J157"/>
    <mergeCell ref="K155:Z157"/>
    <mergeCell ref="AA155:AF157"/>
    <mergeCell ref="AG155:AM157"/>
    <mergeCell ref="AN155:AT157"/>
    <mergeCell ref="AU155:AZ157"/>
    <mergeCell ref="AD161:AT161"/>
    <mergeCell ref="AU161:AZ161"/>
    <mergeCell ref="BA161:BC161"/>
    <mergeCell ref="AD162:AQ162"/>
    <mergeCell ref="AR162:BB162"/>
    <mergeCell ref="BC162:BE162"/>
    <mergeCell ref="D158:J160"/>
    <mergeCell ref="K158:Z159"/>
    <mergeCell ref="AA158:AF160"/>
    <mergeCell ref="AG158:AM160"/>
    <mergeCell ref="AN158:AT160"/>
    <mergeCell ref="AU158:AZ160"/>
    <mergeCell ref="K160:Z160"/>
    <mergeCell ref="BA165:BF170"/>
    <mergeCell ref="D168:E170"/>
    <mergeCell ref="F168:J170"/>
    <mergeCell ref="K168:Z169"/>
    <mergeCell ref="AA168:AF170"/>
    <mergeCell ref="AG168:AM170"/>
    <mergeCell ref="AN168:AT170"/>
    <mergeCell ref="AU168:AZ170"/>
    <mergeCell ref="K170:Z170"/>
    <mergeCell ref="D165:J167"/>
    <mergeCell ref="K165:Z167"/>
    <mergeCell ref="AA165:AF167"/>
    <mergeCell ref="AG165:AM167"/>
    <mergeCell ref="AN165:AT167"/>
    <mergeCell ref="AU165:AZ167"/>
    <mergeCell ref="AU180:AZ182"/>
    <mergeCell ref="K182:Z182"/>
    <mergeCell ref="N188:P188"/>
    <mergeCell ref="D172:BF173"/>
    <mergeCell ref="D177:J179"/>
    <mergeCell ref="K177:Z179"/>
    <mergeCell ref="AA177:AF179"/>
    <mergeCell ref="AG177:AM179"/>
    <mergeCell ref="AN177:AT179"/>
    <mergeCell ref="AU177:AZ179"/>
    <mergeCell ref="BA177:BF182"/>
    <mergeCell ref="D180:J182"/>
    <mergeCell ref="K180:Z181"/>
    <mergeCell ref="T190:V190"/>
    <mergeCell ref="D196:I198"/>
    <mergeCell ref="J196:Z198"/>
    <mergeCell ref="AA196:AF198"/>
    <mergeCell ref="AG196:AM198"/>
    <mergeCell ref="AN196:AT198"/>
    <mergeCell ref="AA180:AF182"/>
    <mergeCell ref="AG180:AM182"/>
    <mergeCell ref="AN180:AT182"/>
    <mergeCell ref="D202:I204"/>
    <mergeCell ref="J202:Z203"/>
    <mergeCell ref="AA202:AF204"/>
    <mergeCell ref="AG202:AM204"/>
    <mergeCell ref="AN202:AT204"/>
    <mergeCell ref="AU202:AZ204"/>
    <mergeCell ref="J204:Z204"/>
    <mergeCell ref="AU196:AZ198"/>
    <mergeCell ref="D199:I201"/>
    <mergeCell ref="J199:Z200"/>
    <mergeCell ref="AA199:AF201"/>
    <mergeCell ref="AG199:AM201"/>
    <mergeCell ref="AN199:AT201"/>
    <mergeCell ref="AU199:AZ201"/>
    <mergeCell ref="J201:Z201"/>
    <mergeCell ref="D208:I210"/>
    <mergeCell ref="J208:Z209"/>
    <mergeCell ref="AA208:AF210"/>
    <mergeCell ref="AG208:AM210"/>
    <mergeCell ref="AN208:AT210"/>
    <mergeCell ref="AU208:AZ210"/>
    <mergeCell ref="J210:Z210"/>
    <mergeCell ref="D205:I207"/>
    <mergeCell ref="J205:Z206"/>
    <mergeCell ref="AA205:AF207"/>
    <mergeCell ref="AG205:AM207"/>
    <mergeCell ref="AN205:AT207"/>
    <mergeCell ref="AU205:AZ207"/>
    <mergeCell ref="J207:Z207"/>
    <mergeCell ref="BI217:BK217"/>
    <mergeCell ref="D222:I224"/>
    <mergeCell ref="J222:AF224"/>
    <mergeCell ref="AG222:AL224"/>
    <mergeCell ref="AM222:AR224"/>
    <mergeCell ref="AS222:AX224"/>
    <mergeCell ref="D211:I213"/>
    <mergeCell ref="J211:Z212"/>
    <mergeCell ref="AA211:AF213"/>
    <mergeCell ref="AG211:AM213"/>
    <mergeCell ref="AN211:AT213"/>
    <mergeCell ref="AU211:AZ213"/>
    <mergeCell ref="J213:Z213"/>
    <mergeCell ref="AY222:BD224"/>
    <mergeCell ref="D225:I227"/>
    <mergeCell ref="J225:AF226"/>
    <mergeCell ref="AG225:AL227"/>
    <mergeCell ref="AM225:AR227"/>
    <mergeCell ref="AS225:AX227"/>
    <mergeCell ref="AY225:BD227"/>
    <mergeCell ref="J227:AF227"/>
    <mergeCell ref="AP214:AT214"/>
    <mergeCell ref="AU214:AX214"/>
    <mergeCell ref="AS217:BA217"/>
    <mergeCell ref="BB217:BH217"/>
    <mergeCell ref="D241:I243"/>
    <mergeCell ref="J241:AF242"/>
    <mergeCell ref="AG241:AL243"/>
    <mergeCell ref="AM241:AR243"/>
    <mergeCell ref="AS241:AX243"/>
    <mergeCell ref="AY241:BD243"/>
    <mergeCell ref="J243:AF243"/>
    <mergeCell ref="D230:BD230"/>
    <mergeCell ref="F231:BG232"/>
    <mergeCell ref="F233:BF234"/>
    <mergeCell ref="D235:BF235"/>
    <mergeCell ref="D238:I240"/>
    <mergeCell ref="J238:AF240"/>
    <mergeCell ref="AG238:AL240"/>
    <mergeCell ref="AM238:AR240"/>
    <mergeCell ref="AS238:AX240"/>
    <mergeCell ref="AY238:BD240"/>
    <mergeCell ref="D244:BD244"/>
    <mergeCell ref="F245:BG246"/>
    <mergeCell ref="F247:BF248"/>
    <mergeCell ref="D251:I253"/>
    <mergeCell ref="J251:AF253"/>
    <mergeCell ref="AG251:AL253"/>
    <mergeCell ref="AM251:AR253"/>
    <mergeCell ref="AS251:AX253"/>
    <mergeCell ref="AY251:BD253"/>
    <mergeCell ref="D261:I263"/>
    <mergeCell ref="J261:AF263"/>
    <mergeCell ref="AG261:AL263"/>
    <mergeCell ref="AM261:AR263"/>
    <mergeCell ref="AS261:AX263"/>
    <mergeCell ref="AY261:BD263"/>
    <mergeCell ref="D254:I256"/>
    <mergeCell ref="J254:AF255"/>
    <mergeCell ref="AG254:AL256"/>
    <mergeCell ref="AM254:AR256"/>
    <mergeCell ref="AS254:AX256"/>
    <mergeCell ref="AY254:BD256"/>
    <mergeCell ref="J256:AF256"/>
    <mergeCell ref="D267:I269"/>
    <mergeCell ref="J267:AF268"/>
    <mergeCell ref="AG267:AL269"/>
    <mergeCell ref="AM267:AR269"/>
    <mergeCell ref="AS267:AX269"/>
    <mergeCell ref="AY267:BD269"/>
    <mergeCell ref="J269:AF269"/>
    <mergeCell ref="D264:I266"/>
    <mergeCell ref="J264:AF265"/>
    <mergeCell ref="AG264:AL266"/>
    <mergeCell ref="AM264:AR266"/>
    <mergeCell ref="AS264:AX266"/>
    <mergeCell ref="AY264:BD266"/>
    <mergeCell ref="J266:AF266"/>
    <mergeCell ref="AN270:AX270"/>
    <mergeCell ref="AY270:BB270"/>
    <mergeCell ref="BC270:BD270"/>
    <mergeCell ref="D271:BD271"/>
    <mergeCell ref="D272:BD272"/>
    <mergeCell ref="D276:L278"/>
    <mergeCell ref="M276:Z278"/>
    <mergeCell ref="AA276:AF278"/>
    <mergeCell ref="AG276:AM278"/>
    <mergeCell ref="AN276:AT278"/>
    <mergeCell ref="AU276:AZ278"/>
    <mergeCell ref="BA278:BF285"/>
    <mergeCell ref="D279:L279"/>
    <mergeCell ref="M279:Z284"/>
    <mergeCell ref="AA279:AF285"/>
    <mergeCell ref="AG279:AM285"/>
    <mergeCell ref="AN279:AT285"/>
    <mergeCell ref="AU279:AZ285"/>
    <mergeCell ref="D284:L284"/>
    <mergeCell ref="D285:L285"/>
    <mergeCell ref="M293:Z294"/>
    <mergeCell ref="AA293:AF295"/>
    <mergeCell ref="AG293:AM295"/>
    <mergeCell ref="AN293:AT295"/>
    <mergeCell ref="AU293:AZ295"/>
    <mergeCell ref="D294:L294"/>
    <mergeCell ref="D295:L295"/>
    <mergeCell ref="M295:Z295"/>
    <mergeCell ref="M285:Z285"/>
    <mergeCell ref="D286:BE286"/>
    <mergeCell ref="D290:L292"/>
    <mergeCell ref="M290:Z292"/>
    <mergeCell ref="AA290:AF292"/>
    <mergeCell ref="AG290:AM292"/>
    <mergeCell ref="AN290:AT292"/>
    <mergeCell ref="AU290:AZ292"/>
    <mergeCell ref="BA290:BF295"/>
    <mergeCell ref="D293:L293"/>
    <mergeCell ref="BA297:BF305"/>
    <mergeCell ref="D300:L300"/>
    <mergeCell ref="M300:Z301"/>
    <mergeCell ref="AA300:AF302"/>
    <mergeCell ref="AG300:AM302"/>
    <mergeCell ref="AN300:AT302"/>
    <mergeCell ref="AU300:AZ302"/>
    <mergeCell ref="D301:L301"/>
    <mergeCell ref="D302:L302"/>
    <mergeCell ref="M302:Z302"/>
    <mergeCell ref="D297:L299"/>
    <mergeCell ref="M297:Z299"/>
    <mergeCell ref="AA297:AF299"/>
    <mergeCell ref="AG297:AM299"/>
    <mergeCell ref="AN297:AT299"/>
    <mergeCell ref="AU297:AZ299"/>
    <mergeCell ref="AD306:AO308"/>
    <mergeCell ref="AP306:AZ308"/>
    <mergeCell ref="D309:AZ311"/>
    <mergeCell ref="D315:Z317"/>
    <mergeCell ref="AA315:AF317"/>
    <mergeCell ref="AG315:AM317"/>
    <mergeCell ref="AN315:AT317"/>
    <mergeCell ref="AU315:AZ317"/>
    <mergeCell ref="D303:L303"/>
    <mergeCell ref="M303:Z304"/>
    <mergeCell ref="AA303:AF305"/>
    <mergeCell ref="AG303:AM305"/>
    <mergeCell ref="AN303:AT305"/>
    <mergeCell ref="AU303:AZ305"/>
    <mergeCell ref="D304:L304"/>
    <mergeCell ref="D305:L305"/>
    <mergeCell ref="M305:Z305"/>
    <mergeCell ref="A323:AT323"/>
    <mergeCell ref="D325:J327"/>
    <mergeCell ref="K325:Z327"/>
    <mergeCell ref="AA325:AF327"/>
    <mergeCell ref="AG325:AM327"/>
    <mergeCell ref="AN325:AT327"/>
    <mergeCell ref="BA315:BF319"/>
    <mergeCell ref="D318:Z319"/>
    <mergeCell ref="AA318:AF319"/>
    <mergeCell ref="AG318:AM319"/>
    <mergeCell ref="AN318:AT319"/>
    <mergeCell ref="AU318:AZ319"/>
    <mergeCell ref="AU325:AZ327"/>
    <mergeCell ref="BA325:BF330"/>
    <mergeCell ref="D328:J330"/>
    <mergeCell ref="K328:Z329"/>
    <mergeCell ref="AA328:AF330"/>
    <mergeCell ref="AG328:AM330"/>
    <mergeCell ref="AN328:AT330"/>
    <mergeCell ref="AU328:AZ330"/>
    <mergeCell ref="K330:Z330"/>
    <mergeCell ref="BA333:BF338"/>
    <mergeCell ref="D336:J338"/>
    <mergeCell ref="K336:Z337"/>
    <mergeCell ref="AA336:AF338"/>
    <mergeCell ref="AG336:AM338"/>
    <mergeCell ref="AN336:AT338"/>
    <mergeCell ref="AU336:AZ338"/>
    <mergeCell ref="K338:Z338"/>
    <mergeCell ref="D333:J335"/>
    <mergeCell ref="K333:Z335"/>
    <mergeCell ref="AA333:AF335"/>
    <mergeCell ref="AG333:AM335"/>
    <mergeCell ref="AN333:AT335"/>
    <mergeCell ref="AU333:AZ335"/>
    <mergeCell ref="U343:BC343"/>
    <mergeCell ref="U344:BF344"/>
    <mergeCell ref="U345:BF345"/>
    <mergeCell ref="A347:AT347"/>
    <mergeCell ref="D349:Z351"/>
    <mergeCell ref="AA349:AF351"/>
    <mergeCell ref="AG349:AM351"/>
    <mergeCell ref="AN349:AT351"/>
    <mergeCell ref="AU349:AZ351"/>
    <mergeCell ref="BA349:BF355"/>
    <mergeCell ref="D352:Z353"/>
    <mergeCell ref="AA352:AF353"/>
    <mergeCell ref="AG352:AM353"/>
    <mergeCell ref="AN352:AT353"/>
    <mergeCell ref="AU352:AZ353"/>
    <mergeCell ref="D354:Z355"/>
    <mergeCell ref="AA354:AF355"/>
    <mergeCell ref="AG354:AM355"/>
    <mergeCell ref="AN354:AT355"/>
    <mergeCell ref="AU354:AZ355"/>
    <mergeCell ref="D357:Z359"/>
    <mergeCell ref="AA357:AF359"/>
    <mergeCell ref="AG357:AM359"/>
    <mergeCell ref="AN357:AT359"/>
    <mergeCell ref="AU357:AZ359"/>
    <mergeCell ref="BA357:BF361"/>
    <mergeCell ref="D360:Z361"/>
    <mergeCell ref="AA360:AF361"/>
    <mergeCell ref="AG360:AM361"/>
    <mergeCell ref="AN360:AT361"/>
    <mergeCell ref="BA363:BF367"/>
    <mergeCell ref="D366:Z367"/>
    <mergeCell ref="AA366:AF367"/>
    <mergeCell ref="AG366:AM367"/>
    <mergeCell ref="AN366:AT367"/>
    <mergeCell ref="AU366:AZ367"/>
    <mergeCell ref="AU360:AZ361"/>
    <mergeCell ref="D363:Z365"/>
    <mergeCell ref="AA363:AF365"/>
    <mergeCell ref="AG363:AM365"/>
    <mergeCell ref="AN363:AT365"/>
    <mergeCell ref="AU363:AZ365"/>
    <mergeCell ref="D375:S376"/>
    <mergeCell ref="T375:AB376"/>
    <mergeCell ref="AC375:AH376"/>
    <mergeCell ref="AI375:AN376"/>
    <mergeCell ref="AO375:AT376"/>
    <mergeCell ref="AU375:BA376"/>
    <mergeCell ref="B370:BF370"/>
    <mergeCell ref="D372:S374"/>
    <mergeCell ref="T372:AB374"/>
    <mergeCell ref="AC372:AH374"/>
    <mergeCell ref="AI372:AN374"/>
    <mergeCell ref="AO372:AT374"/>
    <mergeCell ref="AU372:BA374"/>
    <mergeCell ref="D379:S380"/>
    <mergeCell ref="T379:AB380"/>
    <mergeCell ref="AC379:AH380"/>
    <mergeCell ref="AI379:AN380"/>
    <mergeCell ref="AO379:AT380"/>
    <mergeCell ref="AU379:BA380"/>
    <mergeCell ref="D377:S378"/>
    <mergeCell ref="T377:AB378"/>
    <mergeCell ref="AC377:AH378"/>
    <mergeCell ref="AI377:AN378"/>
    <mergeCell ref="AO377:AT378"/>
    <mergeCell ref="AU377:BA378"/>
    <mergeCell ref="D383:S384"/>
    <mergeCell ref="T383:AB384"/>
    <mergeCell ref="AC383:AH384"/>
    <mergeCell ref="AI383:AN384"/>
    <mergeCell ref="AO383:AT384"/>
    <mergeCell ref="AU383:BA384"/>
    <mergeCell ref="D381:S382"/>
    <mergeCell ref="T381:AB382"/>
    <mergeCell ref="AC381:AH382"/>
    <mergeCell ref="AI381:AN382"/>
    <mergeCell ref="AO381:AT382"/>
    <mergeCell ref="AU381:BA382"/>
    <mergeCell ref="D385:AS385"/>
    <mergeCell ref="AT385:BA386"/>
    <mergeCell ref="D386:AS386"/>
    <mergeCell ref="AT387:AY388"/>
    <mergeCell ref="AZ387:BA388"/>
    <mergeCell ref="D391:W393"/>
    <mergeCell ref="X391:AD393"/>
    <mergeCell ref="AE391:AL393"/>
    <mergeCell ref="AM391:AS393"/>
    <mergeCell ref="AY396:AZ397"/>
    <mergeCell ref="D398:AZ398"/>
    <mergeCell ref="D399:AZ399"/>
    <mergeCell ref="D394:W395"/>
    <mergeCell ref="X394:AB395"/>
    <mergeCell ref="AC394:AD395"/>
    <mergeCell ref="AE394:AL395"/>
    <mergeCell ref="AT394:AZ395"/>
    <mergeCell ref="D396:W397"/>
    <mergeCell ref="X396:AB397"/>
    <mergeCell ref="AC396:AD397"/>
    <mergeCell ref="AE396:AL397"/>
    <mergeCell ref="AT396:AX397"/>
  </mergeCells>
  <phoneticPr fontId="6"/>
  <conditionalFormatting sqref="AY69 A372:C376 A388:C389 A383:C384 A231:D234 BL231:IV234 BL247:IV248 A247:D248">
    <cfRule type="expression" dxfId="461" priority="101" stopIfTrue="1">
      <formula>"sum"</formula>
    </cfRule>
  </conditionalFormatting>
  <conditionalFormatting sqref="AY61">
    <cfRule type="expression" dxfId="460" priority="100" stopIfTrue="1">
      <formula>"sum"</formula>
    </cfRule>
  </conditionalFormatting>
  <conditionalFormatting sqref="AT95">
    <cfRule type="expression" dxfId="459" priority="99" stopIfTrue="1">
      <formula>"sum"</formula>
    </cfRule>
  </conditionalFormatting>
  <conditionalFormatting sqref="AT98 AT101 AT104 AT107 AT110 AT113">
    <cfRule type="expression" dxfId="458" priority="98" stopIfTrue="1">
      <formula>"sum"</formula>
    </cfRule>
  </conditionalFormatting>
  <conditionalFormatting sqref="AI389:BC389">
    <cfRule type="expression" dxfId="457" priority="97" stopIfTrue="1">
      <formula>"sum"</formula>
    </cfRule>
  </conditionalFormatting>
  <conditionalFormatting sqref="BK389:BR389">
    <cfRule type="expression" dxfId="456" priority="96" stopIfTrue="1">
      <formula>"sum"</formula>
    </cfRule>
  </conditionalFormatting>
  <conditionalFormatting sqref="A369:BC369 BK369:BR369">
    <cfRule type="expression" dxfId="455" priority="95" stopIfTrue="1">
      <formula>"sum"</formula>
    </cfRule>
  </conditionalFormatting>
  <conditionalFormatting sqref="BK372:BR376 M388:M389">
    <cfRule type="expression" dxfId="454" priority="94" stopIfTrue="1">
      <formula>"sum"</formula>
    </cfRule>
  </conditionalFormatting>
  <conditionalFormatting sqref="BD389:BJ389">
    <cfRule type="expression" dxfId="453" priority="93" stopIfTrue="1">
      <formula>"sum"</formula>
    </cfRule>
  </conditionalFormatting>
  <conditionalFormatting sqref="BD375">
    <cfRule type="expression" dxfId="452" priority="91" stopIfTrue="1">
      <formula>"sum"</formula>
    </cfRule>
  </conditionalFormatting>
  <conditionalFormatting sqref="BD369:BJ369">
    <cfRule type="expression" dxfId="451" priority="92" stopIfTrue="1">
      <formula>"sum"</formula>
    </cfRule>
  </conditionalFormatting>
  <conditionalFormatting sqref="AC388">
    <cfRule type="expression" dxfId="450" priority="90" stopIfTrue="1">
      <formula>"sum"</formula>
    </cfRule>
  </conditionalFormatting>
  <conditionalFormatting sqref="AI388">
    <cfRule type="expression" dxfId="449" priority="89" stopIfTrue="1">
      <formula>"sum"</formula>
    </cfRule>
  </conditionalFormatting>
  <conditionalFormatting sqref="AU375">
    <cfRule type="expression" dxfId="448" priority="88" stopIfTrue="1">
      <formula>"sum"</formula>
    </cfRule>
  </conditionalFormatting>
  <conditionalFormatting sqref="AU383">
    <cfRule type="expression" dxfId="447" priority="87" stopIfTrue="1">
      <formula>"sum"</formula>
    </cfRule>
  </conditionalFormatting>
  <conditionalFormatting sqref="AO375 AO383">
    <cfRule type="expression" dxfId="446" priority="86" stopIfTrue="1">
      <formula>"sum"</formula>
    </cfRule>
  </conditionalFormatting>
  <conditionalFormatting sqref="AI375 AC375 AI383:AI384 AC383:AC384">
    <cfRule type="expression" dxfId="445" priority="85" stopIfTrue="1">
      <formula>"sum"</formula>
    </cfRule>
  </conditionalFormatting>
  <conditionalFormatting sqref="AT388">
    <cfRule type="expression" dxfId="444" priority="84" stopIfTrue="1">
      <formula>"sum"</formula>
    </cfRule>
  </conditionalFormatting>
  <conditionalFormatting sqref="BG370:BJ370">
    <cfRule type="expression" dxfId="443" priority="82" stopIfTrue="1">
      <formula>"sum"</formula>
    </cfRule>
  </conditionalFormatting>
  <conditionalFormatting sqref="A370:B370 BK370:BR370">
    <cfRule type="expression" dxfId="442" priority="83" stopIfTrue="1">
      <formula>"sum"</formula>
    </cfRule>
  </conditionalFormatting>
  <conditionalFormatting sqref="AT394">
    <cfRule type="expression" dxfId="441" priority="75" stopIfTrue="1">
      <formula>"sum"</formula>
    </cfRule>
  </conditionalFormatting>
  <conditionalFormatting sqref="BD371:BJ371">
    <cfRule type="expression" dxfId="440" priority="80" stopIfTrue="1">
      <formula>"sum"</formula>
    </cfRule>
  </conditionalFormatting>
  <conditionalFormatting sqref="A371:BC371 BK371:BR371">
    <cfRule type="expression" dxfId="439" priority="81" stopIfTrue="1">
      <formula>"sum"</formula>
    </cfRule>
  </conditionalFormatting>
  <conditionalFormatting sqref="AE394 AE396">
    <cfRule type="expression" dxfId="438" priority="77" stopIfTrue="1">
      <formula>"sum"</formula>
    </cfRule>
  </conditionalFormatting>
  <conditionalFormatting sqref="AT396">
    <cfRule type="expression" dxfId="437" priority="76" stopIfTrue="1">
      <formula>"sum"</formula>
    </cfRule>
  </conditionalFormatting>
  <conditionalFormatting sqref="A391:C397">
    <cfRule type="expression" dxfId="436" priority="79" stopIfTrue="1">
      <formula>"sum"</formula>
    </cfRule>
  </conditionalFormatting>
  <conditionalFormatting sqref="BK391:BR395">
    <cfRule type="expression" dxfId="435" priority="78" stopIfTrue="1">
      <formula>"sum"</formula>
    </cfRule>
  </conditionalFormatting>
  <conditionalFormatting sqref="AC390">
    <cfRule type="expression" dxfId="434" priority="72" stopIfTrue="1">
      <formula>"sum"</formula>
    </cfRule>
  </conditionalFormatting>
  <conditionalFormatting sqref="M390">
    <cfRule type="expression" dxfId="433" priority="73" stopIfTrue="1">
      <formula>"sum"</formula>
    </cfRule>
  </conditionalFormatting>
  <conditionalFormatting sqref="AI390">
    <cfRule type="expression" dxfId="432" priority="71" stopIfTrue="1">
      <formula>"sum"</formula>
    </cfRule>
  </conditionalFormatting>
  <conditionalFormatting sqref="AS390">
    <cfRule type="expression" dxfId="431" priority="70" stopIfTrue="1">
      <formula>"sum"</formula>
    </cfRule>
  </conditionalFormatting>
  <conditionalFormatting sqref="A390 C390">
    <cfRule type="expression" dxfId="430" priority="74" stopIfTrue="1">
      <formula>"sum"</formula>
    </cfRule>
  </conditionalFormatting>
  <conditionalFormatting sqref="B390">
    <cfRule type="expression" dxfId="429" priority="69" stopIfTrue="1">
      <formula>"sum"</formula>
    </cfRule>
  </conditionalFormatting>
  <conditionalFormatting sqref="A399:C399">
    <cfRule type="expression" dxfId="428" priority="66" stopIfTrue="1">
      <formula>"sum"</formula>
    </cfRule>
  </conditionalFormatting>
  <conditionalFormatting sqref="D398">
    <cfRule type="expression" dxfId="427" priority="64" stopIfTrue="1">
      <formula>"sum"</formula>
    </cfRule>
  </conditionalFormatting>
  <conditionalFormatting sqref="A398:C398">
    <cfRule type="expression" dxfId="426" priority="65" stopIfTrue="1">
      <formula>"sum"</formula>
    </cfRule>
  </conditionalFormatting>
  <conditionalFormatting sqref="A387:C387">
    <cfRule type="expression" dxfId="425" priority="68" stopIfTrue="1">
      <formula>"sum"</formula>
    </cfRule>
  </conditionalFormatting>
  <conditionalFormatting sqref="AT387">
    <cfRule type="expression" dxfId="424" priority="67" stopIfTrue="1">
      <formula>"sum"</formula>
    </cfRule>
  </conditionalFormatting>
  <conditionalFormatting sqref="D385">
    <cfRule type="expression" dxfId="423" priority="63" stopIfTrue="1">
      <formula>"sum"</formula>
    </cfRule>
  </conditionalFormatting>
  <conditionalFormatting sqref="A385:C386">
    <cfRule type="expression" dxfId="422" priority="62" stopIfTrue="1">
      <formula>"sum"</formula>
    </cfRule>
  </conditionalFormatting>
  <conditionalFormatting sqref="AT385:AT386">
    <cfRule type="expression" dxfId="421" priority="61" stopIfTrue="1">
      <formula>"sum"</formula>
    </cfRule>
  </conditionalFormatting>
  <conditionalFormatting sqref="A377:C378">
    <cfRule type="expression" dxfId="420" priority="60" stopIfTrue="1">
      <formula>"sum"</formula>
    </cfRule>
  </conditionalFormatting>
  <conditionalFormatting sqref="BK377:BR378">
    <cfRule type="expression" dxfId="419" priority="59" stopIfTrue="1">
      <formula>"sum"</formula>
    </cfRule>
  </conditionalFormatting>
  <conditionalFormatting sqref="BD377">
    <cfRule type="expression" dxfId="418" priority="58" stopIfTrue="1">
      <formula>"sum"</formula>
    </cfRule>
  </conditionalFormatting>
  <conditionalFormatting sqref="AU377">
    <cfRule type="expression" dxfId="417" priority="57" stopIfTrue="1">
      <formula>"sum"</formula>
    </cfRule>
  </conditionalFormatting>
  <conditionalFormatting sqref="AO377">
    <cfRule type="expression" dxfId="416" priority="56" stopIfTrue="1">
      <formula>"sum"</formula>
    </cfRule>
  </conditionalFormatting>
  <conditionalFormatting sqref="AI377 AC377">
    <cfRule type="expression" dxfId="415" priority="55" stopIfTrue="1">
      <formula>"sum"</formula>
    </cfRule>
  </conditionalFormatting>
  <conditionalFormatting sqref="A379:C380">
    <cfRule type="expression" dxfId="414" priority="54" stopIfTrue="1">
      <formula>"sum"</formula>
    </cfRule>
  </conditionalFormatting>
  <conditionalFormatting sqref="BK379:BR380">
    <cfRule type="expression" dxfId="413" priority="53" stopIfTrue="1">
      <formula>"sum"</formula>
    </cfRule>
  </conditionalFormatting>
  <conditionalFormatting sqref="BD379">
    <cfRule type="expression" dxfId="412" priority="52" stopIfTrue="1">
      <formula>"sum"</formula>
    </cfRule>
  </conditionalFormatting>
  <conditionalFormatting sqref="AU379">
    <cfRule type="expression" dxfId="411" priority="51" stopIfTrue="1">
      <formula>"sum"</formula>
    </cfRule>
  </conditionalFormatting>
  <conditionalFormatting sqref="AO379">
    <cfRule type="expression" dxfId="410" priority="50" stopIfTrue="1">
      <formula>"sum"</formula>
    </cfRule>
  </conditionalFormatting>
  <conditionalFormatting sqref="AI379 AC379">
    <cfRule type="expression" dxfId="409" priority="49" stopIfTrue="1">
      <formula>"sum"</formula>
    </cfRule>
  </conditionalFormatting>
  <conditionalFormatting sqref="A381:C382">
    <cfRule type="expression" dxfId="408" priority="48" stopIfTrue="1">
      <formula>"sum"</formula>
    </cfRule>
  </conditionalFormatting>
  <conditionalFormatting sqref="BK381:BR382">
    <cfRule type="expression" dxfId="407" priority="47" stopIfTrue="1">
      <formula>"sum"</formula>
    </cfRule>
  </conditionalFormatting>
  <conditionalFormatting sqref="BD381">
    <cfRule type="expression" dxfId="406" priority="46" stopIfTrue="1">
      <formula>"sum"</formula>
    </cfRule>
  </conditionalFormatting>
  <conditionalFormatting sqref="AU381">
    <cfRule type="expression" dxfId="405" priority="45" stopIfTrue="1">
      <formula>"sum"</formula>
    </cfRule>
  </conditionalFormatting>
  <conditionalFormatting sqref="AO381">
    <cfRule type="expression" dxfId="404" priority="44" stopIfTrue="1">
      <formula>"sum"</formula>
    </cfRule>
  </conditionalFormatting>
  <conditionalFormatting sqref="AI381 AC381">
    <cfRule type="expression" dxfId="403" priority="43" stopIfTrue="1">
      <formula>"sum"</formula>
    </cfRule>
  </conditionalFormatting>
  <conditionalFormatting sqref="AD306 AP306">
    <cfRule type="expression" dxfId="402" priority="42" stopIfTrue="1">
      <formula>"sum"</formula>
    </cfRule>
  </conditionalFormatting>
  <conditionalFormatting sqref="D230">
    <cfRule type="expression" dxfId="401" priority="10" stopIfTrue="1">
      <formula>"sum"</formula>
    </cfRule>
  </conditionalFormatting>
  <conditionalFormatting sqref="BE251:BJ253">
    <cfRule type="expression" dxfId="400" priority="15" stopIfTrue="1">
      <formula>"sum"</formula>
    </cfRule>
  </conditionalFormatting>
  <conditionalFormatting sqref="BE254">
    <cfRule type="expression" dxfId="399" priority="14" stopIfTrue="1">
      <formula>"sum"</formula>
    </cfRule>
  </conditionalFormatting>
  <conditionalFormatting sqref="AM254:AX256">
    <cfRule type="expression" dxfId="398" priority="13" stopIfTrue="1">
      <formula>"sum"</formula>
    </cfRule>
  </conditionalFormatting>
  <conditionalFormatting sqref="BI217">
    <cfRule type="expression" dxfId="397" priority="12" stopIfTrue="1">
      <formula>"sum"</formula>
    </cfRule>
  </conditionalFormatting>
  <conditionalFormatting sqref="C186:IV186 A186 A194:IV195">
    <cfRule type="expression" dxfId="396" priority="41" stopIfTrue="1">
      <formula>"sum"</formula>
    </cfRule>
  </conditionalFormatting>
  <conditionalFormatting sqref="A192:IV192 BO193:IV193">
    <cfRule type="expression" dxfId="395" priority="40" stopIfTrue="1">
      <formula>"sum"</formula>
    </cfRule>
  </conditionalFormatting>
  <conditionalFormatting sqref="A193:BN193">
    <cfRule type="expression" dxfId="394" priority="39" stopIfTrue="1">
      <formula>"sum"</formula>
    </cfRule>
  </conditionalFormatting>
  <conditionalFormatting sqref="BL245:IV246 A245:D246">
    <cfRule type="expression" dxfId="393" priority="11" stopIfTrue="1">
      <formula>"sum"</formula>
    </cfRule>
  </conditionalFormatting>
  <conditionalFormatting sqref="AY214:AZ214">
    <cfRule type="expression" dxfId="392" priority="38" stopIfTrue="1">
      <formula>"sum"</formula>
    </cfRule>
  </conditionalFormatting>
  <conditionalFormatting sqref="AP214">
    <cfRule type="expression" dxfId="391" priority="37" stopIfTrue="1">
      <formula>"sum"</formula>
    </cfRule>
  </conditionalFormatting>
  <conditionalFormatting sqref="AU214">
    <cfRule type="expression" dxfId="390" priority="36" stopIfTrue="1">
      <formula>"sum"</formula>
    </cfRule>
  </conditionalFormatting>
  <conditionalFormatting sqref="A216:XFD216">
    <cfRule type="expression" dxfId="389" priority="35" stopIfTrue="1">
      <formula>"sum"</formula>
    </cfRule>
  </conditionalFormatting>
  <conditionalFormatting sqref="AN217:AR217 B217 O217:P217 BL217:IV217 A235:C235 J228:U229 BK222:IV230 A222:C230 D225:I229 BL235:IV235">
    <cfRule type="expression" dxfId="388" priority="34" stopIfTrue="1">
      <formula>"sum"</formula>
    </cfRule>
  </conditionalFormatting>
  <conditionalFormatting sqref="BE238:BJ240">
    <cfRule type="expression" dxfId="387" priority="22" stopIfTrue="1">
      <formula>"sum"</formula>
    </cfRule>
  </conditionalFormatting>
  <conditionalFormatting sqref="J254:AL256">
    <cfRule type="expression" dxfId="386" priority="16" stopIfTrue="1">
      <formula>"sum"</formula>
    </cfRule>
  </conditionalFormatting>
  <conditionalFormatting sqref="BI220">
    <cfRule type="expression" dxfId="385" priority="33" stopIfTrue="1">
      <formula>"sum"</formula>
    </cfRule>
  </conditionalFormatting>
  <conditionalFormatting sqref="J225:AL227">
    <cfRule type="expression" dxfId="384" priority="30" stopIfTrue="1">
      <formula>"sum"</formula>
    </cfRule>
  </conditionalFormatting>
  <conditionalFormatting sqref="J222:AL224 AS222:BD224">
    <cfRule type="expression" dxfId="383" priority="32" stopIfTrue="1">
      <formula>"sum"</formula>
    </cfRule>
  </conditionalFormatting>
  <conditionalFormatting sqref="AY225:BD227">
    <cfRule type="expression" dxfId="382" priority="31" stopIfTrue="1">
      <formula>"sum"</formula>
    </cfRule>
  </conditionalFormatting>
  <conditionalFormatting sqref="BE222:BJ224">
    <cfRule type="expression" dxfId="381" priority="29" stopIfTrue="1">
      <formula>"sum"</formula>
    </cfRule>
  </conditionalFormatting>
  <conditionalFormatting sqref="BE225">
    <cfRule type="expression" dxfId="380" priority="28" stopIfTrue="1">
      <formula>"sum"</formula>
    </cfRule>
  </conditionalFormatting>
  <conditionalFormatting sqref="AM225:AX227">
    <cfRule type="expression" dxfId="379" priority="27" stopIfTrue="1">
      <formula>"sum"</formula>
    </cfRule>
  </conditionalFormatting>
  <conditionalFormatting sqref="A238:C244 BK238:IV244">
    <cfRule type="expression" dxfId="378" priority="26" stopIfTrue="1">
      <formula>"sum"</formula>
    </cfRule>
  </conditionalFormatting>
  <conditionalFormatting sqref="J241:AL243">
    <cfRule type="expression" dxfId="377" priority="23" stopIfTrue="1">
      <formula>"sum"</formula>
    </cfRule>
  </conditionalFormatting>
  <conditionalFormatting sqref="D241:I243 J238:AL240 AS238:BD240 D244">
    <cfRule type="expression" dxfId="376" priority="25" stopIfTrue="1">
      <formula>"sum"</formula>
    </cfRule>
  </conditionalFormatting>
  <conditionalFormatting sqref="AY241:BD243">
    <cfRule type="expression" dxfId="375" priority="24" stopIfTrue="1">
      <formula>"sum"</formula>
    </cfRule>
  </conditionalFormatting>
  <conditionalFormatting sqref="BE241">
    <cfRule type="expression" dxfId="374" priority="21" stopIfTrue="1">
      <formula>"sum"</formula>
    </cfRule>
  </conditionalFormatting>
  <conditionalFormatting sqref="AM241:AX243">
    <cfRule type="expression" dxfId="373" priority="20" stopIfTrue="1">
      <formula>"sum"</formula>
    </cfRule>
  </conditionalFormatting>
  <conditionalFormatting sqref="A251:C256 BK251:IV256">
    <cfRule type="expression" dxfId="372" priority="19" stopIfTrue="1">
      <formula>"sum"</formula>
    </cfRule>
  </conditionalFormatting>
  <conditionalFormatting sqref="D254:I256 J251:AL253 AS251:BD253">
    <cfRule type="expression" dxfId="371" priority="18" stopIfTrue="1">
      <formula>"sum"</formula>
    </cfRule>
  </conditionalFormatting>
  <conditionalFormatting sqref="AY254:BD256">
    <cfRule type="expression" dxfId="370" priority="17" stopIfTrue="1">
      <formula>"sum"</formula>
    </cfRule>
  </conditionalFormatting>
  <conditionalFormatting sqref="J267:AX269">
    <cfRule type="expression" dxfId="369" priority="3" stopIfTrue="1">
      <formula>"sum"</formula>
    </cfRule>
  </conditionalFormatting>
  <conditionalFormatting sqref="A259:IV259">
    <cfRule type="expression" dxfId="368" priority="6" stopIfTrue="1">
      <formula>"sum"</formula>
    </cfRule>
  </conditionalFormatting>
  <conditionalFormatting sqref="D264:I266 J261:AL263 AS261:IV263 BE264:IV266 A261:C266 A270:C272 C260:IV260 BE271:IV272 AN270 AY270:IV270">
    <cfRule type="expression" dxfId="367" priority="9" stopIfTrue="1">
      <formula>"sum"</formula>
    </cfRule>
  </conditionalFormatting>
  <conditionalFormatting sqref="AY264:BD266">
    <cfRule type="expression" dxfId="366" priority="8" stopIfTrue="1">
      <formula>"sum"</formula>
    </cfRule>
  </conditionalFormatting>
  <conditionalFormatting sqref="J264:AX266">
    <cfRule type="expression" dxfId="365" priority="7" stopIfTrue="1">
      <formula>"sum"</formula>
    </cfRule>
  </conditionalFormatting>
  <conditionalFormatting sqref="BE267:IV269 A267:I269">
    <cfRule type="expression" dxfId="364" priority="5" stopIfTrue="1">
      <formula>"sum"</formula>
    </cfRule>
  </conditionalFormatting>
  <conditionalFormatting sqref="AY267:BD269">
    <cfRule type="expression" dxfId="363" priority="4" stopIfTrue="1">
      <formula>"sum"</formula>
    </cfRule>
  </conditionalFormatting>
  <conditionalFormatting sqref="F231">
    <cfRule type="expression" dxfId="362" priority="2" stopIfTrue="1">
      <formula>"sum"</formula>
    </cfRule>
  </conditionalFormatting>
  <conditionalFormatting sqref="F245">
    <cfRule type="expression" dxfId="361" priority="1" stopIfTrue="1">
      <formula>"sum"</formula>
    </cfRule>
  </conditionalFormatting>
  <printOptions horizontalCentered="1"/>
  <pageMargins left="0.23622047244094491" right="0.23622047244094491" top="0.55118110236220474" bottom="0.55118110236220474" header="0.31496062992125984" footer="0.31496062992125984"/>
  <pageSetup paperSize="9" scale="71" orientation="portrait" r:id="rId1"/>
  <headerFooter alignWithMargins="0"/>
  <rowBreaks count="5" manualBreakCount="5">
    <brk id="83" max="58" man="1"/>
    <brk id="161" max="58" man="1"/>
    <brk id="215" max="58" man="1"/>
    <brk id="286" max="58" man="1"/>
    <brk id="340"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0</xdr:colOff>
                    <xdr:row>97</xdr:row>
                    <xdr:rowOff>114300</xdr:rowOff>
                  </from>
                  <to>
                    <xdr:col>8</xdr:col>
                    <xdr:colOff>190500</xdr:colOff>
                    <xdr:row>99</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xdr:col>
                    <xdr:colOff>0</xdr:colOff>
                    <xdr:row>100</xdr:row>
                    <xdr:rowOff>123825</xdr:rowOff>
                  </from>
                  <to>
                    <xdr:col>8</xdr:col>
                    <xdr:colOff>190500</xdr:colOff>
                    <xdr:row>102</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0</xdr:colOff>
                    <xdr:row>103</xdr:row>
                    <xdr:rowOff>114300</xdr:rowOff>
                  </from>
                  <to>
                    <xdr:col>8</xdr:col>
                    <xdr:colOff>190500</xdr:colOff>
                    <xdr:row>105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3</xdr:col>
                    <xdr:colOff>0</xdr:colOff>
                    <xdr:row>106</xdr:row>
                    <xdr:rowOff>123825</xdr:rowOff>
                  </from>
                  <to>
                    <xdr:col>8</xdr:col>
                    <xdr:colOff>190500</xdr:colOff>
                    <xdr:row>108</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xdr:col>
                    <xdr:colOff>0</xdr:colOff>
                    <xdr:row>109</xdr:row>
                    <xdr:rowOff>114300</xdr:rowOff>
                  </from>
                  <to>
                    <xdr:col>8</xdr:col>
                    <xdr:colOff>190500</xdr:colOff>
                    <xdr:row>111</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3</xdr:col>
                    <xdr:colOff>0</xdr:colOff>
                    <xdr:row>112</xdr:row>
                    <xdr:rowOff>123825</xdr:rowOff>
                  </from>
                  <to>
                    <xdr:col>8</xdr:col>
                    <xdr:colOff>190500</xdr:colOff>
                    <xdr:row>114</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3</xdr:col>
                    <xdr:colOff>0</xdr:colOff>
                    <xdr:row>121</xdr:row>
                    <xdr:rowOff>114300</xdr:rowOff>
                  </from>
                  <to>
                    <xdr:col>8</xdr:col>
                    <xdr:colOff>190500</xdr:colOff>
                    <xdr:row>123</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3</xdr:col>
                    <xdr:colOff>0</xdr:colOff>
                    <xdr:row>124</xdr:row>
                    <xdr:rowOff>123825</xdr:rowOff>
                  </from>
                  <to>
                    <xdr:col>8</xdr:col>
                    <xdr:colOff>190500</xdr:colOff>
                    <xdr:row>126</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3</xdr:col>
                    <xdr:colOff>0</xdr:colOff>
                    <xdr:row>127</xdr:row>
                    <xdr:rowOff>114300</xdr:rowOff>
                  </from>
                  <to>
                    <xdr:col>8</xdr:col>
                    <xdr:colOff>190500</xdr:colOff>
                    <xdr:row>129</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3</xdr:col>
                    <xdr:colOff>0</xdr:colOff>
                    <xdr:row>130</xdr:row>
                    <xdr:rowOff>123825</xdr:rowOff>
                  </from>
                  <to>
                    <xdr:col>8</xdr:col>
                    <xdr:colOff>190500</xdr:colOff>
                    <xdr:row>132</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3</xdr:col>
                    <xdr:colOff>0</xdr:colOff>
                    <xdr:row>133</xdr:row>
                    <xdr:rowOff>114300</xdr:rowOff>
                  </from>
                  <to>
                    <xdr:col>8</xdr:col>
                    <xdr:colOff>190500</xdr:colOff>
                    <xdr:row>135</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3</xdr:col>
                    <xdr:colOff>0</xdr:colOff>
                    <xdr:row>136</xdr:row>
                    <xdr:rowOff>123825</xdr:rowOff>
                  </from>
                  <to>
                    <xdr:col>8</xdr:col>
                    <xdr:colOff>190500</xdr:colOff>
                    <xdr:row>138</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3</xdr:col>
                    <xdr:colOff>0</xdr:colOff>
                    <xdr:row>139</xdr:row>
                    <xdr:rowOff>114300</xdr:rowOff>
                  </from>
                  <to>
                    <xdr:col>8</xdr:col>
                    <xdr:colOff>190500</xdr:colOff>
                    <xdr:row>141</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xdr:col>
                    <xdr:colOff>0</xdr:colOff>
                    <xdr:row>142</xdr:row>
                    <xdr:rowOff>123825</xdr:rowOff>
                  </from>
                  <to>
                    <xdr:col>8</xdr:col>
                    <xdr:colOff>190500</xdr:colOff>
                    <xdr:row>144</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3</xdr:col>
                    <xdr:colOff>0</xdr:colOff>
                    <xdr:row>145</xdr:row>
                    <xdr:rowOff>114300</xdr:rowOff>
                  </from>
                  <to>
                    <xdr:col>8</xdr:col>
                    <xdr:colOff>190500</xdr:colOff>
                    <xdr:row>147</xdr:row>
                    <xdr:rowOff>19050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xdr:col>
                    <xdr:colOff>0</xdr:colOff>
                    <xdr:row>148</xdr:row>
                    <xdr:rowOff>123825</xdr:rowOff>
                  </from>
                  <to>
                    <xdr:col>8</xdr:col>
                    <xdr:colOff>190500</xdr:colOff>
                    <xdr:row>150</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32</xdr:col>
                    <xdr:colOff>0</xdr:colOff>
                    <xdr:row>121</xdr:row>
                    <xdr:rowOff>114300</xdr:rowOff>
                  </from>
                  <to>
                    <xdr:col>37</xdr:col>
                    <xdr:colOff>95250</xdr:colOff>
                    <xdr:row>123</xdr:row>
                    <xdr:rowOff>19050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32</xdr:col>
                    <xdr:colOff>0</xdr:colOff>
                    <xdr:row>124</xdr:row>
                    <xdr:rowOff>123825</xdr:rowOff>
                  </from>
                  <to>
                    <xdr:col>37</xdr:col>
                    <xdr:colOff>95250</xdr:colOff>
                    <xdr:row>126</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32</xdr:col>
                    <xdr:colOff>0</xdr:colOff>
                    <xdr:row>127</xdr:row>
                    <xdr:rowOff>114300</xdr:rowOff>
                  </from>
                  <to>
                    <xdr:col>37</xdr:col>
                    <xdr:colOff>95250</xdr:colOff>
                    <xdr:row>129</xdr:row>
                    <xdr:rowOff>19050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32</xdr:col>
                    <xdr:colOff>0</xdr:colOff>
                    <xdr:row>130</xdr:row>
                    <xdr:rowOff>123825</xdr:rowOff>
                  </from>
                  <to>
                    <xdr:col>37</xdr:col>
                    <xdr:colOff>95250</xdr:colOff>
                    <xdr:row>132</xdr:row>
                    <xdr:rowOff>28575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32</xdr:col>
                    <xdr:colOff>0</xdr:colOff>
                    <xdr:row>133</xdr:row>
                    <xdr:rowOff>114300</xdr:rowOff>
                  </from>
                  <to>
                    <xdr:col>37</xdr:col>
                    <xdr:colOff>95250</xdr:colOff>
                    <xdr:row>135</xdr:row>
                    <xdr:rowOff>19050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32</xdr:col>
                    <xdr:colOff>0</xdr:colOff>
                    <xdr:row>136</xdr:row>
                    <xdr:rowOff>123825</xdr:rowOff>
                  </from>
                  <to>
                    <xdr:col>37</xdr:col>
                    <xdr:colOff>95250</xdr:colOff>
                    <xdr:row>138</xdr:row>
                    <xdr:rowOff>28575</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32</xdr:col>
                    <xdr:colOff>0</xdr:colOff>
                    <xdr:row>139</xdr:row>
                    <xdr:rowOff>114300</xdr:rowOff>
                  </from>
                  <to>
                    <xdr:col>37</xdr:col>
                    <xdr:colOff>95250</xdr:colOff>
                    <xdr:row>141</xdr:row>
                    <xdr:rowOff>19050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32</xdr:col>
                    <xdr:colOff>0</xdr:colOff>
                    <xdr:row>142</xdr:row>
                    <xdr:rowOff>123825</xdr:rowOff>
                  </from>
                  <to>
                    <xdr:col>37</xdr:col>
                    <xdr:colOff>95250</xdr:colOff>
                    <xdr:row>144</xdr:row>
                    <xdr:rowOff>28575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32</xdr:col>
                    <xdr:colOff>0</xdr:colOff>
                    <xdr:row>145</xdr:row>
                    <xdr:rowOff>114300</xdr:rowOff>
                  </from>
                  <to>
                    <xdr:col>37</xdr:col>
                    <xdr:colOff>95250</xdr:colOff>
                    <xdr:row>147</xdr:row>
                    <xdr:rowOff>19050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32</xdr:col>
                    <xdr:colOff>0</xdr:colOff>
                    <xdr:row>148</xdr:row>
                    <xdr:rowOff>123825</xdr:rowOff>
                  </from>
                  <to>
                    <xdr:col>37</xdr:col>
                    <xdr:colOff>95250</xdr:colOff>
                    <xdr:row>150</xdr:row>
                    <xdr:rowOff>28575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3</xdr:col>
                    <xdr:colOff>0</xdr:colOff>
                    <xdr:row>32</xdr:row>
                    <xdr:rowOff>152400</xdr:rowOff>
                  </from>
                  <to>
                    <xdr:col>5</xdr:col>
                    <xdr:colOff>47625</xdr:colOff>
                    <xdr:row>34</xdr:row>
                    <xdr:rowOff>28575</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2</xdr:col>
                    <xdr:colOff>180975</xdr:colOff>
                    <xdr:row>37</xdr:row>
                    <xdr:rowOff>152400</xdr:rowOff>
                  </from>
                  <to>
                    <xdr:col>5</xdr:col>
                    <xdr:colOff>47625</xdr:colOff>
                    <xdr:row>39</xdr:row>
                    <xdr:rowOff>28575</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2</xdr:col>
                    <xdr:colOff>180975</xdr:colOff>
                    <xdr:row>42</xdr:row>
                    <xdr:rowOff>152400</xdr:rowOff>
                  </from>
                  <to>
                    <xdr:col>5</xdr:col>
                    <xdr:colOff>47625</xdr:colOff>
                    <xdr:row>44</xdr:row>
                    <xdr:rowOff>38100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xdr:col>
                    <xdr:colOff>0</xdr:colOff>
                    <xdr:row>47</xdr:row>
                    <xdr:rowOff>142875</xdr:rowOff>
                  </from>
                  <to>
                    <xdr:col>5</xdr:col>
                    <xdr:colOff>47625</xdr:colOff>
                    <xdr:row>49</xdr:row>
                    <xdr:rowOff>47625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sizeWithCells="1">
                  <from>
                    <xdr:col>3</xdr:col>
                    <xdr:colOff>47625</xdr:colOff>
                    <xdr:row>302</xdr:row>
                    <xdr:rowOff>9525</xdr:rowOff>
                  </from>
                  <to>
                    <xdr:col>8</xdr:col>
                    <xdr:colOff>209550</xdr:colOff>
                    <xdr:row>303</xdr:row>
                    <xdr:rowOff>28575</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sizeWithCells="1">
                  <from>
                    <xdr:col>3</xdr:col>
                    <xdr:colOff>47625</xdr:colOff>
                    <xdr:row>302</xdr:row>
                    <xdr:rowOff>190500</xdr:rowOff>
                  </from>
                  <to>
                    <xdr:col>11</xdr:col>
                    <xdr:colOff>95250</xdr:colOff>
                    <xdr:row>304</xdr:row>
                    <xdr:rowOff>9525</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sizeWithCells="1">
                  <from>
                    <xdr:col>3</xdr:col>
                    <xdr:colOff>47625</xdr:colOff>
                    <xdr:row>303</xdr:row>
                    <xdr:rowOff>171450</xdr:rowOff>
                  </from>
                  <to>
                    <xdr:col>8</xdr:col>
                    <xdr:colOff>209550</xdr:colOff>
                    <xdr:row>305</xdr:row>
                    <xdr:rowOff>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3</xdr:col>
                    <xdr:colOff>9525</xdr:colOff>
                    <xdr:row>167</xdr:row>
                    <xdr:rowOff>133350</xdr:rowOff>
                  </from>
                  <to>
                    <xdr:col>5</xdr:col>
                    <xdr:colOff>47625</xdr:colOff>
                    <xdr:row>168</xdr:row>
                    <xdr:rowOff>180975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2</xdr:col>
                    <xdr:colOff>152400</xdr:colOff>
                    <xdr:row>179</xdr:row>
                    <xdr:rowOff>171450</xdr:rowOff>
                  </from>
                  <to>
                    <xdr:col>8</xdr:col>
                    <xdr:colOff>180975</xdr:colOff>
                    <xdr:row>181</xdr:row>
                    <xdr:rowOff>19050</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3</xdr:col>
                    <xdr:colOff>9525</xdr:colOff>
                    <xdr:row>88</xdr:row>
                    <xdr:rowOff>95250</xdr:rowOff>
                  </from>
                  <to>
                    <xdr:col>9</xdr:col>
                    <xdr:colOff>85725</xdr:colOff>
                    <xdr:row>90</xdr:row>
                    <xdr:rowOff>28575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3</xdr:col>
                    <xdr:colOff>0</xdr:colOff>
                    <xdr:row>157</xdr:row>
                    <xdr:rowOff>123825</xdr:rowOff>
                  </from>
                  <to>
                    <xdr:col>8</xdr:col>
                    <xdr:colOff>190500</xdr:colOff>
                    <xdr:row>159</xdr:row>
                    <xdr:rowOff>28575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sizeWithCells="1">
                  <from>
                    <xdr:col>45</xdr:col>
                    <xdr:colOff>28575</xdr:colOff>
                    <xdr:row>97</xdr:row>
                    <xdr:rowOff>38100</xdr:rowOff>
                  </from>
                  <to>
                    <xdr:col>49</xdr:col>
                    <xdr:colOff>28575</xdr:colOff>
                    <xdr:row>98</xdr:row>
                    <xdr:rowOff>76200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sizeWithCells="1">
                  <from>
                    <xdr:col>45</xdr:col>
                    <xdr:colOff>28575</xdr:colOff>
                    <xdr:row>98</xdr:row>
                    <xdr:rowOff>28575</xdr:rowOff>
                  </from>
                  <to>
                    <xdr:col>48</xdr:col>
                    <xdr:colOff>219075</xdr:colOff>
                    <xdr:row>100</xdr:row>
                    <xdr:rowOff>47625</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sizeWithCells="1">
                  <from>
                    <xdr:col>45</xdr:col>
                    <xdr:colOff>28575</xdr:colOff>
                    <xdr:row>100</xdr:row>
                    <xdr:rowOff>38100</xdr:rowOff>
                  </from>
                  <to>
                    <xdr:col>49</xdr:col>
                    <xdr:colOff>28575</xdr:colOff>
                    <xdr:row>101</xdr:row>
                    <xdr:rowOff>76200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sizeWithCells="1">
                  <from>
                    <xdr:col>45</xdr:col>
                    <xdr:colOff>28575</xdr:colOff>
                    <xdr:row>101</xdr:row>
                    <xdr:rowOff>28575</xdr:rowOff>
                  </from>
                  <to>
                    <xdr:col>48</xdr:col>
                    <xdr:colOff>219075</xdr:colOff>
                    <xdr:row>103</xdr:row>
                    <xdr:rowOff>47625</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sizeWithCells="1">
                  <from>
                    <xdr:col>45</xdr:col>
                    <xdr:colOff>28575</xdr:colOff>
                    <xdr:row>103</xdr:row>
                    <xdr:rowOff>38100</xdr:rowOff>
                  </from>
                  <to>
                    <xdr:col>49</xdr:col>
                    <xdr:colOff>28575</xdr:colOff>
                    <xdr:row>104</xdr:row>
                    <xdr:rowOff>76200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sizeWithCells="1">
                  <from>
                    <xdr:col>45</xdr:col>
                    <xdr:colOff>28575</xdr:colOff>
                    <xdr:row>104</xdr:row>
                    <xdr:rowOff>28575</xdr:rowOff>
                  </from>
                  <to>
                    <xdr:col>48</xdr:col>
                    <xdr:colOff>219075</xdr:colOff>
                    <xdr:row>106</xdr:row>
                    <xdr:rowOff>47625</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sizeWithCells="1">
                  <from>
                    <xdr:col>45</xdr:col>
                    <xdr:colOff>28575</xdr:colOff>
                    <xdr:row>106</xdr:row>
                    <xdr:rowOff>38100</xdr:rowOff>
                  </from>
                  <to>
                    <xdr:col>49</xdr:col>
                    <xdr:colOff>28575</xdr:colOff>
                    <xdr:row>107</xdr:row>
                    <xdr:rowOff>76200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sizeWithCells="1">
                  <from>
                    <xdr:col>45</xdr:col>
                    <xdr:colOff>28575</xdr:colOff>
                    <xdr:row>107</xdr:row>
                    <xdr:rowOff>28575</xdr:rowOff>
                  </from>
                  <to>
                    <xdr:col>48</xdr:col>
                    <xdr:colOff>219075</xdr:colOff>
                    <xdr:row>109</xdr:row>
                    <xdr:rowOff>47625</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sizeWithCells="1">
                  <from>
                    <xdr:col>45</xdr:col>
                    <xdr:colOff>28575</xdr:colOff>
                    <xdr:row>109</xdr:row>
                    <xdr:rowOff>38100</xdr:rowOff>
                  </from>
                  <to>
                    <xdr:col>49</xdr:col>
                    <xdr:colOff>28575</xdr:colOff>
                    <xdr:row>110</xdr:row>
                    <xdr:rowOff>76200</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sizeWithCells="1">
                  <from>
                    <xdr:col>45</xdr:col>
                    <xdr:colOff>28575</xdr:colOff>
                    <xdr:row>110</xdr:row>
                    <xdr:rowOff>28575</xdr:rowOff>
                  </from>
                  <to>
                    <xdr:col>48</xdr:col>
                    <xdr:colOff>219075</xdr:colOff>
                    <xdr:row>112</xdr:row>
                    <xdr:rowOff>47625</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sizeWithCells="1">
                  <from>
                    <xdr:col>45</xdr:col>
                    <xdr:colOff>28575</xdr:colOff>
                    <xdr:row>112</xdr:row>
                    <xdr:rowOff>38100</xdr:rowOff>
                  </from>
                  <to>
                    <xdr:col>49</xdr:col>
                    <xdr:colOff>28575</xdr:colOff>
                    <xdr:row>113</xdr:row>
                    <xdr:rowOff>76200</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sizeWithCells="1">
                  <from>
                    <xdr:col>45</xdr:col>
                    <xdr:colOff>28575</xdr:colOff>
                    <xdr:row>113</xdr:row>
                    <xdr:rowOff>28575</xdr:rowOff>
                  </from>
                  <to>
                    <xdr:col>48</xdr:col>
                    <xdr:colOff>219075</xdr:colOff>
                    <xdr:row>115</xdr:row>
                    <xdr:rowOff>47625</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sizeWithCells="1">
                  <from>
                    <xdr:col>3</xdr:col>
                    <xdr:colOff>47625</xdr:colOff>
                    <xdr:row>292</xdr:row>
                    <xdr:rowOff>9525</xdr:rowOff>
                  </from>
                  <to>
                    <xdr:col>8</xdr:col>
                    <xdr:colOff>209550</xdr:colOff>
                    <xdr:row>293</xdr:row>
                    <xdr:rowOff>28575</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sizeWithCells="1">
                  <from>
                    <xdr:col>3</xdr:col>
                    <xdr:colOff>47625</xdr:colOff>
                    <xdr:row>292</xdr:row>
                    <xdr:rowOff>190500</xdr:rowOff>
                  </from>
                  <to>
                    <xdr:col>11</xdr:col>
                    <xdr:colOff>95250</xdr:colOff>
                    <xdr:row>294</xdr:row>
                    <xdr:rowOff>9525</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sizeWithCells="1">
                  <from>
                    <xdr:col>3</xdr:col>
                    <xdr:colOff>47625</xdr:colOff>
                    <xdr:row>293</xdr:row>
                    <xdr:rowOff>171450</xdr:rowOff>
                  </from>
                  <to>
                    <xdr:col>8</xdr:col>
                    <xdr:colOff>209550</xdr:colOff>
                    <xdr:row>295</xdr:row>
                    <xdr:rowOff>0</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3</xdr:col>
                    <xdr:colOff>38100</xdr:colOff>
                    <xdr:row>328</xdr:row>
                    <xdr:rowOff>9525</xdr:rowOff>
                  </from>
                  <to>
                    <xdr:col>9</xdr:col>
                    <xdr:colOff>0</xdr:colOff>
                    <xdr:row>329</xdr:row>
                    <xdr:rowOff>47625</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3</xdr:col>
                    <xdr:colOff>38100</xdr:colOff>
                    <xdr:row>336</xdr:row>
                    <xdr:rowOff>9525</xdr:rowOff>
                  </from>
                  <to>
                    <xdr:col>9</xdr:col>
                    <xdr:colOff>0</xdr:colOff>
                    <xdr:row>337</xdr:row>
                    <xdr:rowOff>47625</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46</xdr:col>
                    <xdr:colOff>57150</xdr:colOff>
                    <xdr:row>374</xdr:row>
                    <xdr:rowOff>0</xdr:rowOff>
                  </from>
                  <to>
                    <xdr:col>51</xdr:col>
                    <xdr:colOff>38100</xdr:colOff>
                    <xdr:row>375</xdr:row>
                    <xdr:rowOff>9525</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46</xdr:col>
                    <xdr:colOff>57150</xdr:colOff>
                    <xdr:row>374</xdr:row>
                    <xdr:rowOff>171450</xdr:rowOff>
                  </from>
                  <to>
                    <xdr:col>51</xdr:col>
                    <xdr:colOff>38100</xdr:colOff>
                    <xdr:row>375</xdr:row>
                    <xdr:rowOff>180975</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46</xdr:col>
                    <xdr:colOff>57150</xdr:colOff>
                    <xdr:row>382</xdr:row>
                    <xdr:rowOff>0</xdr:rowOff>
                  </from>
                  <to>
                    <xdr:col>51</xdr:col>
                    <xdr:colOff>38100</xdr:colOff>
                    <xdr:row>383</xdr:row>
                    <xdr:rowOff>9525</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46</xdr:col>
                    <xdr:colOff>57150</xdr:colOff>
                    <xdr:row>382</xdr:row>
                    <xdr:rowOff>171450</xdr:rowOff>
                  </from>
                  <to>
                    <xdr:col>51</xdr:col>
                    <xdr:colOff>38100</xdr:colOff>
                    <xdr:row>383</xdr:row>
                    <xdr:rowOff>180975</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sizeWithCells="1">
                  <from>
                    <xdr:col>2</xdr:col>
                    <xdr:colOff>152400</xdr:colOff>
                    <xdr:row>278</xdr:row>
                    <xdr:rowOff>66675</xdr:rowOff>
                  </from>
                  <to>
                    <xdr:col>9</xdr:col>
                    <xdr:colOff>19050</xdr:colOff>
                    <xdr:row>279</xdr:row>
                    <xdr:rowOff>95250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sizeWithCells="1">
                  <from>
                    <xdr:col>2</xdr:col>
                    <xdr:colOff>152400</xdr:colOff>
                    <xdr:row>280</xdr:row>
                    <xdr:rowOff>171450</xdr:rowOff>
                  </from>
                  <to>
                    <xdr:col>11</xdr:col>
                    <xdr:colOff>228600</xdr:colOff>
                    <xdr:row>281</xdr:row>
                    <xdr:rowOff>161925</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sizeWithCells="1">
                  <from>
                    <xdr:col>2</xdr:col>
                    <xdr:colOff>152400</xdr:colOff>
                    <xdr:row>279</xdr:row>
                    <xdr:rowOff>123825</xdr:rowOff>
                  </from>
                  <to>
                    <xdr:col>9</xdr:col>
                    <xdr:colOff>19050</xdr:colOff>
                    <xdr:row>280</xdr:row>
                    <xdr:rowOff>152400</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sizeWithCells="1">
                  <from>
                    <xdr:col>2</xdr:col>
                    <xdr:colOff>152400</xdr:colOff>
                    <xdr:row>281</xdr:row>
                    <xdr:rowOff>190500</xdr:rowOff>
                  </from>
                  <to>
                    <xdr:col>11</xdr:col>
                    <xdr:colOff>228600</xdr:colOff>
                    <xdr:row>282</xdr:row>
                    <xdr:rowOff>180975</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sizeWithCells="1">
                  <from>
                    <xdr:col>2</xdr:col>
                    <xdr:colOff>152400</xdr:colOff>
                    <xdr:row>283</xdr:row>
                    <xdr:rowOff>9525</xdr:rowOff>
                  </from>
                  <to>
                    <xdr:col>10</xdr:col>
                    <xdr:colOff>76200</xdr:colOff>
                    <xdr:row>283</xdr:row>
                    <xdr:rowOff>161925</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sizeWithCells="1">
                  <from>
                    <xdr:col>2</xdr:col>
                    <xdr:colOff>152400</xdr:colOff>
                    <xdr:row>284</xdr:row>
                    <xdr:rowOff>0</xdr:rowOff>
                  </from>
                  <to>
                    <xdr:col>11</xdr:col>
                    <xdr:colOff>247650</xdr:colOff>
                    <xdr:row>284</xdr:row>
                    <xdr:rowOff>180975</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38</xdr:col>
                    <xdr:colOff>57150</xdr:colOff>
                    <xdr:row>393</xdr:row>
                    <xdr:rowOff>0</xdr:rowOff>
                  </from>
                  <to>
                    <xdr:col>43</xdr:col>
                    <xdr:colOff>85725</xdr:colOff>
                    <xdr:row>394</xdr:row>
                    <xdr:rowOff>9525</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38</xdr:col>
                    <xdr:colOff>57150</xdr:colOff>
                    <xdr:row>393</xdr:row>
                    <xdr:rowOff>171450</xdr:rowOff>
                  </from>
                  <to>
                    <xdr:col>43</xdr:col>
                    <xdr:colOff>85725</xdr:colOff>
                    <xdr:row>394</xdr:row>
                    <xdr:rowOff>180975</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38</xdr:col>
                    <xdr:colOff>57150</xdr:colOff>
                    <xdr:row>395</xdr:row>
                    <xdr:rowOff>0</xdr:rowOff>
                  </from>
                  <to>
                    <xdr:col>43</xdr:col>
                    <xdr:colOff>85725</xdr:colOff>
                    <xdr:row>396</xdr:row>
                    <xdr:rowOff>9525</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38</xdr:col>
                    <xdr:colOff>57150</xdr:colOff>
                    <xdr:row>395</xdr:row>
                    <xdr:rowOff>171450</xdr:rowOff>
                  </from>
                  <to>
                    <xdr:col>43</xdr:col>
                    <xdr:colOff>85725</xdr:colOff>
                    <xdr:row>396</xdr:row>
                    <xdr:rowOff>180975</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38</xdr:col>
                    <xdr:colOff>57150</xdr:colOff>
                    <xdr:row>393</xdr:row>
                    <xdr:rowOff>0</xdr:rowOff>
                  </from>
                  <to>
                    <xdr:col>43</xdr:col>
                    <xdr:colOff>85725</xdr:colOff>
                    <xdr:row>394</xdr:row>
                    <xdr:rowOff>9525</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38</xdr:col>
                    <xdr:colOff>57150</xdr:colOff>
                    <xdr:row>393</xdr:row>
                    <xdr:rowOff>171450</xdr:rowOff>
                  </from>
                  <to>
                    <xdr:col>43</xdr:col>
                    <xdr:colOff>85725</xdr:colOff>
                    <xdr:row>394</xdr:row>
                    <xdr:rowOff>180975</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38</xdr:col>
                    <xdr:colOff>57150</xdr:colOff>
                    <xdr:row>395</xdr:row>
                    <xdr:rowOff>0</xdr:rowOff>
                  </from>
                  <to>
                    <xdr:col>43</xdr:col>
                    <xdr:colOff>85725</xdr:colOff>
                    <xdr:row>396</xdr:row>
                    <xdr:rowOff>9525</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38</xdr:col>
                    <xdr:colOff>57150</xdr:colOff>
                    <xdr:row>395</xdr:row>
                    <xdr:rowOff>171450</xdr:rowOff>
                  </from>
                  <to>
                    <xdr:col>43</xdr:col>
                    <xdr:colOff>85725</xdr:colOff>
                    <xdr:row>396</xdr:row>
                    <xdr:rowOff>180975</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46</xdr:col>
                    <xdr:colOff>57150</xdr:colOff>
                    <xdr:row>376</xdr:row>
                    <xdr:rowOff>0</xdr:rowOff>
                  </from>
                  <to>
                    <xdr:col>51</xdr:col>
                    <xdr:colOff>38100</xdr:colOff>
                    <xdr:row>377</xdr:row>
                    <xdr:rowOff>9525</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46</xdr:col>
                    <xdr:colOff>57150</xdr:colOff>
                    <xdr:row>376</xdr:row>
                    <xdr:rowOff>171450</xdr:rowOff>
                  </from>
                  <to>
                    <xdr:col>51</xdr:col>
                    <xdr:colOff>38100</xdr:colOff>
                    <xdr:row>377</xdr:row>
                    <xdr:rowOff>180975</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46</xdr:col>
                    <xdr:colOff>57150</xdr:colOff>
                    <xdr:row>378</xdr:row>
                    <xdr:rowOff>0</xdr:rowOff>
                  </from>
                  <to>
                    <xdr:col>51</xdr:col>
                    <xdr:colOff>38100</xdr:colOff>
                    <xdr:row>379</xdr:row>
                    <xdr:rowOff>9525</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46</xdr:col>
                    <xdr:colOff>57150</xdr:colOff>
                    <xdr:row>378</xdr:row>
                    <xdr:rowOff>171450</xdr:rowOff>
                  </from>
                  <to>
                    <xdr:col>51</xdr:col>
                    <xdr:colOff>38100</xdr:colOff>
                    <xdr:row>379</xdr:row>
                    <xdr:rowOff>180975</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from>
                    <xdr:col>46</xdr:col>
                    <xdr:colOff>57150</xdr:colOff>
                    <xdr:row>380</xdr:row>
                    <xdr:rowOff>0</xdr:rowOff>
                  </from>
                  <to>
                    <xdr:col>51</xdr:col>
                    <xdr:colOff>38100</xdr:colOff>
                    <xdr:row>381</xdr:row>
                    <xdr:rowOff>9525</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from>
                    <xdr:col>46</xdr:col>
                    <xdr:colOff>57150</xdr:colOff>
                    <xdr:row>380</xdr:row>
                    <xdr:rowOff>171450</xdr:rowOff>
                  </from>
                  <to>
                    <xdr:col>51</xdr:col>
                    <xdr:colOff>38100</xdr:colOff>
                    <xdr:row>381</xdr:row>
                    <xdr:rowOff>180975</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2</xdr:col>
                    <xdr:colOff>95250</xdr:colOff>
                    <xdr:row>341</xdr:row>
                    <xdr:rowOff>171450</xdr:rowOff>
                  </from>
                  <to>
                    <xdr:col>18</xdr:col>
                    <xdr:colOff>114300</xdr:colOff>
                    <xdr:row>343</xdr:row>
                    <xdr:rowOff>28575</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2</xdr:col>
                    <xdr:colOff>95250</xdr:colOff>
                    <xdr:row>342</xdr:row>
                    <xdr:rowOff>161925</xdr:rowOff>
                  </from>
                  <to>
                    <xdr:col>18</xdr:col>
                    <xdr:colOff>19050</xdr:colOff>
                    <xdr:row>344</xdr:row>
                    <xdr:rowOff>28575</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2</xdr:col>
                    <xdr:colOff>85725</xdr:colOff>
                    <xdr:row>343</xdr:row>
                    <xdr:rowOff>209550</xdr:rowOff>
                  </from>
                  <to>
                    <xdr:col>9</xdr:col>
                    <xdr:colOff>133350</xdr:colOff>
                    <xdr:row>345</xdr:row>
                    <xdr:rowOff>19050</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2</xdr:col>
                    <xdr:colOff>104775</xdr:colOff>
                    <xdr:row>187</xdr:row>
                    <xdr:rowOff>19050</xdr:rowOff>
                  </from>
                  <to>
                    <xdr:col>4</xdr:col>
                    <xdr:colOff>114300</xdr:colOff>
                    <xdr:row>188</xdr:row>
                    <xdr:rowOff>57150</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sizeWithCells="1">
                  <from>
                    <xdr:col>3</xdr:col>
                    <xdr:colOff>19050</xdr:colOff>
                    <xdr:row>198</xdr:row>
                    <xdr:rowOff>9525</xdr:rowOff>
                  </from>
                  <to>
                    <xdr:col>8</xdr:col>
                    <xdr:colOff>152400</xdr:colOff>
                    <xdr:row>199</xdr:row>
                    <xdr:rowOff>0</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sizeWithCells="1">
                  <from>
                    <xdr:col>3</xdr:col>
                    <xdr:colOff>19050</xdr:colOff>
                    <xdr:row>198</xdr:row>
                    <xdr:rowOff>161925</xdr:rowOff>
                  </from>
                  <to>
                    <xdr:col>8</xdr:col>
                    <xdr:colOff>152400</xdr:colOff>
                    <xdr:row>199</xdr:row>
                    <xdr:rowOff>161925</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sizeWithCells="1">
                  <from>
                    <xdr:col>3</xdr:col>
                    <xdr:colOff>19050</xdr:colOff>
                    <xdr:row>199</xdr:row>
                    <xdr:rowOff>152400</xdr:rowOff>
                  </from>
                  <to>
                    <xdr:col>8</xdr:col>
                    <xdr:colOff>161925</xdr:colOff>
                    <xdr:row>200</xdr:row>
                    <xdr:rowOff>142875</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sizeWithCells="1">
                  <from>
                    <xdr:col>3</xdr:col>
                    <xdr:colOff>19050</xdr:colOff>
                    <xdr:row>201</xdr:row>
                    <xdr:rowOff>9525</xdr:rowOff>
                  </from>
                  <to>
                    <xdr:col>8</xdr:col>
                    <xdr:colOff>152400</xdr:colOff>
                    <xdr:row>202</xdr:row>
                    <xdr:rowOff>0</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sizeWithCells="1">
                  <from>
                    <xdr:col>3</xdr:col>
                    <xdr:colOff>19050</xdr:colOff>
                    <xdr:row>201</xdr:row>
                    <xdr:rowOff>161925</xdr:rowOff>
                  </from>
                  <to>
                    <xdr:col>8</xdr:col>
                    <xdr:colOff>152400</xdr:colOff>
                    <xdr:row>202</xdr:row>
                    <xdr:rowOff>161925</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sizeWithCells="1">
                  <from>
                    <xdr:col>3</xdr:col>
                    <xdr:colOff>19050</xdr:colOff>
                    <xdr:row>202</xdr:row>
                    <xdr:rowOff>152400</xdr:rowOff>
                  </from>
                  <to>
                    <xdr:col>8</xdr:col>
                    <xdr:colOff>161925</xdr:colOff>
                    <xdr:row>203</xdr:row>
                    <xdr:rowOff>142875</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sizeWithCells="1">
                  <from>
                    <xdr:col>3</xdr:col>
                    <xdr:colOff>19050</xdr:colOff>
                    <xdr:row>204</xdr:row>
                    <xdr:rowOff>9525</xdr:rowOff>
                  </from>
                  <to>
                    <xdr:col>8</xdr:col>
                    <xdr:colOff>152400</xdr:colOff>
                    <xdr:row>205</xdr:row>
                    <xdr:rowOff>0</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sizeWithCells="1">
                  <from>
                    <xdr:col>3</xdr:col>
                    <xdr:colOff>19050</xdr:colOff>
                    <xdr:row>204</xdr:row>
                    <xdr:rowOff>161925</xdr:rowOff>
                  </from>
                  <to>
                    <xdr:col>8</xdr:col>
                    <xdr:colOff>152400</xdr:colOff>
                    <xdr:row>205</xdr:row>
                    <xdr:rowOff>161925</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sizeWithCells="1">
                  <from>
                    <xdr:col>3</xdr:col>
                    <xdr:colOff>19050</xdr:colOff>
                    <xdr:row>205</xdr:row>
                    <xdr:rowOff>152400</xdr:rowOff>
                  </from>
                  <to>
                    <xdr:col>8</xdr:col>
                    <xdr:colOff>161925</xdr:colOff>
                    <xdr:row>206</xdr:row>
                    <xdr:rowOff>142875</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sizeWithCells="1">
                  <from>
                    <xdr:col>3</xdr:col>
                    <xdr:colOff>19050</xdr:colOff>
                    <xdr:row>207</xdr:row>
                    <xdr:rowOff>9525</xdr:rowOff>
                  </from>
                  <to>
                    <xdr:col>8</xdr:col>
                    <xdr:colOff>152400</xdr:colOff>
                    <xdr:row>208</xdr:row>
                    <xdr:rowOff>0</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sizeWithCells="1">
                  <from>
                    <xdr:col>3</xdr:col>
                    <xdr:colOff>19050</xdr:colOff>
                    <xdr:row>207</xdr:row>
                    <xdr:rowOff>161925</xdr:rowOff>
                  </from>
                  <to>
                    <xdr:col>8</xdr:col>
                    <xdr:colOff>152400</xdr:colOff>
                    <xdr:row>208</xdr:row>
                    <xdr:rowOff>161925</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sizeWithCells="1">
                  <from>
                    <xdr:col>3</xdr:col>
                    <xdr:colOff>19050</xdr:colOff>
                    <xdr:row>208</xdr:row>
                    <xdr:rowOff>152400</xdr:rowOff>
                  </from>
                  <to>
                    <xdr:col>8</xdr:col>
                    <xdr:colOff>161925</xdr:colOff>
                    <xdr:row>209</xdr:row>
                    <xdr:rowOff>142875</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sizeWithCells="1">
                  <from>
                    <xdr:col>3</xdr:col>
                    <xdr:colOff>19050</xdr:colOff>
                    <xdr:row>210</xdr:row>
                    <xdr:rowOff>9525</xdr:rowOff>
                  </from>
                  <to>
                    <xdr:col>8</xdr:col>
                    <xdr:colOff>152400</xdr:colOff>
                    <xdr:row>211</xdr:row>
                    <xdr:rowOff>0</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sizeWithCells="1">
                  <from>
                    <xdr:col>3</xdr:col>
                    <xdr:colOff>19050</xdr:colOff>
                    <xdr:row>210</xdr:row>
                    <xdr:rowOff>161925</xdr:rowOff>
                  </from>
                  <to>
                    <xdr:col>8</xdr:col>
                    <xdr:colOff>152400</xdr:colOff>
                    <xdr:row>211</xdr:row>
                    <xdr:rowOff>161925</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sizeWithCells="1">
                  <from>
                    <xdr:col>3</xdr:col>
                    <xdr:colOff>19050</xdr:colOff>
                    <xdr:row>211</xdr:row>
                    <xdr:rowOff>152400</xdr:rowOff>
                  </from>
                  <to>
                    <xdr:col>8</xdr:col>
                    <xdr:colOff>161925</xdr:colOff>
                    <xdr:row>212</xdr:row>
                    <xdr:rowOff>142875</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sizeWithCells="1">
                  <from>
                    <xdr:col>3</xdr:col>
                    <xdr:colOff>9525</xdr:colOff>
                    <xdr:row>224</xdr:row>
                    <xdr:rowOff>171450</xdr:rowOff>
                  </from>
                  <to>
                    <xdr:col>9</xdr:col>
                    <xdr:colOff>19050</xdr:colOff>
                    <xdr:row>225</xdr:row>
                    <xdr:rowOff>171450</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sizeWithCells="1">
                  <from>
                    <xdr:col>3</xdr:col>
                    <xdr:colOff>9525</xdr:colOff>
                    <xdr:row>240</xdr:row>
                    <xdr:rowOff>171450</xdr:rowOff>
                  </from>
                  <to>
                    <xdr:col>9</xdr:col>
                    <xdr:colOff>19050</xdr:colOff>
                    <xdr:row>241</xdr:row>
                    <xdr:rowOff>171450</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sizeWithCells="1">
                  <from>
                    <xdr:col>3</xdr:col>
                    <xdr:colOff>9525</xdr:colOff>
                    <xdr:row>253</xdr:row>
                    <xdr:rowOff>171450</xdr:rowOff>
                  </from>
                  <to>
                    <xdr:col>9</xdr:col>
                    <xdr:colOff>19050</xdr:colOff>
                    <xdr:row>254</xdr:row>
                    <xdr:rowOff>171450</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sizeWithCells="1">
                  <from>
                    <xdr:col>3</xdr:col>
                    <xdr:colOff>9525</xdr:colOff>
                    <xdr:row>263</xdr:row>
                    <xdr:rowOff>171450</xdr:rowOff>
                  </from>
                  <to>
                    <xdr:col>9</xdr:col>
                    <xdr:colOff>19050</xdr:colOff>
                    <xdr:row>264</xdr:row>
                    <xdr:rowOff>171450</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sizeWithCells="1">
                  <from>
                    <xdr:col>3</xdr:col>
                    <xdr:colOff>9525</xdr:colOff>
                    <xdr:row>266</xdr:row>
                    <xdr:rowOff>171450</xdr:rowOff>
                  </from>
                  <to>
                    <xdr:col>9</xdr:col>
                    <xdr:colOff>19050</xdr:colOff>
                    <xdr:row>267</xdr:row>
                    <xdr:rowOff>171450</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3</xdr:col>
                    <xdr:colOff>0</xdr:colOff>
                    <xdr:row>97</xdr:row>
                    <xdr:rowOff>114300</xdr:rowOff>
                  </from>
                  <to>
                    <xdr:col>8</xdr:col>
                    <xdr:colOff>190500</xdr:colOff>
                    <xdr:row>99</xdr:row>
                    <xdr:rowOff>19050</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3</xdr:col>
                    <xdr:colOff>0</xdr:colOff>
                    <xdr:row>100</xdr:row>
                    <xdr:rowOff>123825</xdr:rowOff>
                  </from>
                  <to>
                    <xdr:col>8</xdr:col>
                    <xdr:colOff>190500</xdr:colOff>
                    <xdr:row>102</xdr:row>
                    <xdr:rowOff>28575</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sizeWithCells="1">
                  <from>
                    <xdr:col>3</xdr:col>
                    <xdr:colOff>47625</xdr:colOff>
                    <xdr:row>299</xdr:row>
                    <xdr:rowOff>9525</xdr:rowOff>
                  </from>
                  <to>
                    <xdr:col>8</xdr:col>
                    <xdr:colOff>209550</xdr:colOff>
                    <xdr:row>300</xdr:row>
                    <xdr:rowOff>28575</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sizeWithCells="1">
                  <from>
                    <xdr:col>3</xdr:col>
                    <xdr:colOff>47625</xdr:colOff>
                    <xdr:row>299</xdr:row>
                    <xdr:rowOff>190500</xdr:rowOff>
                  </from>
                  <to>
                    <xdr:col>11</xdr:col>
                    <xdr:colOff>95250</xdr:colOff>
                    <xdr:row>301</xdr:row>
                    <xdr:rowOff>9525</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sizeWithCells="1">
                  <from>
                    <xdr:col>3</xdr:col>
                    <xdr:colOff>47625</xdr:colOff>
                    <xdr:row>300</xdr:row>
                    <xdr:rowOff>171450</xdr:rowOff>
                  </from>
                  <to>
                    <xdr:col>8</xdr:col>
                    <xdr:colOff>209550</xdr:colOff>
                    <xdr:row>302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K547"/>
  <sheetViews>
    <sheetView showGridLines="0" showWhiteSpace="0" view="pageBreakPreview" zoomScaleNormal="100" zoomScaleSheetLayoutView="100" workbookViewId="0">
      <selection activeCell="BQ8" sqref="BQ8"/>
    </sheetView>
  </sheetViews>
  <sheetFormatPr defaultRowHeight="12" x14ac:dyDescent="0.4"/>
  <cols>
    <col min="1" max="1" width="1.625" style="3" customWidth="1"/>
    <col min="2" max="2" width="2.25" style="3" customWidth="1"/>
    <col min="3" max="13" width="1.625" style="3" customWidth="1"/>
    <col min="14" max="14" width="1.375" style="3" customWidth="1"/>
    <col min="15" max="32" width="1.625" style="3" customWidth="1"/>
    <col min="33" max="33" width="1.75" style="3" customWidth="1"/>
    <col min="34" max="63" width="1.625" style="3" customWidth="1"/>
    <col min="64" max="64" width="1.875" style="3" customWidth="1"/>
    <col min="65" max="66" width="1.625" style="3" customWidth="1"/>
    <col min="67" max="67" width="2.125" style="3" customWidth="1"/>
    <col min="68" max="68" width="4.125" style="3" bestFit="1" customWidth="1"/>
    <col min="69" max="69" width="5" style="3" bestFit="1" customWidth="1"/>
    <col min="70" max="123" width="1.625" style="3" customWidth="1"/>
    <col min="124" max="256" width="9" style="3"/>
    <col min="257" max="257" width="1.625" style="3" customWidth="1"/>
    <col min="258" max="258" width="2.25" style="3" customWidth="1"/>
    <col min="259" max="319" width="1.625" style="3" customWidth="1"/>
    <col min="320" max="320" width="1.875" style="3" customWidth="1"/>
    <col min="321" max="322" width="1.625" style="3" customWidth="1"/>
    <col min="323" max="323" width="2.125" style="3" customWidth="1"/>
    <col min="324" max="324" width="4.125" style="3" bestFit="1" customWidth="1"/>
    <col min="325" max="325" width="5" style="3" bestFit="1" customWidth="1"/>
    <col min="326" max="379" width="1.625" style="3" customWidth="1"/>
    <col min="380" max="512" width="9" style="3"/>
    <col min="513" max="513" width="1.625" style="3" customWidth="1"/>
    <col min="514" max="514" width="2.25" style="3" customWidth="1"/>
    <col min="515" max="575" width="1.625" style="3" customWidth="1"/>
    <col min="576" max="576" width="1.875" style="3" customWidth="1"/>
    <col min="577" max="578" width="1.625" style="3" customWidth="1"/>
    <col min="579" max="579" width="2.125" style="3" customWidth="1"/>
    <col min="580" max="580" width="4.125" style="3" bestFit="1" customWidth="1"/>
    <col min="581" max="581" width="5" style="3" bestFit="1" customWidth="1"/>
    <col min="582" max="635" width="1.625" style="3" customWidth="1"/>
    <col min="636" max="768" width="9" style="3"/>
    <col min="769" max="769" width="1.625" style="3" customWidth="1"/>
    <col min="770" max="770" width="2.25" style="3" customWidth="1"/>
    <col min="771" max="831" width="1.625" style="3" customWidth="1"/>
    <col min="832" max="832" width="1.875" style="3" customWidth="1"/>
    <col min="833" max="834" width="1.625" style="3" customWidth="1"/>
    <col min="835" max="835" width="2.125" style="3" customWidth="1"/>
    <col min="836" max="836" width="4.125" style="3" bestFit="1" customWidth="1"/>
    <col min="837" max="837" width="5" style="3" bestFit="1" customWidth="1"/>
    <col min="838" max="891" width="1.625" style="3" customWidth="1"/>
    <col min="892" max="1024" width="9" style="3"/>
    <col min="1025" max="1025" width="1.625" style="3" customWidth="1"/>
    <col min="1026" max="1026" width="2.25" style="3" customWidth="1"/>
    <col min="1027" max="1087" width="1.625" style="3" customWidth="1"/>
    <col min="1088" max="1088" width="1.875" style="3" customWidth="1"/>
    <col min="1089" max="1090" width="1.625" style="3" customWidth="1"/>
    <col min="1091" max="1091" width="2.125" style="3" customWidth="1"/>
    <col min="1092" max="1092" width="4.125" style="3" bestFit="1" customWidth="1"/>
    <col min="1093" max="1093" width="5" style="3" bestFit="1" customWidth="1"/>
    <col min="1094" max="1147" width="1.625" style="3" customWidth="1"/>
    <col min="1148" max="1280" width="9" style="3"/>
    <col min="1281" max="1281" width="1.625" style="3" customWidth="1"/>
    <col min="1282" max="1282" width="2.25" style="3" customWidth="1"/>
    <col min="1283" max="1343" width="1.625" style="3" customWidth="1"/>
    <col min="1344" max="1344" width="1.875" style="3" customWidth="1"/>
    <col min="1345" max="1346" width="1.625" style="3" customWidth="1"/>
    <col min="1347" max="1347" width="2.125" style="3" customWidth="1"/>
    <col min="1348" max="1348" width="4.125" style="3" bestFit="1" customWidth="1"/>
    <col min="1349" max="1349" width="5" style="3" bestFit="1" customWidth="1"/>
    <col min="1350" max="1403" width="1.625" style="3" customWidth="1"/>
    <col min="1404" max="1536" width="9" style="3"/>
    <col min="1537" max="1537" width="1.625" style="3" customWidth="1"/>
    <col min="1538" max="1538" width="2.25" style="3" customWidth="1"/>
    <col min="1539" max="1599" width="1.625" style="3" customWidth="1"/>
    <col min="1600" max="1600" width="1.875" style="3" customWidth="1"/>
    <col min="1601" max="1602" width="1.625" style="3" customWidth="1"/>
    <col min="1603" max="1603" width="2.125" style="3" customWidth="1"/>
    <col min="1604" max="1604" width="4.125" style="3" bestFit="1" customWidth="1"/>
    <col min="1605" max="1605" width="5" style="3" bestFit="1" customWidth="1"/>
    <col min="1606" max="1659" width="1.625" style="3" customWidth="1"/>
    <col min="1660" max="1792" width="9" style="3"/>
    <col min="1793" max="1793" width="1.625" style="3" customWidth="1"/>
    <col min="1794" max="1794" width="2.25" style="3" customWidth="1"/>
    <col min="1795" max="1855" width="1.625" style="3" customWidth="1"/>
    <col min="1856" max="1856" width="1.875" style="3" customWidth="1"/>
    <col min="1857" max="1858" width="1.625" style="3" customWidth="1"/>
    <col min="1859" max="1859" width="2.125" style="3" customWidth="1"/>
    <col min="1860" max="1860" width="4.125" style="3" bestFit="1" customWidth="1"/>
    <col min="1861" max="1861" width="5" style="3" bestFit="1" customWidth="1"/>
    <col min="1862" max="1915" width="1.625" style="3" customWidth="1"/>
    <col min="1916" max="2048" width="9" style="3"/>
    <col min="2049" max="2049" width="1.625" style="3" customWidth="1"/>
    <col min="2050" max="2050" width="2.25" style="3" customWidth="1"/>
    <col min="2051" max="2111" width="1.625" style="3" customWidth="1"/>
    <col min="2112" max="2112" width="1.875" style="3" customWidth="1"/>
    <col min="2113" max="2114" width="1.625" style="3" customWidth="1"/>
    <col min="2115" max="2115" width="2.125" style="3" customWidth="1"/>
    <col min="2116" max="2116" width="4.125" style="3" bestFit="1" customWidth="1"/>
    <col min="2117" max="2117" width="5" style="3" bestFit="1" customWidth="1"/>
    <col min="2118" max="2171" width="1.625" style="3" customWidth="1"/>
    <col min="2172" max="2304" width="9" style="3"/>
    <col min="2305" max="2305" width="1.625" style="3" customWidth="1"/>
    <col min="2306" max="2306" width="2.25" style="3" customWidth="1"/>
    <col min="2307" max="2367" width="1.625" style="3" customWidth="1"/>
    <col min="2368" max="2368" width="1.875" style="3" customWidth="1"/>
    <col min="2369" max="2370" width="1.625" style="3" customWidth="1"/>
    <col min="2371" max="2371" width="2.125" style="3" customWidth="1"/>
    <col min="2372" max="2372" width="4.125" style="3" bestFit="1" customWidth="1"/>
    <col min="2373" max="2373" width="5" style="3" bestFit="1" customWidth="1"/>
    <col min="2374" max="2427" width="1.625" style="3" customWidth="1"/>
    <col min="2428" max="2560" width="9" style="3"/>
    <col min="2561" max="2561" width="1.625" style="3" customWidth="1"/>
    <col min="2562" max="2562" width="2.25" style="3" customWidth="1"/>
    <col min="2563" max="2623" width="1.625" style="3" customWidth="1"/>
    <col min="2624" max="2624" width="1.875" style="3" customWidth="1"/>
    <col min="2625" max="2626" width="1.625" style="3" customWidth="1"/>
    <col min="2627" max="2627" width="2.125" style="3" customWidth="1"/>
    <col min="2628" max="2628" width="4.125" style="3" bestFit="1" customWidth="1"/>
    <col min="2629" max="2629" width="5" style="3" bestFit="1" customWidth="1"/>
    <col min="2630" max="2683" width="1.625" style="3" customWidth="1"/>
    <col min="2684" max="2816" width="9" style="3"/>
    <col min="2817" max="2817" width="1.625" style="3" customWidth="1"/>
    <col min="2818" max="2818" width="2.25" style="3" customWidth="1"/>
    <col min="2819" max="2879" width="1.625" style="3" customWidth="1"/>
    <col min="2880" max="2880" width="1.875" style="3" customWidth="1"/>
    <col min="2881" max="2882" width="1.625" style="3" customWidth="1"/>
    <col min="2883" max="2883" width="2.125" style="3" customWidth="1"/>
    <col min="2884" max="2884" width="4.125" style="3" bestFit="1" customWidth="1"/>
    <col min="2885" max="2885" width="5" style="3" bestFit="1" customWidth="1"/>
    <col min="2886" max="2939" width="1.625" style="3" customWidth="1"/>
    <col min="2940" max="3072" width="9" style="3"/>
    <col min="3073" max="3073" width="1.625" style="3" customWidth="1"/>
    <col min="3074" max="3074" width="2.25" style="3" customWidth="1"/>
    <col min="3075" max="3135" width="1.625" style="3" customWidth="1"/>
    <col min="3136" max="3136" width="1.875" style="3" customWidth="1"/>
    <col min="3137" max="3138" width="1.625" style="3" customWidth="1"/>
    <col min="3139" max="3139" width="2.125" style="3" customWidth="1"/>
    <col min="3140" max="3140" width="4.125" style="3" bestFit="1" customWidth="1"/>
    <col min="3141" max="3141" width="5" style="3" bestFit="1" customWidth="1"/>
    <col min="3142" max="3195" width="1.625" style="3" customWidth="1"/>
    <col min="3196" max="3328" width="9" style="3"/>
    <col min="3329" max="3329" width="1.625" style="3" customWidth="1"/>
    <col min="3330" max="3330" width="2.25" style="3" customWidth="1"/>
    <col min="3331" max="3391" width="1.625" style="3" customWidth="1"/>
    <col min="3392" max="3392" width="1.875" style="3" customWidth="1"/>
    <col min="3393" max="3394" width="1.625" style="3" customWidth="1"/>
    <col min="3395" max="3395" width="2.125" style="3" customWidth="1"/>
    <col min="3396" max="3396" width="4.125" style="3" bestFit="1" customWidth="1"/>
    <col min="3397" max="3397" width="5" style="3" bestFit="1" customWidth="1"/>
    <col min="3398" max="3451" width="1.625" style="3" customWidth="1"/>
    <col min="3452" max="3584" width="9" style="3"/>
    <col min="3585" max="3585" width="1.625" style="3" customWidth="1"/>
    <col min="3586" max="3586" width="2.25" style="3" customWidth="1"/>
    <col min="3587" max="3647" width="1.625" style="3" customWidth="1"/>
    <col min="3648" max="3648" width="1.875" style="3" customWidth="1"/>
    <col min="3649" max="3650" width="1.625" style="3" customWidth="1"/>
    <col min="3651" max="3651" width="2.125" style="3" customWidth="1"/>
    <col min="3652" max="3652" width="4.125" style="3" bestFit="1" customWidth="1"/>
    <col min="3653" max="3653" width="5" style="3" bestFit="1" customWidth="1"/>
    <col min="3654" max="3707" width="1.625" style="3" customWidth="1"/>
    <col min="3708" max="3840" width="9" style="3"/>
    <col min="3841" max="3841" width="1.625" style="3" customWidth="1"/>
    <col min="3842" max="3842" width="2.25" style="3" customWidth="1"/>
    <col min="3843" max="3903" width="1.625" style="3" customWidth="1"/>
    <col min="3904" max="3904" width="1.875" style="3" customWidth="1"/>
    <col min="3905" max="3906" width="1.625" style="3" customWidth="1"/>
    <col min="3907" max="3907" width="2.125" style="3" customWidth="1"/>
    <col min="3908" max="3908" width="4.125" style="3" bestFit="1" customWidth="1"/>
    <col min="3909" max="3909" width="5" style="3" bestFit="1" customWidth="1"/>
    <col min="3910" max="3963" width="1.625" style="3" customWidth="1"/>
    <col min="3964" max="4096" width="9" style="3"/>
    <col min="4097" max="4097" width="1.625" style="3" customWidth="1"/>
    <col min="4098" max="4098" width="2.25" style="3" customWidth="1"/>
    <col min="4099" max="4159" width="1.625" style="3" customWidth="1"/>
    <col min="4160" max="4160" width="1.875" style="3" customWidth="1"/>
    <col min="4161" max="4162" width="1.625" style="3" customWidth="1"/>
    <col min="4163" max="4163" width="2.125" style="3" customWidth="1"/>
    <col min="4164" max="4164" width="4.125" style="3" bestFit="1" customWidth="1"/>
    <col min="4165" max="4165" width="5" style="3" bestFit="1" customWidth="1"/>
    <col min="4166" max="4219" width="1.625" style="3" customWidth="1"/>
    <col min="4220" max="4352" width="9" style="3"/>
    <col min="4353" max="4353" width="1.625" style="3" customWidth="1"/>
    <col min="4354" max="4354" width="2.25" style="3" customWidth="1"/>
    <col min="4355" max="4415" width="1.625" style="3" customWidth="1"/>
    <col min="4416" max="4416" width="1.875" style="3" customWidth="1"/>
    <col min="4417" max="4418" width="1.625" style="3" customWidth="1"/>
    <col min="4419" max="4419" width="2.125" style="3" customWidth="1"/>
    <col min="4420" max="4420" width="4.125" style="3" bestFit="1" customWidth="1"/>
    <col min="4421" max="4421" width="5" style="3" bestFit="1" customWidth="1"/>
    <col min="4422" max="4475" width="1.625" style="3" customWidth="1"/>
    <col min="4476" max="4608" width="9" style="3"/>
    <col min="4609" max="4609" width="1.625" style="3" customWidth="1"/>
    <col min="4610" max="4610" width="2.25" style="3" customWidth="1"/>
    <col min="4611" max="4671" width="1.625" style="3" customWidth="1"/>
    <col min="4672" max="4672" width="1.875" style="3" customWidth="1"/>
    <col min="4673" max="4674" width="1.625" style="3" customWidth="1"/>
    <col min="4675" max="4675" width="2.125" style="3" customWidth="1"/>
    <col min="4676" max="4676" width="4.125" style="3" bestFit="1" customWidth="1"/>
    <col min="4677" max="4677" width="5" style="3" bestFit="1" customWidth="1"/>
    <col min="4678" max="4731" width="1.625" style="3" customWidth="1"/>
    <col min="4732" max="4864" width="9" style="3"/>
    <col min="4865" max="4865" width="1.625" style="3" customWidth="1"/>
    <col min="4866" max="4866" width="2.25" style="3" customWidth="1"/>
    <col min="4867" max="4927" width="1.625" style="3" customWidth="1"/>
    <col min="4928" max="4928" width="1.875" style="3" customWidth="1"/>
    <col min="4929" max="4930" width="1.625" style="3" customWidth="1"/>
    <col min="4931" max="4931" width="2.125" style="3" customWidth="1"/>
    <col min="4932" max="4932" width="4.125" style="3" bestFit="1" customWidth="1"/>
    <col min="4933" max="4933" width="5" style="3" bestFit="1" customWidth="1"/>
    <col min="4934" max="4987" width="1.625" style="3" customWidth="1"/>
    <col min="4988" max="5120" width="9" style="3"/>
    <col min="5121" max="5121" width="1.625" style="3" customWidth="1"/>
    <col min="5122" max="5122" width="2.25" style="3" customWidth="1"/>
    <col min="5123" max="5183" width="1.625" style="3" customWidth="1"/>
    <col min="5184" max="5184" width="1.875" style="3" customWidth="1"/>
    <col min="5185" max="5186" width="1.625" style="3" customWidth="1"/>
    <col min="5187" max="5187" width="2.125" style="3" customWidth="1"/>
    <col min="5188" max="5188" width="4.125" style="3" bestFit="1" customWidth="1"/>
    <col min="5189" max="5189" width="5" style="3" bestFit="1" customWidth="1"/>
    <col min="5190" max="5243" width="1.625" style="3" customWidth="1"/>
    <col min="5244" max="5376" width="9" style="3"/>
    <col min="5377" max="5377" width="1.625" style="3" customWidth="1"/>
    <col min="5378" max="5378" width="2.25" style="3" customWidth="1"/>
    <col min="5379" max="5439" width="1.625" style="3" customWidth="1"/>
    <col min="5440" max="5440" width="1.875" style="3" customWidth="1"/>
    <col min="5441" max="5442" width="1.625" style="3" customWidth="1"/>
    <col min="5443" max="5443" width="2.125" style="3" customWidth="1"/>
    <col min="5444" max="5444" width="4.125" style="3" bestFit="1" customWidth="1"/>
    <col min="5445" max="5445" width="5" style="3" bestFit="1" customWidth="1"/>
    <col min="5446" max="5499" width="1.625" style="3" customWidth="1"/>
    <col min="5500" max="5632" width="9" style="3"/>
    <col min="5633" max="5633" width="1.625" style="3" customWidth="1"/>
    <col min="5634" max="5634" width="2.25" style="3" customWidth="1"/>
    <col min="5635" max="5695" width="1.625" style="3" customWidth="1"/>
    <col min="5696" max="5696" width="1.875" style="3" customWidth="1"/>
    <col min="5697" max="5698" width="1.625" style="3" customWidth="1"/>
    <col min="5699" max="5699" width="2.125" style="3" customWidth="1"/>
    <col min="5700" max="5700" width="4.125" style="3" bestFit="1" customWidth="1"/>
    <col min="5701" max="5701" width="5" style="3" bestFit="1" customWidth="1"/>
    <col min="5702" max="5755" width="1.625" style="3" customWidth="1"/>
    <col min="5756" max="5888" width="9" style="3"/>
    <col min="5889" max="5889" width="1.625" style="3" customWidth="1"/>
    <col min="5890" max="5890" width="2.25" style="3" customWidth="1"/>
    <col min="5891" max="5951" width="1.625" style="3" customWidth="1"/>
    <col min="5952" max="5952" width="1.875" style="3" customWidth="1"/>
    <col min="5953" max="5954" width="1.625" style="3" customWidth="1"/>
    <col min="5955" max="5955" width="2.125" style="3" customWidth="1"/>
    <col min="5956" max="5956" width="4.125" style="3" bestFit="1" customWidth="1"/>
    <col min="5957" max="5957" width="5" style="3" bestFit="1" customWidth="1"/>
    <col min="5958" max="6011" width="1.625" style="3" customWidth="1"/>
    <col min="6012" max="6144" width="9" style="3"/>
    <col min="6145" max="6145" width="1.625" style="3" customWidth="1"/>
    <col min="6146" max="6146" width="2.25" style="3" customWidth="1"/>
    <col min="6147" max="6207" width="1.625" style="3" customWidth="1"/>
    <col min="6208" max="6208" width="1.875" style="3" customWidth="1"/>
    <col min="6209" max="6210" width="1.625" style="3" customWidth="1"/>
    <col min="6211" max="6211" width="2.125" style="3" customWidth="1"/>
    <col min="6212" max="6212" width="4.125" style="3" bestFit="1" customWidth="1"/>
    <col min="6213" max="6213" width="5" style="3" bestFit="1" customWidth="1"/>
    <col min="6214" max="6267" width="1.625" style="3" customWidth="1"/>
    <col min="6268" max="6400" width="9" style="3"/>
    <col min="6401" max="6401" width="1.625" style="3" customWidth="1"/>
    <col min="6402" max="6402" width="2.25" style="3" customWidth="1"/>
    <col min="6403" max="6463" width="1.625" style="3" customWidth="1"/>
    <col min="6464" max="6464" width="1.875" style="3" customWidth="1"/>
    <col min="6465" max="6466" width="1.625" style="3" customWidth="1"/>
    <col min="6467" max="6467" width="2.125" style="3" customWidth="1"/>
    <col min="6468" max="6468" width="4.125" style="3" bestFit="1" customWidth="1"/>
    <col min="6469" max="6469" width="5" style="3" bestFit="1" customWidth="1"/>
    <col min="6470" max="6523" width="1.625" style="3" customWidth="1"/>
    <col min="6524" max="6656" width="9" style="3"/>
    <col min="6657" max="6657" width="1.625" style="3" customWidth="1"/>
    <col min="6658" max="6658" width="2.25" style="3" customWidth="1"/>
    <col min="6659" max="6719" width="1.625" style="3" customWidth="1"/>
    <col min="6720" max="6720" width="1.875" style="3" customWidth="1"/>
    <col min="6721" max="6722" width="1.625" style="3" customWidth="1"/>
    <col min="6723" max="6723" width="2.125" style="3" customWidth="1"/>
    <col min="6724" max="6724" width="4.125" style="3" bestFit="1" customWidth="1"/>
    <col min="6725" max="6725" width="5" style="3" bestFit="1" customWidth="1"/>
    <col min="6726" max="6779" width="1.625" style="3" customWidth="1"/>
    <col min="6780" max="6912" width="9" style="3"/>
    <col min="6913" max="6913" width="1.625" style="3" customWidth="1"/>
    <col min="6914" max="6914" width="2.25" style="3" customWidth="1"/>
    <col min="6915" max="6975" width="1.625" style="3" customWidth="1"/>
    <col min="6976" max="6976" width="1.875" style="3" customWidth="1"/>
    <col min="6977" max="6978" width="1.625" style="3" customWidth="1"/>
    <col min="6979" max="6979" width="2.125" style="3" customWidth="1"/>
    <col min="6980" max="6980" width="4.125" style="3" bestFit="1" customWidth="1"/>
    <col min="6981" max="6981" width="5" style="3" bestFit="1" customWidth="1"/>
    <col min="6982" max="7035" width="1.625" style="3" customWidth="1"/>
    <col min="7036" max="7168" width="9" style="3"/>
    <col min="7169" max="7169" width="1.625" style="3" customWidth="1"/>
    <col min="7170" max="7170" width="2.25" style="3" customWidth="1"/>
    <col min="7171" max="7231" width="1.625" style="3" customWidth="1"/>
    <col min="7232" max="7232" width="1.875" style="3" customWidth="1"/>
    <col min="7233" max="7234" width="1.625" style="3" customWidth="1"/>
    <col min="7235" max="7235" width="2.125" style="3" customWidth="1"/>
    <col min="7236" max="7236" width="4.125" style="3" bestFit="1" customWidth="1"/>
    <col min="7237" max="7237" width="5" style="3" bestFit="1" customWidth="1"/>
    <col min="7238" max="7291" width="1.625" style="3" customWidth="1"/>
    <col min="7292" max="7424" width="9" style="3"/>
    <col min="7425" max="7425" width="1.625" style="3" customWidth="1"/>
    <col min="7426" max="7426" width="2.25" style="3" customWidth="1"/>
    <col min="7427" max="7487" width="1.625" style="3" customWidth="1"/>
    <col min="7488" max="7488" width="1.875" style="3" customWidth="1"/>
    <col min="7489" max="7490" width="1.625" style="3" customWidth="1"/>
    <col min="7491" max="7491" width="2.125" style="3" customWidth="1"/>
    <col min="7492" max="7492" width="4.125" style="3" bestFit="1" customWidth="1"/>
    <col min="7493" max="7493" width="5" style="3" bestFit="1" customWidth="1"/>
    <col min="7494" max="7547" width="1.625" style="3" customWidth="1"/>
    <col min="7548" max="7680" width="9" style="3"/>
    <col min="7681" max="7681" width="1.625" style="3" customWidth="1"/>
    <col min="7682" max="7682" width="2.25" style="3" customWidth="1"/>
    <col min="7683" max="7743" width="1.625" style="3" customWidth="1"/>
    <col min="7744" max="7744" width="1.875" style="3" customWidth="1"/>
    <col min="7745" max="7746" width="1.625" style="3" customWidth="1"/>
    <col min="7747" max="7747" width="2.125" style="3" customWidth="1"/>
    <col min="7748" max="7748" width="4.125" style="3" bestFit="1" customWidth="1"/>
    <col min="7749" max="7749" width="5" style="3" bestFit="1" customWidth="1"/>
    <col min="7750" max="7803" width="1.625" style="3" customWidth="1"/>
    <col min="7804" max="7936" width="9" style="3"/>
    <col min="7937" max="7937" width="1.625" style="3" customWidth="1"/>
    <col min="7938" max="7938" width="2.25" style="3" customWidth="1"/>
    <col min="7939" max="7999" width="1.625" style="3" customWidth="1"/>
    <col min="8000" max="8000" width="1.875" style="3" customWidth="1"/>
    <col min="8001" max="8002" width="1.625" style="3" customWidth="1"/>
    <col min="8003" max="8003" width="2.125" style="3" customWidth="1"/>
    <col min="8004" max="8004" width="4.125" style="3" bestFit="1" customWidth="1"/>
    <col min="8005" max="8005" width="5" style="3" bestFit="1" customWidth="1"/>
    <col min="8006" max="8059" width="1.625" style="3" customWidth="1"/>
    <col min="8060" max="8192" width="9" style="3"/>
    <col min="8193" max="8193" width="1.625" style="3" customWidth="1"/>
    <col min="8194" max="8194" width="2.25" style="3" customWidth="1"/>
    <col min="8195" max="8255" width="1.625" style="3" customWidth="1"/>
    <col min="8256" max="8256" width="1.875" style="3" customWidth="1"/>
    <col min="8257" max="8258" width="1.625" style="3" customWidth="1"/>
    <col min="8259" max="8259" width="2.125" style="3" customWidth="1"/>
    <col min="8260" max="8260" width="4.125" style="3" bestFit="1" customWidth="1"/>
    <col min="8261" max="8261" width="5" style="3" bestFit="1" customWidth="1"/>
    <col min="8262" max="8315" width="1.625" style="3" customWidth="1"/>
    <col min="8316" max="8448" width="9" style="3"/>
    <col min="8449" max="8449" width="1.625" style="3" customWidth="1"/>
    <col min="8450" max="8450" width="2.25" style="3" customWidth="1"/>
    <col min="8451" max="8511" width="1.625" style="3" customWidth="1"/>
    <col min="8512" max="8512" width="1.875" style="3" customWidth="1"/>
    <col min="8513" max="8514" width="1.625" style="3" customWidth="1"/>
    <col min="8515" max="8515" width="2.125" style="3" customWidth="1"/>
    <col min="8516" max="8516" width="4.125" style="3" bestFit="1" customWidth="1"/>
    <col min="8517" max="8517" width="5" style="3" bestFit="1" customWidth="1"/>
    <col min="8518" max="8571" width="1.625" style="3" customWidth="1"/>
    <col min="8572" max="8704" width="9" style="3"/>
    <col min="8705" max="8705" width="1.625" style="3" customWidth="1"/>
    <col min="8706" max="8706" width="2.25" style="3" customWidth="1"/>
    <col min="8707" max="8767" width="1.625" style="3" customWidth="1"/>
    <col min="8768" max="8768" width="1.875" style="3" customWidth="1"/>
    <col min="8769" max="8770" width="1.625" style="3" customWidth="1"/>
    <col min="8771" max="8771" width="2.125" style="3" customWidth="1"/>
    <col min="8772" max="8772" width="4.125" style="3" bestFit="1" customWidth="1"/>
    <col min="8773" max="8773" width="5" style="3" bestFit="1" customWidth="1"/>
    <col min="8774" max="8827" width="1.625" style="3" customWidth="1"/>
    <col min="8828" max="8960" width="9" style="3"/>
    <col min="8961" max="8961" width="1.625" style="3" customWidth="1"/>
    <col min="8962" max="8962" width="2.25" style="3" customWidth="1"/>
    <col min="8963" max="9023" width="1.625" style="3" customWidth="1"/>
    <col min="9024" max="9024" width="1.875" style="3" customWidth="1"/>
    <col min="9025" max="9026" width="1.625" style="3" customWidth="1"/>
    <col min="9027" max="9027" width="2.125" style="3" customWidth="1"/>
    <col min="9028" max="9028" width="4.125" style="3" bestFit="1" customWidth="1"/>
    <col min="9029" max="9029" width="5" style="3" bestFit="1" customWidth="1"/>
    <col min="9030" max="9083" width="1.625" style="3" customWidth="1"/>
    <col min="9084" max="9216" width="9" style="3"/>
    <col min="9217" max="9217" width="1.625" style="3" customWidth="1"/>
    <col min="9218" max="9218" width="2.25" style="3" customWidth="1"/>
    <col min="9219" max="9279" width="1.625" style="3" customWidth="1"/>
    <col min="9280" max="9280" width="1.875" style="3" customWidth="1"/>
    <col min="9281" max="9282" width="1.625" style="3" customWidth="1"/>
    <col min="9283" max="9283" width="2.125" style="3" customWidth="1"/>
    <col min="9284" max="9284" width="4.125" style="3" bestFit="1" customWidth="1"/>
    <col min="9285" max="9285" width="5" style="3" bestFit="1" customWidth="1"/>
    <col min="9286" max="9339" width="1.625" style="3" customWidth="1"/>
    <col min="9340" max="9472" width="9" style="3"/>
    <col min="9473" max="9473" width="1.625" style="3" customWidth="1"/>
    <col min="9474" max="9474" width="2.25" style="3" customWidth="1"/>
    <col min="9475" max="9535" width="1.625" style="3" customWidth="1"/>
    <col min="9536" max="9536" width="1.875" style="3" customWidth="1"/>
    <col min="9537" max="9538" width="1.625" style="3" customWidth="1"/>
    <col min="9539" max="9539" width="2.125" style="3" customWidth="1"/>
    <col min="9540" max="9540" width="4.125" style="3" bestFit="1" customWidth="1"/>
    <col min="9541" max="9541" width="5" style="3" bestFit="1" customWidth="1"/>
    <col min="9542" max="9595" width="1.625" style="3" customWidth="1"/>
    <col min="9596" max="9728" width="9" style="3"/>
    <col min="9729" max="9729" width="1.625" style="3" customWidth="1"/>
    <col min="9730" max="9730" width="2.25" style="3" customWidth="1"/>
    <col min="9731" max="9791" width="1.625" style="3" customWidth="1"/>
    <col min="9792" max="9792" width="1.875" style="3" customWidth="1"/>
    <col min="9793" max="9794" width="1.625" style="3" customWidth="1"/>
    <col min="9795" max="9795" width="2.125" style="3" customWidth="1"/>
    <col min="9796" max="9796" width="4.125" style="3" bestFit="1" customWidth="1"/>
    <col min="9797" max="9797" width="5" style="3" bestFit="1" customWidth="1"/>
    <col min="9798" max="9851" width="1.625" style="3" customWidth="1"/>
    <col min="9852" max="9984" width="9" style="3"/>
    <col min="9985" max="9985" width="1.625" style="3" customWidth="1"/>
    <col min="9986" max="9986" width="2.25" style="3" customWidth="1"/>
    <col min="9987" max="10047" width="1.625" style="3" customWidth="1"/>
    <col min="10048" max="10048" width="1.875" style="3" customWidth="1"/>
    <col min="10049" max="10050" width="1.625" style="3" customWidth="1"/>
    <col min="10051" max="10051" width="2.125" style="3" customWidth="1"/>
    <col min="10052" max="10052" width="4.125" style="3" bestFit="1" customWidth="1"/>
    <col min="10053" max="10053" width="5" style="3" bestFit="1" customWidth="1"/>
    <col min="10054" max="10107" width="1.625" style="3" customWidth="1"/>
    <col min="10108" max="10240" width="9" style="3"/>
    <col min="10241" max="10241" width="1.625" style="3" customWidth="1"/>
    <col min="10242" max="10242" width="2.25" style="3" customWidth="1"/>
    <col min="10243" max="10303" width="1.625" style="3" customWidth="1"/>
    <col min="10304" max="10304" width="1.875" style="3" customWidth="1"/>
    <col min="10305" max="10306" width="1.625" style="3" customWidth="1"/>
    <col min="10307" max="10307" width="2.125" style="3" customWidth="1"/>
    <col min="10308" max="10308" width="4.125" style="3" bestFit="1" customWidth="1"/>
    <col min="10309" max="10309" width="5" style="3" bestFit="1" customWidth="1"/>
    <col min="10310" max="10363" width="1.625" style="3" customWidth="1"/>
    <col min="10364" max="10496" width="9" style="3"/>
    <col min="10497" max="10497" width="1.625" style="3" customWidth="1"/>
    <col min="10498" max="10498" width="2.25" style="3" customWidth="1"/>
    <col min="10499" max="10559" width="1.625" style="3" customWidth="1"/>
    <col min="10560" max="10560" width="1.875" style="3" customWidth="1"/>
    <col min="10561" max="10562" width="1.625" style="3" customWidth="1"/>
    <col min="10563" max="10563" width="2.125" style="3" customWidth="1"/>
    <col min="10564" max="10564" width="4.125" style="3" bestFit="1" customWidth="1"/>
    <col min="10565" max="10565" width="5" style="3" bestFit="1" customWidth="1"/>
    <col min="10566" max="10619" width="1.625" style="3" customWidth="1"/>
    <col min="10620" max="10752" width="9" style="3"/>
    <col min="10753" max="10753" width="1.625" style="3" customWidth="1"/>
    <col min="10754" max="10754" width="2.25" style="3" customWidth="1"/>
    <col min="10755" max="10815" width="1.625" style="3" customWidth="1"/>
    <col min="10816" max="10816" width="1.875" style="3" customWidth="1"/>
    <col min="10817" max="10818" width="1.625" style="3" customWidth="1"/>
    <col min="10819" max="10819" width="2.125" style="3" customWidth="1"/>
    <col min="10820" max="10820" width="4.125" style="3" bestFit="1" customWidth="1"/>
    <col min="10821" max="10821" width="5" style="3" bestFit="1" customWidth="1"/>
    <col min="10822" max="10875" width="1.625" style="3" customWidth="1"/>
    <col min="10876" max="11008" width="9" style="3"/>
    <col min="11009" max="11009" width="1.625" style="3" customWidth="1"/>
    <col min="11010" max="11010" width="2.25" style="3" customWidth="1"/>
    <col min="11011" max="11071" width="1.625" style="3" customWidth="1"/>
    <col min="11072" max="11072" width="1.875" style="3" customWidth="1"/>
    <col min="11073" max="11074" width="1.625" style="3" customWidth="1"/>
    <col min="11075" max="11075" width="2.125" style="3" customWidth="1"/>
    <col min="11076" max="11076" width="4.125" style="3" bestFit="1" customWidth="1"/>
    <col min="11077" max="11077" width="5" style="3" bestFit="1" customWidth="1"/>
    <col min="11078" max="11131" width="1.625" style="3" customWidth="1"/>
    <col min="11132" max="11264" width="9" style="3"/>
    <col min="11265" max="11265" width="1.625" style="3" customWidth="1"/>
    <col min="11266" max="11266" width="2.25" style="3" customWidth="1"/>
    <col min="11267" max="11327" width="1.625" style="3" customWidth="1"/>
    <col min="11328" max="11328" width="1.875" style="3" customWidth="1"/>
    <col min="11329" max="11330" width="1.625" style="3" customWidth="1"/>
    <col min="11331" max="11331" width="2.125" style="3" customWidth="1"/>
    <col min="11332" max="11332" width="4.125" style="3" bestFit="1" customWidth="1"/>
    <col min="11333" max="11333" width="5" style="3" bestFit="1" customWidth="1"/>
    <col min="11334" max="11387" width="1.625" style="3" customWidth="1"/>
    <col min="11388" max="11520" width="9" style="3"/>
    <col min="11521" max="11521" width="1.625" style="3" customWidth="1"/>
    <col min="11522" max="11522" width="2.25" style="3" customWidth="1"/>
    <col min="11523" max="11583" width="1.625" style="3" customWidth="1"/>
    <col min="11584" max="11584" width="1.875" style="3" customWidth="1"/>
    <col min="11585" max="11586" width="1.625" style="3" customWidth="1"/>
    <col min="11587" max="11587" width="2.125" style="3" customWidth="1"/>
    <col min="11588" max="11588" width="4.125" style="3" bestFit="1" customWidth="1"/>
    <col min="11589" max="11589" width="5" style="3" bestFit="1" customWidth="1"/>
    <col min="11590" max="11643" width="1.625" style="3" customWidth="1"/>
    <col min="11644" max="11776" width="9" style="3"/>
    <col min="11777" max="11777" width="1.625" style="3" customWidth="1"/>
    <col min="11778" max="11778" width="2.25" style="3" customWidth="1"/>
    <col min="11779" max="11839" width="1.625" style="3" customWidth="1"/>
    <col min="11840" max="11840" width="1.875" style="3" customWidth="1"/>
    <col min="11841" max="11842" width="1.625" style="3" customWidth="1"/>
    <col min="11843" max="11843" width="2.125" style="3" customWidth="1"/>
    <col min="11844" max="11844" width="4.125" style="3" bestFit="1" customWidth="1"/>
    <col min="11845" max="11845" width="5" style="3" bestFit="1" customWidth="1"/>
    <col min="11846" max="11899" width="1.625" style="3" customWidth="1"/>
    <col min="11900" max="12032" width="9" style="3"/>
    <col min="12033" max="12033" width="1.625" style="3" customWidth="1"/>
    <col min="12034" max="12034" width="2.25" style="3" customWidth="1"/>
    <col min="12035" max="12095" width="1.625" style="3" customWidth="1"/>
    <col min="12096" max="12096" width="1.875" style="3" customWidth="1"/>
    <col min="12097" max="12098" width="1.625" style="3" customWidth="1"/>
    <col min="12099" max="12099" width="2.125" style="3" customWidth="1"/>
    <col min="12100" max="12100" width="4.125" style="3" bestFit="1" customWidth="1"/>
    <col min="12101" max="12101" width="5" style="3" bestFit="1" customWidth="1"/>
    <col min="12102" max="12155" width="1.625" style="3" customWidth="1"/>
    <col min="12156" max="12288" width="9" style="3"/>
    <col min="12289" max="12289" width="1.625" style="3" customWidth="1"/>
    <col min="12290" max="12290" width="2.25" style="3" customWidth="1"/>
    <col min="12291" max="12351" width="1.625" style="3" customWidth="1"/>
    <col min="12352" max="12352" width="1.875" style="3" customWidth="1"/>
    <col min="12353" max="12354" width="1.625" style="3" customWidth="1"/>
    <col min="12355" max="12355" width="2.125" style="3" customWidth="1"/>
    <col min="12356" max="12356" width="4.125" style="3" bestFit="1" customWidth="1"/>
    <col min="12357" max="12357" width="5" style="3" bestFit="1" customWidth="1"/>
    <col min="12358" max="12411" width="1.625" style="3" customWidth="1"/>
    <col min="12412" max="12544" width="9" style="3"/>
    <col min="12545" max="12545" width="1.625" style="3" customWidth="1"/>
    <col min="12546" max="12546" width="2.25" style="3" customWidth="1"/>
    <col min="12547" max="12607" width="1.625" style="3" customWidth="1"/>
    <col min="12608" max="12608" width="1.875" style="3" customWidth="1"/>
    <col min="12609" max="12610" width="1.625" style="3" customWidth="1"/>
    <col min="12611" max="12611" width="2.125" style="3" customWidth="1"/>
    <col min="12612" max="12612" width="4.125" style="3" bestFit="1" customWidth="1"/>
    <col min="12613" max="12613" width="5" style="3" bestFit="1" customWidth="1"/>
    <col min="12614" max="12667" width="1.625" style="3" customWidth="1"/>
    <col min="12668" max="12800" width="9" style="3"/>
    <col min="12801" max="12801" width="1.625" style="3" customWidth="1"/>
    <col min="12802" max="12802" width="2.25" style="3" customWidth="1"/>
    <col min="12803" max="12863" width="1.625" style="3" customWidth="1"/>
    <col min="12864" max="12864" width="1.875" style="3" customWidth="1"/>
    <col min="12865" max="12866" width="1.625" style="3" customWidth="1"/>
    <col min="12867" max="12867" width="2.125" style="3" customWidth="1"/>
    <col min="12868" max="12868" width="4.125" style="3" bestFit="1" customWidth="1"/>
    <col min="12869" max="12869" width="5" style="3" bestFit="1" customWidth="1"/>
    <col min="12870" max="12923" width="1.625" style="3" customWidth="1"/>
    <col min="12924" max="13056" width="9" style="3"/>
    <col min="13057" max="13057" width="1.625" style="3" customWidth="1"/>
    <col min="13058" max="13058" width="2.25" style="3" customWidth="1"/>
    <col min="13059" max="13119" width="1.625" style="3" customWidth="1"/>
    <col min="13120" max="13120" width="1.875" style="3" customWidth="1"/>
    <col min="13121" max="13122" width="1.625" style="3" customWidth="1"/>
    <col min="13123" max="13123" width="2.125" style="3" customWidth="1"/>
    <col min="13124" max="13124" width="4.125" style="3" bestFit="1" customWidth="1"/>
    <col min="13125" max="13125" width="5" style="3" bestFit="1" customWidth="1"/>
    <col min="13126" max="13179" width="1.625" style="3" customWidth="1"/>
    <col min="13180" max="13312" width="9" style="3"/>
    <col min="13313" max="13313" width="1.625" style="3" customWidth="1"/>
    <col min="13314" max="13314" width="2.25" style="3" customWidth="1"/>
    <col min="13315" max="13375" width="1.625" style="3" customWidth="1"/>
    <col min="13376" max="13376" width="1.875" style="3" customWidth="1"/>
    <col min="13377" max="13378" width="1.625" style="3" customWidth="1"/>
    <col min="13379" max="13379" width="2.125" style="3" customWidth="1"/>
    <col min="13380" max="13380" width="4.125" style="3" bestFit="1" customWidth="1"/>
    <col min="13381" max="13381" width="5" style="3" bestFit="1" customWidth="1"/>
    <col min="13382" max="13435" width="1.625" style="3" customWidth="1"/>
    <col min="13436" max="13568" width="9" style="3"/>
    <col min="13569" max="13569" width="1.625" style="3" customWidth="1"/>
    <col min="13570" max="13570" width="2.25" style="3" customWidth="1"/>
    <col min="13571" max="13631" width="1.625" style="3" customWidth="1"/>
    <col min="13632" max="13632" width="1.875" style="3" customWidth="1"/>
    <col min="13633" max="13634" width="1.625" style="3" customWidth="1"/>
    <col min="13635" max="13635" width="2.125" style="3" customWidth="1"/>
    <col min="13636" max="13636" width="4.125" style="3" bestFit="1" customWidth="1"/>
    <col min="13637" max="13637" width="5" style="3" bestFit="1" customWidth="1"/>
    <col min="13638" max="13691" width="1.625" style="3" customWidth="1"/>
    <col min="13692" max="13824" width="9" style="3"/>
    <col min="13825" max="13825" width="1.625" style="3" customWidth="1"/>
    <col min="13826" max="13826" width="2.25" style="3" customWidth="1"/>
    <col min="13827" max="13887" width="1.625" style="3" customWidth="1"/>
    <col min="13888" max="13888" width="1.875" style="3" customWidth="1"/>
    <col min="13889" max="13890" width="1.625" style="3" customWidth="1"/>
    <col min="13891" max="13891" width="2.125" style="3" customWidth="1"/>
    <col min="13892" max="13892" width="4.125" style="3" bestFit="1" customWidth="1"/>
    <col min="13893" max="13893" width="5" style="3" bestFit="1" customWidth="1"/>
    <col min="13894" max="13947" width="1.625" style="3" customWidth="1"/>
    <col min="13948" max="14080" width="9" style="3"/>
    <col min="14081" max="14081" width="1.625" style="3" customWidth="1"/>
    <col min="14082" max="14082" width="2.25" style="3" customWidth="1"/>
    <col min="14083" max="14143" width="1.625" style="3" customWidth="1"/>
    <col min="14144" max="14144" width="1.875" style="3" customWidth="1"/>
    <col min="14145" max="14146" width="1.625" style="3" customWidth="1"/>
    <col min="14147" max="14147" width="2.125" style="3" customWidth="1"/>
    <col min="14148" max="14148" width="4.125" style="3" bestFit="1" customWidth="1"/>
    <col min="14149" max="14149" width="5" style="3" bestFit="1" customWidth="1"/>
    <col min="14150" max="14203" width="1.625" style="3" customWidth="1"/>
    <col min="14204" max="14336" width="9" style="3"/>
    <col min="14337" max="14337" width="1.625" style="3" customWidth="1"/>
    <col min="14338" max="14338" width="2.25" style="3" customWidth="1"/>
    <col min="14339" max="14399" width="1.625" style="3" customWidth="1"/>
    <col min="14400" max="14400" width="1.875" style="3" customWidth="1"/>
    <col min="14401" max="14402" width="1.625" style="3" customWidth="1"/>
    <col min="14403" max="14403" width="2.125" style="3" customWidth="1"/>
    <col min="14404" max="14404" width="4.125" style="3" bestFit="1" customWidth="1"/>
    <col min="14405" max="14405" width="5" style="3" bestFit="1" customWidth="1"/>
    <col min="14406" max="14459" width="1.625" style="3" customWidth="1"/>
    <col min="14460" max="14592" width="9" style="3"/>
    <col min="14593" max="14593" width="1.625" style="3" customWidth="1"/>
    <col min="14594" max="14594" width="2.25" style="3" customWidth="1"/>
    <col min="14595" max="14655" width="1.625" style="3" customWidth="1"/>
    <col min="14656" max="14656" width="1.875" style="3" customWidth="1"/>
    <col min="14657" max="14658" width="1.625" style="3" customWidth="1"/>
    <col min="14659" max="14659" width="2.125" style="3" customWidth="1"/>
    <col min="14660" max="14660" width="4.125" style="3" bestFit="1" customWidth="1"/>
    <col min="14661" max="14661" width="5" style="3" bestFit="1" customWidth="1"/>
    <col min="14662" max="14715" width="1.625" style="3" customWidth="1"/>
    <col min="14716" max="14848" width="9" style="3"/>
    <col min="14849" max="14849" width="1.625" style="3" customWidth="1"/>
    <col min="14850" max="14850" width="2.25" style="3" customWidth="1"/>
    <col min="14851" max="14911" width="1.625" style="3" customWidth="1"/>
    <col min="14912" max="14912" width="1.875" style="3" customWidth="1"/>
    <col min="14913" max="14914" width="1.625" style="3" customWidth="1"/>
    <col min="14915" max="14915" width="2.125" style="3" customWidth="1"/>
    <col min="14916" max="14916" width="4.125" style="3" bestFit="1" customWidth="1"/>
    <col min="14917" max="14917" width="5" style="3" bestFit="1" customWidth="1"/>
    <col min="14918" max="14971" width="1.625" style="3" customWidth="1"/>
    <col min="14972" max="15104" width="9" style="3"/>
    <col min="15105" max="15105" width="1.625" style="3" customWidth="1"/>
    <col min="15106" max="15106" width="2.25" style="3" customWidth="1"/>
    <col min="15107" max="15167" width="1.625" style="3" customWidth="1"/>
    <col min="15168" max="15168" width="1.875" style="3" customWidth="1"/>
    <col min="15169" max="15170" width="1.625" style="3" customWidth="1"/>
    <col min="15171" max="15171" width="2.125" style="3" customWidth="1"/>
    <col min="15172" max="15172" width="4.125" style="3" bestFit="1" customWidth="1"/>
    <col min="15173" max="15173" width="5" style="3" bestFit="1" customWidth="1"/>
    <col min="15174" max="15227" width="1.625" style="3" customWidth="1"/>
    <col min="15228" max="15360" width="9" style="3"/>
    <col min="15361" max="15361" width="1.625" style="3" customWidth="1"/>
    <col min="15362" max="15362" width="2.25" style="3" customWidth="1"/>
    <col min="15363" max="15423" width="1.625" style="3" customWidth="1"/>
    <col min="15424" max="15424" width="1.875" style="3" customWidth="1"/>
    <col min="15425" max="15426" width="1.625" style="3" customWidth="1"/>
    <col min="15427" max="15427" width="2.125" style="3" customWidth="1"/>
    <col min="15428" max="15428" width="4.125" style="3" bestFit="1" customWidth="1"/>
    <col min="15429" max="15429" width="5" style="3" bestFit="1" customWidth="1"/>
    <col min="15430" max="15483" width="1.625" style="3" customWidth="1"/>
    <col min="15484" max="15616" width="9" style="3"/>
    <col min="15617" max="15617" width="1.625" style="3" customWidth="1"/>
    <col min="15618" max="15618" width="2.25" style="3" customWidth="1"/>
    <col min="15619" max="15679" width="1.625" style="3" customWidth="1"/>
    <col min="15680" max="15680" width="1.875" style="3" customWidth="1"/>
    <col min="15681" max="15682" width="1.625" style="3" customWidth="1"/>
    <col min="15683" max="15683" width="2.125" style="3" customWidth="1"/>
    <col min="15684" max="15684" width="4.125" style="3" bestFit="1" customWidth="1"/>
    <col min="15685" max="15685" width="5" style="3" bestFit="1" customWidth="1"/>
    <col min="15686" max="15739" width="1.625" style="3" customWidth="1"/>
    <col min="15740" max="15872" width="9" style="3"/>
    <col min="15873" max="15873" width="1.625" style="3" customWidth="1"/>
    <col min="15874" max="15874" width="2.25" style="3" customWidth="1"/>
    <col min="15875" max="15935" width="1.625" style="3" customWidth="1"/>
    <col min="15936" max="15936" width="1.875" style="3" customWidth="1"/>
    <col min="15937" max="15938" width="1.625" style="3" customWidth="1"/>
    <col min="15939" max="15939" width="2.125" style="3" customWidth="1"/>
    <col min="15940" max="15940" width="4.125" style="3" bestFit="1" customWidth="1"/>
    <col min="15941" max="15941" width="5" style="3" bestFit="1" customWidth="1"/>
    <col min="15942" max="15995" width="1.625" style="3" customWidth="1"/>
    <col min="15996" max="16128" width="9" style="3"/>
    <col min="16129" max="16129" width="1.625" style="3" customWidth="1"/>
    <col min="16130" max="16130" width="2.25" style="3" customWidth="1"/>
    <col min="16131" max="16191" width="1.625" style="3" customWidth="1"/>
    <col min="16192" max="16192" width="1.875" style="3" customWidth="1"/>
    <col min="16193" max="16194" width="1.625" style="3" customWidth="1"/>
    <col min="16195" max="16195" width="2.125" style="3" customWidth="1"/>
    <col min="16196" max="16196" width="4.125" style="3" bestFit="1" customWidth="1"/>
    <col min="16197" max="16197" width="5" style="3" bestFit="1" customWidth="1"/>
    <col min="16198" max="16251" width="1.625" style="3" customWidth="1"/>
    <col min="16252" max="16384" width="9" style="3"/>
  </cols>
  <sheetData>
    <row r="1" spans="1:63" ht="16.5" customHeight="1" x14ac:dyDescent="0.4">
      <c r="A1" s="1" t="s">
        <v>206</v>
      </c>
      <c r="B1" s="2"/>
      <c r="C1" s="2"/>
      <c r="D1" s="2"/>
      <c r="E1" s="2"/>
      <c r="F1" s="2"/>
      <c r="G1" s="2"/>
      <c r="H1" s="2"/>
      <c r="I1" s="2"/>
      <c r="J1" s="2"/>
      <c r="K1" s="2"/>
      <c r="L1" s="2"/>
      <c r="M1" s="2"/>
      <c r="N1" s="2"/>
      <c r="O1" s="2"/>
      <c r="P1" s="2"/>
      <c r="Q1" s="2"/>
      <c r="R1" s="2"/>
      <c r="S1" s="2"/>
      <c r="T1" s="2"/>
      <c r="U1" s="2"/>
      <c r="V1" s="2"/>
      <c r="W1" s="2"/>
      <c r="X1" s="2"/>
      <c r="Y1" s="1314" t="s">
        <v>1</v>
      </c>
      <c r="Z1" s="1315"/>
      <c r="AA1" s="1315"/>
      <c r="AB1" s="1315"/>
      <c r="AC1" s="1316"/>
      <c r="AD1" s="1786"/>
      <c r="AE1" s="1786"/>
      <c r="AF1" s="1786"/>
      <c r="AG1" s="1786"/>
      <c r="AH1" s="1786"/>
      <c r="AI1" s="1786"/>
      <c r="AJ1" s="1786"/>
      <c r="AK1" s="1786"/>
      <c r="AL1" s="1786"/>
      <c r="AM1" s="1786"/>
      <c r="AN1" s="1786"/>
      <c r="AO1" s="1786"/>
      <c r="AP1" s="1786"/>
      <c r="AQ1" s="1786"/>
      <c r="AR1" s="1786"/>
      <c r="AS1" s="1786"/>
      <c r="AT1" s="1786"/>
      <c r="AU1" s="1786"/>
      <c r="AV1" s="1787" t="s">
        <v>2</v>
      </c>
      <c r="AW1" s="1787"/>
      <c r="AX1" s="1787"/>
      <c r="AY1" s="1787"/>
      <c r="AZ1" s="1787"/>
      <c r="BA1" s="1787"/>
      <c r="BB1" s="1788"/>
      <c r="BC1" s="1788"/>
      <c r="BD1" s="1788"/>
      <c r="BE1" s="1788"/>
      <c r="BF1" s="1788"/>
      <c r="BG1" s="1788"/>
      <c r="BH1" s="1789"/>
      <c r="BI1" s="1790" t="s">
        <v>3</v>
      </c>
      <c r="BJ1" s="1791"/>
      <c r="BK1" s="1791"/>
    </row>
    <row r="2" spans="1:63" ht="16.5" customHeight="1" x14ac:dyDescent="0.4">
      <c r="A2" s="2"/>
      <c r="B2" s="2"/>
      <c r="C2" s="2"/>
      <c r="D2" s="2"/>
      <c r="E2" s="2"/>
      <c r="F2" s="2"/>
      <c r="G2" s="2"/>
      <c r="H2" s="2"/>
      <c r="I2" s="2"/>
      <c r="J2" s="2"/>
      <c r="K2" s="2"/>
      <c r="L2" s="2"/>
      <c r="M2" s="2"/>
      <c r="N2" s="2"/>
      <c r="O2" s="2"/>
      <c r="P2" s="2"/>
      <c r="Q2" s="2"/>
      <c r="R2" s="2"/>
      <c r="S2" s="2"/>
      <c r="T2" s="2"/>
      <c r="U2" s="2"/>
      <c r="V2" s="2"/>
      <c r="W2" s="2"/>
      <c r="X2" s="2"/>
      <c r="Y2" s="555" t="s">
        <v>4</v>
      </c>
      <c r="Z2" s="556"/>
      <c r="AA2" s="556"/>
      <c r="AB2" s="556"/>
      <c r="AC2" s="557"/>
      <c r="AD2" s="1792"/>
      <c r="AE2" s="1792"/>
      <c r="AF2" s="1792"/>
      <c r="AG2" s="1792"/>
      <c r="AH2" s="1792"/>
      <c r="AI2" s="1792"/>
      <c r="AJ2" s="1792"/>
      <c r="AK2" s="1792"/>
      <c r="AL2" s="1792"/>
      <c r="AM2" s="1792"/>
      <c r="AN2" s="1792"/>
      <c r="AO2" s="1792"/>
      <c r="AP2" s="1792"/>
      <c r="AQ2" s="1792"/>
      <c r="AR2" s="1792"/>
      <c r="AS2" s="1792"/>
      <c r="AT2" s="1792"/>
      <c r="AU2" s="1792"/>
      <c r="AV2" s="1793" t="s">
        <v>5</v>
      </c>
      <c r="AW2" s="1793"/>
      <c r="AX2" s="1793"/>
      <c r="AY2" s="1793"/>
      <c r="AZ2" s="1793"/>
      <c r="BA2" s="1793"/>
      <c r="BB2" s="1794"/>
      <c r="BC2" s="1794"/>
      <c r="BD2" s="1794"/>
      <c r="BE2" s="1794"/>
      <c r="BF2" s="1794"/>
      <c r="BG2" s="1794"/>
      <c r="BH2" s="1794"/>
      <c r="BI2" s="1794"/>
      <c r="BJ2" s="1794"/>
      <c r="BK2" s="1794"/>
    </row>
    <row r="3" spans="1:63" ht="16.5" customHeight="1" x14ac:dyDescent="0.4">
      <c r="A3" s="2"/>
      <c r="B3" s="2"/>
      <c r="C3" s="2"/>
      <c r="D3" s="2"/>
      <c r="E3" s="2"/>
      <c r="F3" s="2"/>
      <c r="G3" s="2"/>
      <c r="H3" s="2"/>
      <c r="I3" s="2"/>
      <c r="J3" s="2"/>
      <c r="K3" s="2"/>
      <c r="L3" s="2"/>
      <c r="M3" s="2"/>
      <c r="N3" s="2"/>
      <c r="O3" s="2"/>
      <c r="P3" s="2"/>
      <c r="Q3" s="2"/>
      <c r="R3" s="2"/>
      <c r="S3" s="2"/>
      <c r="T3" s="2"/>
      <c r="U3" s="2"/>
      <c r="V3" s="2"/>
      <c r="W3" s="2"/>
      <c r="X3" s="2"/>
      <c r="Y3" s="561"/>
      <c r="Z3" s="562"/>
      <c r="AA3" s="562"/>
      <c r="AB3" s="562"/>
      <c r="AC3" s="563"/>
      <c r="AD3" s="1792"/>
      <c r="AE3" s="1792"/>
      <c r="AF3" s="1792"/>
      <c r="AG3" s="1792"/>
      <c r="AH3" s="1792"/>
      <c r="AI3" s="1792"/>
      <c r="AJ3" s="1792"/>
      <c r="AK3" s="1792"/>
      <c r="AL3" s="1792"/>
      <c r="AM3" s="1792"/>
      <c r="AN3" s="1792"/>
      <c r="AO3" s="1792"/>
      <c r="AP3" s="1792"/>
      <c r="AQ3" s="1792"/>
      <c r="AR3" s="1792"/>
      <c r="AS3" s="1792"/>
      <c r="AT3" s="1792"/>
      <c r="AU3" s="1792"/>
      <c r="AV3" s="1795" t="s">
        <v>6</v>
      </c>
      <c r="AW3" s="1795"/>
      <c r="AX3" s="1795"/>
      <c r="AY3" s="1795"/>
      <c r="AZ3" s="1795"/>
      <c r="BA3" s="1795"/>
      <c r="BB3" s="1785"/>
      <c r="BC3" s="1785"/>
      <c r="BD3" s="1785"/>
      <c r="BE3" s="1785"/>
      <c r="BF3" s="1785"/>
      <c r="BG3" s="1785"/>
      <c r="BH3" s="1785"/>
      <c r="BI3" s="1785"/>
      <c r="BJ3" s="1785"/>
      <c r="BK3" s="1785"/>
    </row>
    <row r="4" spans="1:63" ht="9.75" customHeight="1" x14ac:dyDescent="0.4">
      <c r="A4" s="2"/>
      <c r="B4" s="2"/>
      <c r="C4" s="2"/>
      <c r="D4" s="2"/>
      <c r="E4" s="2"/>
      <c r="F4" s="1299" t="s">
        <v>7</v>
      </c>
      <c r="G4" s="1299"/>
      <c r="H4" s="1299"/>
      <c r="I4" s="1299"/>
      <c r="J4" s="1299"/>
      <c r="K4" s="1299"/>
      <c r="L4" s="1299"/>
      <c r="M4" s="1299"/>
      <c r="N4" s="2"/>
      <c r="O4" s="2"/>
      <c r="P4" s="2"/>
      <c r="Q4" s="2"/>
      <c r="R4" s="1301"/>
      <c r="S4" s="1302"/>
      <c r="T4" s="1302"/>
      <c r="U4" s="1302"/>
      <c r="V4" s="1303"/>
      <c r="W4" s="2"/>
      <c r="X4" s="2"/>
      <c r="Y4" s="2"/>
      <c r="Z4" s="2"/>
      <c r="AA4" s="2"/>
      <c r="AB4" s="2"/>
      <c r="AC4" s="2"/>
      <c r="AD4" s="2"/>
      <c r="AE4" s="2"/>
      <c r="AF4" s="2"/>
      <c r="AG4" s="4"/>
      <c r="AH4" s="4"/>
      <c r="AI4" s="4"/>
      <c r="AJ4" s="4"/>
      <c r="AK4" s="4"/>
      <c r="AL4" s="4"/>
      <c r="AM4" s="4"/>
      <c r="AN4" s="4"/>
      <c r="AO4" s="4"/>
      <c r="AP4" s="4"/>
      <c r="AQ4" s="4"/>
      <c r="AR4" s="4"/>
      <c r="AS4" s="4"/>
      <c r="AT4" s="4"/>
      <c r="AU4" s="4"/>
      <c r="AV4" s="4"/>
      <c r="AW4" s="4"/>
      <c r="AX4" s="4"/>
      <c r="AY4" s="4"/>
      <c r="AZ4" s="4"/>
      <c r="BA4" s="4"/>
      <c r="BB4" s="4"/>
      <c r="BC4" s="4"/>
      <c r="BD4" s="2"/>
      <c r="BE4" s="2"/>
      <c r="BF4" s="2"/>
      <c r="BG4" s="2"/>
      <c r="BH4" s="2"/>
      <c r="BI4" s="2"/>
      <c r="BJ4" s="2" t="s">
        <v>8</v>
      </c>
      <c r="BK4" s="2"/>
    </row>
    <row r="5" spans="1:63" ht="9.75" customHeight="1" x14ac:dyDescent="0.4">
      <c r="A5" s="2"/>
      <c r="B5" s="2"/>
      <c r="C5" s="2"/>
      <c r="D5" s="2"/>
      <c r="E5" s="2"/>
      <c r="F5" s="1299"/>
      <c r="G5" s="1299"/>
      <c r="H5" s="1299"/>
      <c r="I5" s="1299"/>
      <c r="J5" s="1299"/>
      <c r="K5" s="1299"/>
      <c r="L5" s="1299"/>
      <c r="M5" s="1299"/>
      <c r="N5" s="1310" t="s">
        <v>9</v>
      </c>
      <c r="O5" s="1310"/>
      <c r="P5" s="1310"/>
      <c r="Q5" s="1311"/>
      <c r="R5" s="1304"/>
      <c r="S5" s="1305"/>
      <c r="T5" s="1305"/>
      <c r="U5" s="1305"/>
      <c r="V5" s="1306"/>
      <c r="W5" s="1312" t="s">
        <v>10</v>
      </c>
      <c r="X5" s="1313"/>
      <c r="Y5" s="1313"/>
      <c r="Z5" s="1313"/>
      <c r="AA5" s="1313"/>
      <c r="AB5" s="1313"/>
      <c r="AC5" s="1313"/>
      <c r="AD5" s="1313"/>
      <c r="AE5" s="1313"/>
      <c r="AF5" s="1313"/>
      <c r="AG5" s="1313"/>
      <c r="AH5" s="1313"/>
      <c r="AI5" s="1313"/>
      <c r="AJ5" s="1313"/>
      <c r="AK5" s="1313"/>
      <c r="AL5" s="1313"/>
      <c r="AM5" s="1313"/>
      <c r="AN5" s="1313"/>
      <c r="AO5" s="1313"/>
      <c r="AP5" s="1313"/>
      <c r="AQ5" s="1313"/>
      <c r="AR5" s="1313"/>
      <c r="AS5" s="1313"/>
      <c r="AT5" s="1313"/>
      <c r="AU5" s="6"/>
      <c r="AV5" s="6"/>
      <c r="AW5" s="6"/>
      <c r="AX5" s="6"/>
      <c r="AY5" s="6"/>
      <c r="AZ5" s="6"/>
      <c r="BA5" s="6"/>
      <c r="BB5" s="6"/>
      <c r="BC5" s="6"/>
      <c r="BD5" s="2"/>
      <c r="BE5" s="2"/>
      <c r="BF5" s="2"/>
      <c r="BG5" s="2"/>
      <c r="BH5" s="2"/>
      <c r="BI5" s="2"/>
      <c r="BJ5" s="2"/>
      <c r="BK5" s="2"/>
    </row>
    <row r="6" spans="1:63" ht="9.75" customHeight="1" x14ac:dyDescent="0.4">
      <c r="A6" s="2"/>
      <c r="B6" s="2"/>
      <c r="C6" s="2"/>
      <c r="D6" s="2"/>
      <c r="E6" s="2"/>
      <c r="F6" s="1300"/>
      <c r="G6" s="1300"/>
      <c r="H6" s="1300"/>
      <c r="I6" s="1300"/>
      <c r="J6" s="1300"/>
      <c r="K6" s="1300"/>
      <c r="L6" s="1300"/>
      <c r="M6" s="1300"/>
      <c r="N6" s="1310"/>
      <c r="O6" s="1310"/>
      <c r="P6" s="1310"/>
      <c r="Q6" s="1311"/>
      <c r="R6" s="1307"/>
      <c r="S6" s="1308"/>
      <c r="T6" s="1308"/>
      <c r="U6" s="1308"/>
      <c r="V6" s="1309"/>
      <c r="W6" s="1312"/>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6"/>
      <c r="AV6" s="6"/>
      <c r="AW6" s="6"/>
      <c r="AX6" s="6"/>
      <c r="AY6" s="6"/>
      <c r="AZ6" s="6"/>
      <c r="BA6" s="6"/>
      <c r="BB6" s="6"/>
      <c r="BC6" s="6"/>
      <c r="BD6" s="2"/>
      <c r="BE6" s="2"/>
      <c r="BF6" s="2"/>
      <c r="BG6" s="2"/>
      <c r="BH6" s="2"/>
      <c r="BI6" s="2"/>
      <c r="BJ6" s="2"/>
      <c r="BK6" s="2"/>
    </row>
    <row r="7" spans="1:63" ht="4.5" customHeight="1" x14ac:dyDescent="0.4">
      <c r="A7" s="2"/>
      <c r="B7" s="2"/>
      <c r="C7" s="2"/>
      <c r="D7" s="2"/>
      <c r="E7" s="2"/>
      <c r="F7" s="2"/>
      <c r="G7" s="2"/>
      <c r="H7" s="2"/>
      <c r="I7" s="2"/>
      <c r="J7" s="2"/>
      <c r="K7" s="2"/>
      <c r="L7" s="2"/>
      <c r="M7" s="7"/>
      <c r="N7" s="7"/>
      <c r="O7" s="7"/>
      <c r="P7" s="7"/>
      <c r="Q7" s="7"/>
      <c r="R7" s="8"/>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2"/>
      <c r="AZ7" s="2"/>
      <c r="BA7" s="2"/>
      <c r="BB7" s="2"/>
      <c r="BC7" s="2"/>
      <c r="BD7" s="2"/>
      <c r="BE7" s="2"/>
      <c r="BF7" s="2"/>
      <c r="BG7" s="2"/>
      <c r="BH7" s="2"/>
      <c r="BI7" s="2"/>
      <c r="BJ7" s="2"/>
      <c r="BK7" s="2"/>
    </row>
    <row r="8" spans="1:63" ht="13.5" customHeight="1" x14ac:dyDescent="0.4">
      <c r="A8" s="1297" t="s">
        <v>11</v>
      </c>
      <c r="B8" s="1297"/>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c r="AT8" s="1297"/>
      <c r="AU8" s="1297"/>
      <c r="AV8" s="1297"/>
      <c r="AW8" s="1297"/>
      <c r="AX8" s="1297"/>
      <c r="AY8" s="1297"/>
      <c r="AZ8" s="1297"/>
      <c r="BA8" s="1297"/>
      <c r="BB8" s="1297"/>
      <c r="BC8" s="1297"/>
      <c r="BD8" s="1297"/>
      <c r="BE8" s="1297"/>
      <c r="BF8" s="1297"/>
      <c r="BG8" s="2"/>
      <c r="BH8" s="2"/>
      <c r="BI8" s="2"/>
      <c r="BJ8" s="2"/>
      <c r="BK8" s="2"/>
    </row>
    <row r="9" spans="1:63" ht="13.5" customHeight="1" x14ac:dyDescent="0.4">
      <c r="A9" s="576" t="s">
        <v>12</v>
      </c>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576"/>
      <c r="BI9" s="576"/>
      <c r="BJ9" s="576"/>
      <c r="BK9" s="576"/>
    </row>
    <row r="10" spans="1:63" ht="13.5" customHeight="1" x14ac:dyDescent="0.4">
      <c r="A10" s="576" t="s">
        <v>13</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row>
    <row r="11" spans="1:63" ht="13.5" customHeight="1" x14ac:dyDescent="0.4">
      <c r="A11" s="1297" t="s">
        <v>207</v>
      </c>
      <c r="B11" s="1297"/>
      <c r="C11" s="1297"/>
      <c r="D11" s="1297"/>
      <c r="E11" s="1297"/>
      <c r="F11" s="1297"/>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297"/>
      <c r="AN11" s="1297"/>
      <c r="AO11" s="1297"/>
      <c r="AP11" s="1297"/>
      <c r="AQ11" s="1297"/>
      <c r="AR11" s="1297"/>
      <c r="AS11" s="1297"/>
      <c r="AT11" s="1297"/>
      <c r="AU11" s="1297"/>
      <c r="AV11" s="1297"/>
      <c r="AW11" s="1297"/>
      <c r="AX11" s="1297"/>
      <c r="AY11" s="1297"/>
      <c r="AZ11" s="1297"/>
      <c r="BA11" s="1297"/>
      <c r="BB11" s="1297"/>
      <c r="BC11" s="1297"/>
      <c r="BD11" s="1297"/>
      <c r="BE11" s="1297"/>
      <c r="BF11" s="1297"/>
      <c r="BG11" s="1297"/>
      <c r="BH11" s="1297"/>
      <c r="BI11" s="1297"/>
      <c r="BJ11" s="1297"/>
      <c r="BK11" s="1297"/>
    </row>
    <row r="12" spans="1:63" ht="13.5" customHeight="1" x14ac:dyDescent="0.4">
      <c r="A12" s="1297" t="s">
        <v>208</v>
      </c>
      <c r="B12" s="1297"/>
      <c r="C12" s="1297"/>
      <c r="D12" s="1297"/>
      <c r="E12" s="1297"/>
      <c r="F12" s="1297"/>
      <c r="G12" s="1297"/>
      <c r="H12" s="1297"/>
      <c r="I12" s="1297"/>
      <c r="J12" s="1297"/>
      <c r="K12" s="1297"/>
      <c r="L12" s="1297"/>
      <c r="M12" s="1297"/>
      <c r="N12" s="1297"/>
      <c r="O12" s="1297"/>
      <c r="P12" s="1297"/>
      <c r="Q12" s="1297"/>
      <c r="R12" s="1297"/>
      <c r="S12" s="1297"/>
      <c r="T12" s="1297"/>
      <c r="U12" s="1297"/>
      <c r="V12" s="1297"/>
      <c r="W12" s="1297"/>
      <c r="X12" s="1297"/>
      <c r="Y12" s="1297"/>
      <c r="Z12" s="1297"/>
      <c r="AA12" s="1297"/>
      <c r="AB12" s="1297"/>
      <c r="AC12" s="1297"/>
      <c r="AD12" s="1297"/>
      <c r="AE12" s="1297"/>
      <c r="AF12" s="1297"/>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7"/>
      <c r="BD12" s="1297"/>
      <c r="BE12" s="1297"/>
      <c r="BF12" s="1297"/>
      <c r="BG12" s="1297"/>
      <c r="BH12" s="1297"/>
      <c r="BI12" s="1297"/>
      <c r="BJ12" s="1297"/>
      <c r="BK12" s="1297"/>
    </row>
    <row r="13" spans="1:63" ht="13.5" customHeight="1" x14ac:dyDescent="0.4">
      <c r="A13" s="1783" t="s">
        <v>209</v>
      </c>
      <c r="B13" s="1783"/>
      <c r="C13" s="1783"/>
      <c r="D13" s="1783"/>
      <c r="E13" s="1783"/>
      <c r="F13" s="1783"/>
      <c r="G13" s="1783"/>
      <c r="H13" s="1783"/>
      <c r="I13" s="1783"/>
      <c r="J13" s="1783"/>
      <c r="K13" s="1783"/>
      <c r="L13" s="1783"/>
      <c r="M13" s="1783"/>
      <c r="N13" s="1783"/>
      <c r="O13" s="1783"/>
      <c r="P13" s="1783"/>
      <c r="Q13" s="1783"/>
      <c r="R13" s="1783"/>
      <c r="S13" s="1783"/>
      <c r="T13" s="1783"/>
      <c r="U13" s="1783"/>
      <c r="V13" s="1783"/>
      <c r="W13" s="1783"/>
      <c r="X13" s="1783"/>
      <c r="Y13" s="1783"/>
      <c r="Z13" s="1783"/>
      <c r="AA13" s="1783"/>
      <c r="AB13" s="1783"/>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c r="AW13" s="1783"/>
      <c r="AX13" s="1783"/>
      <c r="AY13" s="1783"/>
      <c r="AZ13" s="1783"/>
      <c r="BA13" s="1783"/>
      <c r="BB13" s="1783"/>
      <c r="BC13" s="1783"/>
      <c r="BD13" s="1783"/>
      <c r="BE13" s="1783"/>
      <c r="BF13" s="1783"/>
      <c r="BG13" s="1783"/>
      <c r="BH13" s="1783"/>
      <c r="BI13" s="1783"/>
      <c r="BJ13" s="1783"/>
      <c r="BK13" s="1783"/>
    </row>
    <row r="14" spans="1:63" ht="4.5" customHeight="1" x14ac:dyDescent="0.4">
      <c r="A14" s="2"/>
      <c r="B14" s="2"/>
      <c r="C14" s="2"/>
      <c r="D14" s="2"/>
      <c r="E14" s="2"/>
      <c r="F14" s="2"/>
      <c r="G14" s="2"/>
      <c r="H14" s="2"/>
      <c r="I14" s="2"/>
      <c r="J14" s="2"/>
      <c r="K14" s="2"/>
      <c r="L14" s="2"/>
      <c r="M14" s="7"/>
      <c r="N14" s="7"/>
      <c r="O14" s="7"/>
      <c r="P14" s="7"/>
      <c r="Q14" s="7"/>
      <c r="R14" s="8"/>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2"/>
      <c r="AZ14" s="2"/>
      <c r="BA14" s="2"/>
      <c r="BB14" s="2"/>
      <c r="BC14" s="2"/>
      <c r="BD14" s="2"/>
      <c r="BE14" s="2"/>
      <c r="BF14" s="2"/>
      <c r="BG14" s="2"/>
      <c r="BH14" s="2"/>
      <c r="BI14" s="2"/>
      <c r="BJ14" s="2"/>
      <c r="BK14" s="2"/>
    </row>
    <row r="15" spans="1:63" ht="15" customHeight="1" x14ac:dyDescent="0.4">
      <c r="A15" s="2" t="s">
        <v>210</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ht="15" customHeight="1" x14ac:dyDescent="0.4">
      <c r="A16" s="1775" t="s">
        <v>211</v>
      </c>
      <c r="B16" s="1259"/>
      <c r="C16" s="1259"/>
      <c r="D16" s="1259"/>
      <c r="E16" s="1259"/>
      <c r="F16" s="1776"/>
      <c r="G16" s="1288">
        <f>BF190</f>
        <v>0</v>
      </c>
      <c r="H16" s="1289"/>
      <c r="I16" s="1289"/>
      <c r="J16" s="1289"/>
      <c r="K16" s="894" t="s">
        <v>20</v>
      </c>
      <c r="L16" s="895"/>
      <c r="M16" s="10"/>
      <c r="N16" s="1775" t="s">
        <v>212</v>
      </c>
      <c r="O16" s="1259"/>
      <c r="P16" s="1259"/>
      <c r="Q16" s="1259"/>
      <c r="R16" s="1259"/>
      <c r="S16" s="1776"/>
      <c r="T16" s="1288">
        <f>AH146</f>
        <v>0</v>
      </c>
      <c r="U16" s="1289"/>
      <c r="V16" s="1289"/>
      <c r="W16" s="1289"/>
      <c r="X16" s="894"/>
      <c r="Y16" s="895"/>
      <c r="Z16" s="1775" t="s">
        <v>213</v>
      </c>
      <c r="AA16" s="1259"/>
      <c r="AB16" s="1259"/>
      <c r="AC16" s="1259"/>
      <c r="AD16" s="1259"/>
      <c r="AE16" s="1776"/>
      <c r="AF16" s="1496">
        <f>AZ146</f>
        <v>0</v>
      </c>
      <c r="AG16" s="1497"/>
      <c r="AH16" s="1497"/>
      <c r="AI16" s="1497"/>
      <c r="AJ16" s="894" t="s">
        <v>21</v>
      </c>
      <c r="AK16" s="895"/>
      <c r="AL16" s="1775" t="s">
        <v>214</v>
      </c>
      <c r="AM16" s="1259"/>
      <c r="AN16" s="1259"/>
      <c r="AO16" s="1259"/>
      <c r="AP16" s="1259"/>
      <c r="AQ16" s="1776"/>
      <c r="AR16" s="1287" t="s">
        <v>215</v>
      </c>
      <c r="AS16" s="894"/>
      <c r="AT16" s="894"/>
      <c r="AU16" s="894"/>
      <c r="AV16" s="894"/>
      <c r="AW16" s="894"/>
      <c r="AX16" s="894" t="s">
        <v>27</v>
      </c>
      <c r="AY16" s="895"/>
      <c r="AZ16" s="165" t="s">
        <v>216</v>
      </c>
      <c r="BA16" s="165"/>
      <c r="BB16" s="2"/>
      <c r="BC16" s="2"/>
      <c r="BD16" s="2"/>
      <c r="BE16" s="2"/>
      <c r="BF16" s="2"/>
      <c r="BG16" s="2"/>
      <c r="BH16" s="2"/>
      <c r="BI16" s="2"/>
      <c r="BJ16" s="2"/>
      <c r="BK16" s="2"/>
    </row>
    <row r="17" spans="1:89" ht="15" customHeight="1" x14ac:dyDescent="0.4">
      <c r="A17" s="1777"/>
      <c r="B17" s="1778"/>
      <c r="C17" s="1778"/>
      <c r="D17" s="1778"/>
      <c r="E17" s="1778"/>
      <c r="F17" s="1779"/>
      <c r="G17" s="1269"/>
      <c r="H17" s="1290"/>
      <c r="I17" s="1290"/>
      <c r="J17" s="1290"/>
      <c r="K17" s="884"/>
      <c r="L17" s="897"/>
      <c r="M17" s="10"/>
      <c r="N17" s="1777"/>
      <c r="O17" s="1784"/>
      <c r="P17" s="1784"/>
      <c r="Q17" s="1784"/>
      <c r="R17" s="1784"/>
      <c r="S17" s="1779"/>
      <c r="T17" s="1269"/>
      <c r="U17" s="1290"/>
      <c r="V17" s="1290"/>
      <c r="W17" s="1290"/>
      <c r="X17" s="1283"/>
      <c r="Y17" s="897"/>
      <c r="Z17" s="1777"/>
      <c r="AA17" s="1778"/>
      <c r="AB17" s="1778"/>
      <c r="AC17" s="1778"/>
      <c r="AD17" s="1778"/>
      <c r="AE17" s="1779"/>
      <c r="AF17" s="1498"/>
      <c r="AG17" s="1499"/>
      <c r="AH17" s="1499"/>
      <c r="AI17" s="1499"/>
      <c r="AJ17" s="1283"/>
      <c r="AK17" s="897"/>
      <c r="AL17" s="1777"/>
      <c r="AM17" s="1778"/>
      <c r="AN17" s="1778"/>
      <c r="AO17" s="1778"/>
      <c r="AP17" s="1778"/>
      <c r="AQ17" s="1779"/>
      <c r="AR17" s="1269">
        <f>ROUNDDOWN(AF16/160,0)</f>
        <v>0</v>
      </c>
      <c r="AS17" s="1290"/>
      <c r="AT17" s="1290"/>
      <c r="AU17" s="1290"/>
      <c r="AV17" s="1290"/>
      <c r="AW17" s="1290"/>
      <c r="AX17" s="1283"/>
      <c r="AY17" s="897"/>
      <c r="AZ17" s="165"/>
      <c r="BA17" s="165" t="s">
        <v>217</v>
      </c>
      <c r="BB17" s="2"/>
      <c r="BC17" s="2"/>
      <c r="BD17" s="2"/>
      <c r="BE17" s="2"/>
      <c r="BF17" s="2"/>
      <c r="BG17" s="2"/>
      <c r="BH17" s="2"/>
      <c r="BI17" s="2"/>
      <c r="BJ17" s="2"/>
      <c r="BK17" s="2"/>
    </row>
    <row r="18" spans="1:89" ht="15" customHeight="1" x14ac:dyDescent="0.4">
      <c r="A18" s="1780"/>
      <c r="B18" s="1781"/>
      <c r="C18" s="1781"/>
      <c r="D18" s="1781"/>
      <c r="E18" s="1781"/>
      <c r="F18" s="1782"/>
      <c r="G18" s="1279"/>
      <c r="H18" s="1280"/>
      <c r="I18" s="1280"/>
      <c r="J18" s="1280"/>
      <c r="K18" s="899" t="s">
        <v>28</v>
      </c>
      <c r="L18" s="900"/>
      <c r="M18" s="10"/>
      <c r="N18" s="1780"/>
      <c r="O18" s="1781"/>
      <c r="P18" s="1781"/>
      <c r="Q18" s="1781"/>
      <c r="R18" s="1781"/>
      <c r="S18" s="1782"/>
      <c r="T18" s="1279"/>
      <c r="U18" s="1280"/>
      <c r="V18" s="1280"/>
      <c r="W18" s="1280"/>
      <c r="X18" s="899" t="s">
        <v>28</v>
      </c>
      <c r="Y18" s="900"/>
      <c r="Z18" s="1780"/>
      <c r="AA18" s="1781"/>
      <c r="AB18" s="1781"/>
      <c r="AC18" s="1781"/>
      <c r="AD18" s="1781"/>
      <c r="AE18" s="1782"/>
      <c r="AF18" s="1500"/>
      <c r="AG18" s="1501"/>
      <c r="AH18" s="1501"/>
      <c r="AI18" s="1501"/>
      <c r="AJ18" s="1281" t="s">
        <v>19</v>
      </c>
      <c r="AK18" s="1282"/>
      <c r="AL18" s="1780"/>
      <c r="AM18" s="1781"/>
      <c r="AN18" s="1781"/>
      <c r="AO18" s="1781"/>
      <c r="AP18" s="1781"/>
      <c r="AQ18" s="1782"/>
      <c r="AR18" s="1279"/>
      <c r="AS18" s="1280"/>
      <c r="AT18" s="1280"/>
      <c r="AU18" s="1280"/>
      <c r="AV18" s="1280"/>
      <c r="AW18" s="1280"/>
      <c r="AX18" s="899" t="s">
        <v>28</v>
      </c>
      <c r="AY18" s="900"/>
      <c r="AZ18" s="2"/>
      <c r="BA18" s="2"/>
      <c r="BB18" s="2"/>
      <c r="BC18" s="2"/>
      <c r="BD18" s="2"/>
      <c r="BE18" s="2"/>
      <c r="BF18" s="2"/>
      <c r="BG18" s="2"/>
      <c r="BH18" s="2"/>
      <c r="BI18" s="2"/>
      <c r="BJ18" s="2"/>
      <c r="BK18" s="2"/>
    </row>
    <row r="19" spans="1:89" ht="24" customHeight="1" x14ac:dyDescent="0.4">
      <c r="A19" s="1259" t="s">
        <v>218</v>
      </c>
      <c r="B19" s="1260"/>
      <c r="C19" s="1260"/>
      <c r="D19" s="1260"/>
      <c r="E19" s="1260"/>
      <c r="F19" s="1260"/>
      <c r="G19" s="1260"/>
      <c r="H19" s="1260"/>
      <c r="I19" s="1260"/>
      <c r="J19" s="1260"/>
      <c r="K19" s="1260"/>
      <c r="L19" s="1260"/>
      <c r="M19" s="12"/>
      <c r="N19" s="1261" t="s">
        <v>30</v>
      </c>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3"/>
      <c r="AM19" s="13"/>
      <c r="AN19" s="13"/>
      <c r="AO19" s="13"/>
      <c r="AP19" s="13"/>
      <c r="AQ19" s="13"/>
      <c r="AR19" s="12"/>
      <c r="AS19" s="12"/>
      <c r="AT19" s="12"/>
      <c r="AU19" s="12"/>
      <c r="AV19" s="12"/>
      <c r="AW19" s="12"/>
      <c r="AX19" s="12"/>
      <c r="AY19" s="12"/>
      <c r="AZ19" s="2"/>
      <c r="BA19" s="2"/>
      <c r="BB19" s="2"/>
      <c r="BC19" s="2"/>
      <c r="BD19" s="2"/>
      <c r="BE19" s="2"/>
      <c r="BF19" s="2"/>
      <c r="BG19" s="2"/>
      <c r="BH19" s="2"/>
      <c r="BI19" s="2"/>
      <c r="BJ19" s="2"/>
      <c r="BK19" s="2"/>
    </row>
    <row r="20" spans="1:89" s="60" customFormat="1" ht="12.75" customHeight="1" x14ac:dyDescent="0.15">
      <c r="A20" s="166" t="s">
        <v>219</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26"/>
      <c r="AW20" s="26"/>
      <c r="AX20" s="26"/>
      <c r="AY20" s="26"/>
      <c r="AZ20" s="26"/>
      <c r="BA20" s="26"/>
      <c r="BB20" s="26"/>
      <c r="BC20" s="26"/>
      <c r="BD20" s="26"/>
      <c r="BE20" s="26"/>
      <c r="BF20" s="26"/>
      <c r="BG20" s="26"/>
      <c r="BH20" s="2"/>
      <c r="BI20" s="26"/>
      <c r="BJ20" s="26"/>
      <c r="BK20" s="26"/>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row>
    <row r="21" spans="1:89" s="16" customFormat="1" ht="12.75" customHeight="1" thickBot="1" x14ac:dyDescent="0.2">
      <c r="A21" s="1297" t="s">
        <v>220</v>
      </c>
      <c r="B21" s="1297"/>
      <c r="C21" s="1297"/>
      <c r="D21" s="1297"/>
      <c r="E21" s="1297"/>
      <c r="F21" s="1297"/>
      <c r="G21" s="1297"/>
      <c r="H21" s="1297"/>
      <c r="I21" s="1297"/>
      <c r="J21" s="1297"/>
      <c r="K21" s="1297"/>
      <c r="L21" s="1297"/>
      <c r="M21" s="1297"/>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c r="AL21" s="1297"/>
      <c r="AM21" s="1297"/>
      <c r="AN21" s="1297"/>
      <c r="AO21" s="1297"/>
      <c r="AP21" s="1297"/>
      <c r="AQ21" s="1297"/>
      <c r="AR21" s="1297"/>
      <c r="AS21" s="1297"/>
      <c r="AT21" s="1297"/>
      <c r="AU21" s="1297"/>
      <c r="AV21" s="1297"/>
      <c r="AW21" s="1297"/>
      <c r="AX21" s="1297"/>
      <c r="AY21" s="1297"/>
      <c r="AZ21" s="1297"/>
      <c r="BA21" s="1297"/>
      <c r="BB21" s="1297"/>
      <c r="BC21" s="1297"/>
      <c r="BD21" s="1297"/>
      <c r="BE21" s="1297"/>
      <c r="BF21" s="1297"/>
      <c r="BG21" s="1297"/>
      <c r="BH21" s="1297"/>
      <c r="BI21" s="1297"/>
      <c r="BJ21" s="1297"/>
      <c r="BK21" s="1297"/>
      <c r="BL21" s="1252"/>
      <c r="BM21" s="1252"/>
      <c r="BN21" s="1252"/>
      <c r="BO21" s="1252"/>
      <c r="BP21" s="1252"/>
      <c r="BQ21" s="1252"/>
      <c r="BR21" s="1252"/>
      <c r="BS21" s="1252"/>
      <c r="BT21" s="1252"/>
      <c r="BU21" s="1252"/>
      <c r="BV21" s="1252"/>
      <c r="BW21" s="1252"/>
      <c r="BX21" s="1252"/>
      <c r="BY21" s="1252"/>
      <c r="BZ21" s="1252"/>
      <c r="CA21" s="1252"/>
      <c r="CB21" s="1252"/>
      <c r="CC21" s="1252"/>
      <c r="CD21" s="1252"/>
      <c r="CE21" s="1252"/>
      <c r="CF21" s="1252"/>
      <c r="CG21" s="1252"/>
      <c r="CH21" s="1252"/>
      <c r="CI21" s="1252"/>
      <c r="CJ21" s="1252"/>
      <c r="CK21" s="1252"/>
    </row>
    <row r="22" spans="1:89" s="168" customFormat="1" ht="12.75" customHeight="1" thickTop="1" x14ac:dyDescent="0.15">
      <c r="A22" s="2" t="s">
        <v>221</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167"/>
      <c r="AS22" s="1470" t="s">
        <v>222</v>
      </c>
      <c r="AT22" s="1471"/>
      <c r="AU22" s="1471"/>
      <c r="AV22" s="1471"/>
      <c r="AW22" s="1472"/>
      <c r="AX22" s="1770">
        <f>G16+AR17</f>
        <v>0</v>
      </c>
      <c r="AY22" s="1771"/>
      <c r="AZ22" s="1771"/>
      <c r="BA22" s="1771"/>
      <c r="BB22" s="1771"/>
      <c r="BC22" s="1771"/>
      <c r="BD22" s="1771"/>
      <c r="BE22" s="1460" t="s">
        <v>223</v>
      </c>
      <c r="BF22" s="1460"/>
      <c r="BG22" s="1461"/>
      <c r="BH22" s="167"/>
      <c r="BI22" s="167"/>
      <c r="BJ22" s="167"/>
      <c r="BK22" s="167"/>
    </row>
    <row r="23" spans="1:89" ht="12.75" customHeight="1" x14ac:dyDescent="0.4">
      <c r="A23" s="1774" t="s">
        <v>224</v>
      </c>
      <c r="B23" s="1774"/>
      <c r="C23" s="1774"/>
      <c r="D23" s="1774"/>
      <c r="E23" s="1774"/>
      <c r="F23" s="1774"/>
      <c r="G23" s="1774"/>
      <c r="H23" s="1774"/>
      <c r="I23" s="1774"/>
      <c r="J23" s="1774"/>
      <c r="K23" s="1774"/>
      <c r="L23" s="1774"/>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c r="AL23" s="1774"/>
      <c r="AM23" s="1774"/>
      <c r="AN23" s="1774"/>
      <c r="AO23" s="1774"/>
      <c r="AP23" s="1774"/>
      <c r="AQ23" s="1774"/>
      <c r="AR23" s="2"/>
      <c r="AS23" s="1473"/>
      <c r="AT23" s="782"/>
      <c r="AU23" s="782"/>
      <c r="AV23" s="782"/>
      <c r="AW23" s="783"/>
      <c r="AX23" s="1269"/>
      <c r="AY23" s="1270"/>
      <c r="AZ23" s="1270"/>
      <c r="BA23" s="1270"/>
      <c r="BB23" s="1270"/>
      <c r="BC23" s="1270"/>
      <c r="BD23" s="1270"/>
      <c r="BE23" s="169"/>
      <c r="BF23" s="15"/>
      <c r="BG23" s="170"/>
      <c r="BH23" s="2"/>
      <c r="BI23" s="2"/>
      <c r="BJ23" s="2"/>
      <c r="BK23" s="2"/>
    </row>
    <row r="24" spans="1:89" ht="12.75" customHeight="1" thickBot="1" x14ac:dyDescent="0.45">
      <c r="A24" s="1249"/>
      <c r="B24" s="1249"/>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27"/>
      <c r="AS24" s="1474"/>
      <c r="AT24" s="1475"/>
      <c r="AU24" s="1475"/>
      <c r="AV24" s="1475"/>
      <c r="AW24" s="1476"/>
      <c r="AX24" s="1772"/>
      <c r="AY24" s="1773"/>
      <c r="AZ24" s="1773"/>
      <c r="BA24" s="1773"/>
      <c r="BB24" s="1773"/>
      <c r="BC24" s="1773"/>
      <c r="BD24" s="1773"/>
      <c r="BE24" s="1464" t="s">
        <v>28</v>
      </c>
      <c r="BF24" s="1464"/>
      <c r="BG24" s="1465"/>
      <c r="BH24" s="2"/>
      <c r="BI24" s="2"/>
      <c r="BJ24" s="2"/>
      <c r="BK24" s="2"/>
    </row>
    <row r="25" spans="1:89" ht="13.5" customHeight="1" thickTop="1" x14ac:dyDescent="0.15">
      <c r="A25" s="26" t="s">
        <v>225</v>
      </c>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2"/>
      <c r="AS25" s="2"/>
      <c r="AT25" s="2"/>
      <c r="AU25" s="2"/>
      <c r="AV25" s="2"/>
      <c r="AW25" s="2"/>
      <c r="AX25" s="2"/>
      <c r="AY25" s="2"/>
      <c r="AZ25" s="2"/>
      <c r="BA25" s="2"/>
      <c r="BB25" s="2"/>
      <c r="BC25" s="2"/>
      <c r="BD25" s="2"/>
      <c r="BE25" s="2"/>
      <c r="BF25" s="2"/>
      <c r="BG25" s="2"/>
      <c r="BH25" s="2"/>
      <c r="BI25" s="2"/>
      <c r="BJ25" s="2"/>
      <c r="BK25" s="2"/>
    </row>
    <row r="26" spans="1:89" ht="11.25" customHeight="1" x14ac:dyDescent="0.4">
      <c r="A26" s="2"/>
      <c r="B26" s="573" t="s">
        <v>44</v>
      </c>
      <c r="C26" s="675"/>
      <c r="D26" s="555" t="s">
        <v>226</v>
      </c>
      <c r="E26" s="674"/>
      <c r="F26" s="674"/>
      <c r="G26" s="674"/>
      <c r="H26" s="674"/>
      <c r="I26" s="675"/>
      <c r="J26" s="555" t="s">
        <v>46</v>
      </c>
      <c r="K26" s="674"/>
      <c r="L26" s="674"/>
      <c r="M26" s="674"/>
      <c r="N26" s="675"/>
      <c r="O26" s="1760">
        <f>R4</f>
        <v>0</v>
      </c>
      <c r="P26" s="1761"/>
      <c r="Q26" s="1761"/>
      <c r="R26" s="1761"/>
      <c r="S26" s="1764" t="s">
        <v>47</v>
      </c>
      <c r="T26" s="1764"/>
      <c r="U26" s="1764"/>
      <c r="V26" s="1764"/>
      <c r="W26" s="1764"/>
      <c r="X26" s="1764"/>
      <c r="Y26" s="1764"/>
      <c r="Z26" s="1764"/>
      <c r="AA26" s="1764"/>
      <c r="AB26" s="1764"/>
      <c r="AC26" s="1764"/>
      <c r="AD26" s="1764"/>
      <c r="AE26" s="1764"/>
      <c r="AF26" s="1764"/>
      <c r="AG26" s="1764"/>
      <c r="AH26" s="1764"/>
      <c r="AI26" s="1764"/>
      <c r="AJ26" s="1764"/>
      <c r="AK26" s="1764"/>
      <c r="AL26" s="172"/>
      <c r="AM26" s="1619" t="s">
        <v>227</v>
      </c>
      <c r="AN26" s="556"/>
      <c r="AO26" s="556"/>
      <c r="AP26" s="556"/>
      <c r="AQ26" s="556"/>
      <c r="AR26" s="556"/>
      <c r="AS26" s="556"/>
      <c r="AT26" s="556"/>
      <c r="AU26" s="556"/>
      <c r="AV26" s="556"/>
      <c r="AW26" s="556"/>
      <c r="AX26" s="556"/>
      <c r="AY26" s="556"/>
      <c r="AZ26" s="556"/>
      <c r="BA26" s="556"/>
      <c r="BB26" s="556"/>
      <c r="BC26" s="557"/>
      <c r="BD26" s="2"/>
      <c r="BE26" s="2"/>
      <c r="BF26" s="2"/>
      <c r="BG26" s="2"/>
      <c r="BH26" s="2"/>
      <c r="BI26" s="2"/>
      <c r="BJ26" s="2"/>
      <c r="BK26" s="2"/>
    </row>
    <row r="27" spans="1:89" ht="11.25" customHeight="1" x14ac:dyDescent="0.4">
      <c r="A27" s="2"/>
      <c r="B27" s="676"/>
      <c r="C27" s="678"/>
      <c r="D27" s="676"/>
      <c r="E27" s="1759"/>
      <c r="F27" s="1759"/>
      <c r="G27" s="1759"/>
      <c r="H27" s="1759"/>
      <c r="I27" s="678"/>
      <c r="J27" s="676"/>
      <c r="K27" s="1759"/>
      <c r="L27" s="1759"/>
      <c r="M27" s="1759"/>
      <c r="N27" s="678"/>
      <c r="O27" s="1762"/>
      <c r="P27" s="1763"/>
      <c r="Q27" s="1763"/>
      <c r="R27" s="1763"/>
      <c r="S27" s="1765"/>
      <c r="T27" s="1765"/>
      <c r="U27" s="1765"/>
      <c r="V27" s="1765"/>
      <c r="W27" s="1765"/>
      <c r="X27" s="1765"/>
      <c r="Y27" s="1765"/>
      <c r="Z27" s="1765"/>
      <c r="AA27" s="1765"/>
      <c r="AB27" s="1765"/>
      <c r="AC27" s="1765"/>
      <c r="AD27" s="1765"/>
      <c r="AE27" s="1765"/>
      <c r="AF27" s="1765"/>
      <c r="AG27" s="1765"/>
      <c r="AH27" s="1765"/>
      <c r="AI27" s="1765"/>
      <c r="AJ27" s="1765"/>
      <c r="AK27" s="1765"/>
      <c r="AL27" s="173"/>
      <c r="AM27" s="1194"/>
      <c r="AN27" s="559"/>
      <c r="AO27" s="559"/>
      <c r="AP27" s="559"/>
      <c r="AQ27" s="559"/>
      <c r="AR27" s="559"/>
      <c r="AS27" s="559"/>
      <c r="AT27" s="559"/>
      <c r="AU27" s="559"/>
      <c r="AV27" s="559"/>
      <c r="AW27" s="559"/>
      <c r="AX27" s="559"/>
      <c r="AY27" s="559"/>
      <c r="AZ27" s="559"/>
      <c r="BA27" s="559"/>
      <c r="BB27" s="559"/>
      <c r="BC27" s="560"/>
      <c r="BD27" s="2"/>
      <c r="BE27" s="2"/>
      <c r="BF27" s="2"/>
      <c r="BG27" s="2"/>
      <c r="BH27" s="2"/>
      <c r="BI27" s="2"/>
      <c r="BJ27" s="2"/>
      <c r="BK27" s="2"/>
    </row>
    <row r="28" spans="1:89" ht="11.25" customHeight="1" x14ac:dyDescent="0.4">
      <c r="A28" s="2"/>
      <c r="B28" s="676"/>
      <c r="C28" s="678"/>
      <c r="D28" s="676"/>
      <c r="E28" s="1759"/>
      <c r="F28" s="1759"/>
      <c r="G28" s="1759"/>
      <c r="H28" s="1759"/>
      <c r="I28" s="678"/>
      <c r="J28" s="676"/>
      <c r="K28" s="1759"/>
      <c r="L28" s="1759"/>
      <c r="M28" s="1759"/>
      <c r="N28" s="678"/>
      <c r="O28" s="1222" t="s">
        <v>49</v>
      </c>
      <c r="P28" s="1766"/>
      <c r="Q28" s="1766"/>
      <c r="R28" s="1766"/>
      <c r="S28" s="1766"/>
      <c r="T28" s="1766"/>
      <c r="U28" s="1766"/>
      <c r="V28" s="1766"/>
      <c r="W28" s="1767"/>
      <c r="X28" s="1191" t="s">
        <v>50</v>
      </c>
      <c r="Y28" s="1766"/>
      <c r="Z28" s="1766"/>
      <c r="AA28" s="1766"/>
      <c r="AB28" s="1766"/>
      <c r="AC28" s="1766"/>
      <c r="AD28" s="1766"/>
      <c r="AE28" s="1766"/>
      <c r="AF28" s="1767"/>
      <c r="AG28" s="1191" t="s">
        <v>228</v>
      </c>
      <c r="AH28" s="1766"/>
      <c r="AI28" s="1766"/>
      <c r="AJ28" s="1766"/>
      <c r="AK28" s="1766"/>
      <c r="AL28" s="1767"/>
      <c r="AM28" s="1192" t="s">
        <v>51</v>
      </c>
      <c r="AN28" s="1766"/>
      <c r="AO28" s="1766"/>
      <c r="AP28" s="1767"/>
      <c r="AQ28" s="1745" t="s">
        <v>229</v>
      </c>
      <c r="AR28" s="782"/>
      <c r="AS28" s="782"/>
      <c r="AT28" s="782"/>
      <c r="AU28" s="782"/>
      <c r="AV28" s="782"/>
      <c r="AW28" s="782"/>
      <c r="AX28" s="782"/>
      <c r="AY28" s="782"/>
      <c r="AZ28" s="782"/>
      <c r="BA28" s="782"/>
      <c r="BB28" s="782"/>
      <c r="BC28" s="783"/>
      <c r="BD28" s="2"/>
      <c r="BE28" s="2"/>
      <c r="BF28" s="2"/>
      <c r="BG28" s="2"/>
      <c r="BH28" s="2"/>
      <c r="BI28" s="2"/>
      <c r="BJ28" s="2"/>
      <c r="BK28" s="2"/>
    </row>
    <row r="29" spans="1:89" ht="11.25" customHeight="1" x14ac:dyDescent="0.4">
      <c r="A29" s="2"/>
      <c r="B29" s="676"/>
      <c r="C29" s="678"/>
      <c r="D29" s="676"/>
      <c r="E29" s="1759"/>
      <c r="F29" s="1759"/>
      <c r="G29" s="1759"/>
      <c r="H29" s="1759"/>
      <c r="I29" s="678"/>
      <c r="J29" s="676"/>
      <c r="K29" s="1759"/>
      <c r="L29" s="1759"/>
      <c r="M29" s="1759"/>
      <c r="N29" s="678"/>
      <c r="O29" s="676"/>
      <c r="P29" s="677"/>
      <c r="Q29" s="677"/>
      <c r="R29" s="677"/>
      <c r="S29" s="677"/>
      <c r="T29" s="677"/>
      <c r="U29" s="677"/>
      <c r="V29" s="677"/>
      <c r="W29" s="1768"/>
      <c r="X29" s="677"/>
      <c r="Y29" s="677"/>
      <c r="Z29" s="677"/>
      <c r="AA29" s="677"/>
      <c r="AB29" s="677"/>
      <c r="AC29" s="677"/>
      <c r="AD29" s="677"/>
      <c r="AE29" s="677"/>
      <c r="AF29" s="1768"/>
      <c r="AG29" s="677"/>
      <c r="AH29" s="677"/>
      <c r="AI29" s="677"/>
      <c r="AJ29" s="677"/>
      <c r="AK29" s="677"/>
      <c r="AL29" s="1768"/>
      <c r="AM29" s="1769"/>
      <c r="AN29" s="677"/>
      <c r="AO29" s="677"/>
      <c r="AP29" s="1768"/>
      <c r="AQ29" s="1745"/>
      <c r="AR29" s="782"/>
      <c r="AS29" s="782"/>
      <c r="AT29" s="782"/>
      <c r="AU29" s="782"/>
      <c r="AV29" s="782"/>
      <c r="AW29" s="782"/>
      <c r="AX29" s="782"/>
      <c r="AY29" s="782"/>
      <c r="AZ29" s="782"/>
      <c r="BA29" s="782"/>
      <c r="BB29" s="782"/>
      <c r="BC29" s="783"/>
      <c r="BD29" s="2"/>
      <c r="BE29" s="2"/>
      <c r="BF29" s="2"/>
      <c r="BG29" s="2"/>
      <c r="BH29" s="2"/>
      <c r="BI29" s="2"/>
      <c r="BJ29" s="2"/>
      <c r="BK29" s="2"/>
    </row>
    <row r="30" spans="1:89" ht="11.25" customHeight="1" thickBot="1" x14ac:dyDescent="0.45">
      <c r="A30" s="2"/>
      <c r="B30" s="1082"/>
      <c r="C30" s="1209"/>
      <c r="D30" s="676"/>
      <c r="E30" s="677"/>
      <c r="F30" s="677"/>
      <c r="G30" s="677"/>
      <c r="H30" s="677"/>
      <c r="I30" s="678"/>
      <c r="J30" s="676"/>
      <c r="K30" s="677"/>
      <c r="L30" s="677"/>
      <c r="M30" s="677"/>
      <c r="N30" s="678"/>
      <c r="O30" s="1746" t="s">
        <v>230</v>
      </c>
      <c r="P30" s="1747"/>
      <c r="Q30" s="1747"/>
      <c r="R30" s="1748"/>
      <c r="S30" s="1747" t="s">
        <v>231</v>
      </c>
      <c r="T30" s="1747"/>
      <c r="U30" s="1747"/>
      <c r="V30" s="1748"/>
      <c r="W30" s="174"/>
      <c r="X30" s="1746" t="s">
        <v>230</v>
      </c>
      <c r="Y30" s="1747"/>
      <c r="Z30" s="1747"/>
      <c r="AA30" s="1748"/>
      <c r="AB30" s="1747" t="s">
        <v>231</v>
      </c>
      <c r="AC30" s="1747"/>
      <c r="AD30" s="1747"/>
      <c r="AE30" s="1748"/>
      <c r="AF30" s="175"/>
      <c r="AG30" s="176"/>
      <c r="AH30" s="176"/>
      <c r="AI30" s="176"/>
      <c r="AJ30" s="176"/>
      <c r="AK30" s="176"/>
      <c r="AL30" s="175"/>
      <c r="AM30" s="177"/>
      <c r="AN30" s="176"/>
      <c r="AO30" s="176"/>
      <c r="AP30" s="175"/>
      <c r="AQ30" s="178"/>
      <c r="AR30" s="179"/>
      <c r="AS30" s="179"/>
      <c r="AT30" s="179"/>
      <c r="AU30" s="179"/>
      <c r="AV30" s="179"/>
      <c r="AW30" s="179"/>
      <c r="AX30" s="179"/>
      <c r="AY30" s="179"/>
      <c r="AZ30" s="179"/>
      <c r="BA30" s="179"/>
      <c r="BB30" s="179"/>
      <c r="BC30" s="180"/>
      <c r="BD30" s="2"/>
      <c r="BE30" s="2"/>
      <c r="BF30" s="2"/>
      <c r="BG30" s="2"/>
      <c r="BH30" s="2"/>
      <c r="BI30" s="2"/>
      <c r="BJ30" s="2"/>
      <c r="BK30" s="2"/>
    </row>
    <row r="31" spans="1:89" ht="12" customHeight="1" thickTop="1" x14ac:dyDescent="0.4">
      <c r="A31" s="2"/>
      <c r="B31" s="1749" t="s">
        <v>232</v>
      </c>
      <c r="C31" s="1750"/>
      <c r="D31" s="1755" t="s">
        <v>233</v>
      </c>
      <c r="E31" s="1756"/>
      <c r="F31" s="1756"/>
      <c r="G31" s="1756"/>
      <c r="H31" s="1756"/>
      <c r="I31" s="1757"/>
      <c r="J31" s="1758"/>
      <c r="K31" s="1744"/>
      <c r="L31" s="1744"/>
      <c r="M31" s="1744"/>
      <c r="N31" s="1591" t="s">
        <v>28</v>
      </c>
      <c r="O31" s="1743"/>
      <c r="P31" s="1741"/>
      <c r="Q31" s="1741"/>
      <c r="R31" s="1742"/>
      <c r="S31" s="1741"/>
      <c r="T31" s="1741"/>
      <c r="U31" s="1741"/>
      <c r="V31" s="1742"/>
      <c r="W31" s="1734" t="s">
        <v>28</v>
      </c>
      <c r="X31" s="1743"/>
      <c r="Y31" s="1741"/>
      <c r="Z31" s="1741"/>
      <c r="AA31" s="1742"/>
      <c r="AB31" s="1741"/>
      <c r="AC31" s="1741"/>
      <c r="AD31" s="1741"/>
      <c r="AE31" s="1742"/>
      <c r="AF31" s="1734" t="s">
        <v>28</v>
      </c>
      <c r="AG31" s="1744"/>
      <c r="AH31" s="1744"/>
      <c r="AI31" s="1744"/>
      <c r="AJ31" s="1744"/>
      <c r="AK31" s="1744"/>
      <c r="AL31" s="1734" t="s">
        <v>28</v>
      </c>
      <c r="AM31" s="1735">
        <f>O31+S31+X31+AB31+AG31</f>
        <v>0</v>
      </c>
      <c r="AN31" s="1736"/>
      <c r="AO31" s="1736"/>
      <c r="AP31" s="1737"/>
      <c r="AQ31" s="1738" t="s">
        <v>234</v>
      </c>
      <c r="AR31" s="1739"/>
      <c r="AS31" s="1739"/>
      <c r="AT31" s="1739"/>
      <c r="AU31" s="1739"/>
      <c r="AV31" s="1739"/>
      <c r="AW31" s="1666">
        <f>ROUNDDOWN(AM31/3,1)</f>
        <v>0</v>
      </c>
      <c r="AX31" s="1666"/>
      <c r="AY31" s="1666"/>
      <c r="AZ31" s="1666"/>
      <c r="BA31" s="1208" t="s">
        <v>28</v>
      </c>
      <c r="BB31" s="1208"/>
      <c r="BC31" s="1740"/>
      <c r="BD31" s="2"/>
      <c r="BE31" s="2"/>
      <c r="BF31" s="2"/>
      <c r="BG31" s="2"/>
      <c r="BH31" s="2"/>
      <c r="BI31" s="2"/>
      <c r="BJ31" s="2"/>
      <c r="BK31" s="2"/>
    </row>
    <row r="32" spans="1:89" ht="12" customHeight="1" x14ac:dyDescent="0.4">
      <c r="A32" s="2"/>
      <c r="B32" s="1751"/>
      <c r="C32" s="1752"/>
      <c r="D32" s="1639"/>
      <c r="E32" s="1640"/>
      <c r="F32" s="1640"/>
      <c r="G32" s="1640"/>
      <c r="H32" s="1640"/>
      <c r="I32" s="1641"/>
      <c r="J32" s="1733"/>
      <c r="K32" s="1721"/>
      <c r="L32" s="1721"/>
      <c r="M32" s="1721"/>
      <c r="N32" s="900"/>
      <c r="O32" s="1717"/>
      <c r="P32" s="1718"/>
      <c r="Q32" s="1718"/>
      <c r="R32" s="1719"/>
      <c r="S32" s="1718"/>
      <c r="T32" s="1718"/>
      <c r="U32" s="1718"/>
      <c r="V32" s="1719"/>
      <c r="W32" s="1173"/>
      <c r="X32" s="1717"/>
      <c r="Y32" s="1718"/>
      <c r="Z32" s="1718"/>
      <c r="AA32" s="1719"/>
      <c r="AB32" s="1718"/>
      <c r="AC32" s="1718"/>
      <c r="AD32" s="1718"/>
      <c r="AE32" s="1719"/>
      <c r="AF32" s="1173"/>
      <c r="AG32" s="1721"/>
      <c r="AH32" s="1721"/>
      <c r="AI32" s="1721"/>
      <c r="AJ32" s="1721"/>
      <c r="AK32" s="1721"/>
      <c r="AL32" s="1173"/>
      <c r="AM32" s="1711"/>
      <c r="AN32" s="880"/>
      <c r="AO32" s="880"/>
      <c r="AP32" s="1712"/>
      <c r="AQ32" s="1189"/>
      <c r="AR32" s="1190"/>
      <c r="AS32" s="1190"/>
      <c r="AT32" s="1190"/>
      <c r="AU32" s="1190"/>
      <c r="AV32" s="1190"/>
      <c r="AW32" s="1635"/>
      <c r="AX32" s="1635"/>
      <c r="AY32" s="1635"/>
      <c r="AZ32" s="1635"/>
      <c r="BA32" s="899"/>
      <c r="BB32" s="899"/>
      <c r="BC32" s="1714"/>
      <c r="BD32" s="2"/>
      <c r="BE32" s="2"/>
      <c r="BF32" s="2"/>
      <c r="BG32" s="2"/>
      <c r="BH32" s="2"/>
      <c r="BI32" s="2"/>
      <c r="BJ32" s="2"/>
      <c r="BK32" s="2"/>
    </row>
    <row r="33" spans="1:63" ht="12" customHeight="1" x14ac:dyDescent="0.4">
      <c r="A33" s="2"/>
      <c r="B33" s="1751"/>
      <c r="C33" s="1752"/>
      <c r="D33" s="1643" t="s">
        <v>235</v>
      </c>
      <c r="E33" s="1644"/>
      <c r="F33" s="1644"/>
      <c r="G33" s="1644"/>
      <c r="H33" s="1644"/>
      <c r="I33" s="1645"/>
      <c r="J33" s="1732"/>
      <c r="K33" s="1720"/>
      <c r="L33" s="1720"/>
      <c r="M33" s="1720"/>
      <c r="N33" s="895" t="s">
        <v>28</v>
      </c>
      <c r="O33" s="1717"/>
      <c r="P33" s="1718"/>
      <c r="Q33" s="1718"/>
      <c r="R33" s="1719"/>
      <c r="S33" s="1718"/>
      <c r="T33" s="1718"/>
      <c r="U33" s="1718"/>
      <c r="V33" s="1719"/>
      <c r="W33" s="1159" t="s">
        <v>28</v>
      </c>
      <c r="X33" s="1717"/>
      <c r="Y33" s="1718"/>
      <c r="Z33" s="1718"/>
      <c r="AA33" s="1719"/>
      <c r="AB33" s="1718"/>
      <c r="AC33" s="1718"/>
      <c r="AD33" s="1718"/>
      <c r="AE33" s="1719"/>
      <c r="AF33" s="1159" t="s">
        <v>28</v>
      </c>
      <c r="AG33" s="1720"/>
      <c r="AH33" s="1720"/>
      <c r="AI33" s="1720"/>
      <c r="AJ33" s="1720"/>
      <c r="AK33" s="1720"/>
      <c r="AL33" s="1159" t="s">
        <v>28</v>
      </c>
      <c r="AM33" s="1174">
        <f>O33+S33+X33+AB33+AG33+O35+S35+X35+AB35+AG35</f>
        <v>0</v>
      </c>
      <c r="AN33" s="1148"/>
      <c r="AO33" s="1148"/>
      <c r="AP33" s="1175"/>
      <c r="AQ33" s="1180" t="s">
        <v>56</v>
      </c>
      <c r="AR33" s="1181"/>
      <c r="AS33" s="1181"/>
      <c r="AT33" s="1181"/>
      <c r="AU33" s="1181"/>
      <c r="AV33" s="1181"/>
      <c r="AW33" s="1634">
        <f>ROUNDDOWN(AM33/6,1)</f>
        <v>0</v>
      </c>
      <c r="AX33" s="1634"/>
      <c r="AY33" s="1634"/>
      <c r="AZ33" s="1634"/>
      <c r="BA33" s="1726" t="s">
        <v>236</v>
      </c>
      <c r="BB33" s="1726"/>
      <c r="BC33" s="1727"/>
      <c r="BD33" s="2"/>
      <c r="BE33" s="2"/>
      <c r="BF33" s="2"/>
      <c r="BG33" s="2"/>
      <c r="BH33" s="2"/>
      <c r="BI33" s="2"/>
      <c r="BJ33" s="2"/>
      <c r="BK33" s="2"/>
    </row>
    <row r="34" spans="1:63" ht="12" customHeight="1" x14ac:dyDescent="0.4">
      <c r="A34" s="2"/>
      <c r="B34" s="1751"/>
      <c r="C34" s="1752"/>
      <c r="D34" s="1639"/>
      <c r="E34" s="1640"/>
      <c r="F34" s="1640"/>
      <c r="G34" s="1640"/>
      <c r="H34" s="1640"/>
      <c r="I34" s="1641"/>
      <c r="J34" s="1733"/>
      <c r="K34" s="1721"/>
      <c r="L34" s="1721"/>
      <c r="M34" s="1721"/>
      <c r="N34" s="900"/>
      <c r="O34" s="1717"/>
      <c r="P34" s="1718"/>
      <c r="Q34" s="1718"/>
      <c r="R34" s="1719"/>
      <c r="S34" s="1718"/>
      <c r="T34" s="1718"/>
      <c r="U34" s="1718"/>
      <c r="V34" s="1719"/>
      <c r="W34" s="1173"/>
      <c r="X34" s="1717"/>
      <c r="Y34" s="1718"/>
      <c r="Z34" s="1718"/>
      <c r="AA34" s="1719"/>
      <c r="AB34" s="1718"/>
      <c r="AC34" s="1718"/>
      <c r="AD34" s="1718"/>
      <c r="AE34" s="1719"/>
      <c r="AF34" s="1173"/>
      <c r="AG34" s="1721"/>
      <c r="AH34" s="1721"/>
      <c r="AI34" s="1721"/>
      <c r="AJ34" s="1721"/>
      <c r="AK34" s="1721"/>
      <c r="AL34" s="1173"/>
      <c r="AM34" s="1176"/>
      <c r="AN34" s="1149"/>
      <c r="AO34" s="1149"/>
      <c r="AP34" s="1177"/>
      <c r="AQ34" s="1182"/>
      <c r="AR34" s="1183"/>
      <c r="AS34" s="1183"/>
      <c r="AT34" s="1183"/>
      <c r="AU34" s="1183"/>
      <c r="AV34" s="1183"/>
      <c r="AW34" s="1642"/>
      <c r="AX34" s="1642"/>
      <c r="AY34" s="1642"/>
      <c r="AZ34" s="1642"/>
      <c r="BA34" s="1728"/>
      <c r="BB34" s="1728"/>
      <c r="BC34" s="1729"/>
      <c r="BD34" s="2"/>
      <c r="BE34" s="2"/>
      <c r="BF34" s="2"/>
      <c r="BG34" s="2"/>
      <c r="BH34" s="2"/>
      <c r="BI34" s="2"/>
      <c r="BJ34" s="2"/>
      <c r="BK34" s="2"/>
    </row>
    <row r="35" spans="1:63" ht="12" customHeight="1" x14ac:dyDescent="0.4">
      <c r="A35" s="2"/>
      <c r="B35" s="1751"/>
      <c r="C35" s="1752"/>
      <c r="D35" s="1643" t="s">
        <v>237</v>
      </c>
      <c r="E35" s="1644"/>
      <c r="F35" s="1644"/>
      <c r="G35" s="1644"/>
      <c r="H35" s="1644"/>
      <c r="I35" s="1645"/>
      <c r="J35" s="1732"/>
      <c r="K35" s="1720"/>
      <c r="L35" s="1720"/>
      <c r="M35" s="1720"/>
      <c r="N35" s="895" t="s">
        <v>28</v>
      </c>
      <c r="O35" s="1717"/>
      <c r="P35" s="1718"/>
      <c r="Q35" s="1718"/>
      <c r="R35" s="1719"/>
      <c r="S35" s="1718"/>
      <c r="T35" s="1718"/>
      <c r="U35" s="1718"/>
      <c r="V35" s="1719"/>
      <c r="W35" s="1159" t="s">
        <v>28</v>
      </c>
      <c r="X35" s="1717"/>
      <c r="Y35" s="1718"/>
      <c r="Z35" s="1718"/>
      <c r="AA35" s="1719"/>
      <c r="AB35" s="1718"/>
      <c r="AC35" s="1718"/>
      <c r="AD35" s="1718"/>
      <c r="AE35" s="1719"/>
      <c r="AF35" s="1159" t="s">
        <v>28</v>
      </c>
      <c r="AG35" s="1720"/>
      <c r="AH35" s="1720"/>
      <c r="AI35" s="1720"/>
      <c r="AJ35" s="1720"/>
      <c r="AK35" s="1720"/>
      <c r="AL35" s="1159" t="s">
        <v>28</v>
      </c>
      <c r="AM35" s="1176"/>
      <c r="AN35" s="1149"/>
      <c r="AO35" s="1149"/>
      <c r="AP35" s="1177"/>
      <c r="AQ35" s="1182"/>
      <c r="AR35" s="1183"/>
      <c r="AS35" s="1183"/>
      <c r="AT35" s="1183"/>
      <c r="AU35" s="1183"/>
      <c r="AV35" s="1183"/>
      <c r="AW35" s="1642"/>
      <c r="AX35" s="1642"/>
      <c r="AY35" s="1642"/>
      <c r="AZ35" s="1642"/>
      <c r="BA35" s="1728"/>
      <c r="BB35" s="1728"/>
      <c r="BC35" s="1729"/>
      <c r="BD35" s="2"/>
      <c r="BE35" s="2"/>
      <c r="BF35" s="2"/>
      <c r="BG35" s="2"/>
      <c r="BH35" s="2"/>
      <c r="BI35" s="2"/>
      <c r="BJ35" s="2"/>
      <c r="BK35" s="2"/>
    </row>
    <row r="36" spans="1:63" ht="12" customHeight="1" x14ac:dyDescent="0.4">
      <c r="A36" s="2"/>
      <c r="B36" s="1751"/>
      <c r="C36" s="1752"/>
      <c r="D36" s="1639"/>
      <c r="E36" s="1640"/>
      <c r="F36" s="1640"/>
      <c r="G36" s="1640"/>
      <c r="H36" s="1640"/>
      <c r="I36" s="1641"/>
      <c r="J36" s="1733"/>
      <c r="K36" s="1721"/>
      <c r="L36" s="1721"/>
      <c r="M36" s="1721"/>
      <c r="N36" s="900"/>
      <c r="O36" s="1717"/>
      <c r="P36" s="1718"/>
      <c r="Q36" s="1718"/>
      <c r="R36" s="1719"/>
      <c r="S36" s="1718"/>
      <c r="T36" s="1718"/>
      <c r="U36" s="1718"/>
      <c r="V36" s="1719"/>
      <c r="W36" s="1173"/>
      <c r="X36" s="1717"/>
      <c r="Y36" s="1718"/>
      <c r="Z36" s="1718"/>
      <c r="AA36" s="1719"/>
      <c r="AB36" s="1718"/>
      <c r="AC36" s="1718"/>
      <c r="AD36" s="1718"/>
      <c r="AE36" s="1719"/>
      <c r="AF36" s="1173"/>
      <c r="AG36" s="1721"/>
      <c r="AH36" s="1721"/>
      <c r="AI36" s="1721"/>
      <c r="AJ36" s="1721"/>
      <c r="AK36" s="1721"/>
      <c r="AL36" s="1173"/>
      <c r="AM36" s="1178"/>
      <c r="AN36" s="1150"/>
      <c r="AO36" s="1150"/>
      <c r="AP36" s="1179"/>
      <c r="AQ36" s="1189"/>
      <c r="AR36" s="1190"/>
      <c r="AS36" s="1190"/>
      <c r="AT36" s="1190"/>
      <c r="AU36" s="1190"/>
      <c r="AV36" s="1190"/>
      <c r="AW36" s="1635"/>
      <c r="AX36" s="1635"/>
      <c r="AY36" s="1635"/>
      <c r="AZ36" s="1635"/>
      <c r="BA36" s="1730"/>
      <c r="BB36" s="1730"/>
      <c r="BC36" s="1731"/>
      <c r="BD36" s="2"/>
      <c r="BE36" s="2"/>
      <c r="BF36" s="2"/>
      <c r="BG36" s="2"/>
      <c r="BH36" s="2"/>
      <c r="BI36" s="2"/>
      <c r="BJ36" s="2"/>
      <c r="BK36" s="2"/>
    </row>
    <row r="37" spans="1:63" ht="12" customHeight="1" x14ac:dyDescent="0.4">
      <c r="A37" s="2"/>
      <c r="B37" s="1751"/>
      <c r="C37" s="1752"/>
      <c r="D37" s="1643" t="s">
        <v>57</v>
      </c>
      <c r="E37" s="1153"/>
      <c r="F37" s="1153"/>
      <c r="G37" s="1153"/>
      <c r="H37" s="1153"/>
      <c r="I37" s="1154"/>
      <c r="J37" s="1724"/>
      <c r="K37" s="1725"/>
      <c r="L37" s="1725"/>
      <c r="M37" s="1725"/>
      <c r="N37" s="883" t="s">
        <v>28</v>
      </c>
      <c r="O37" s="1717"/>
      <c r="P37" s="1718"/>
      <c r="Q37" s="1718"/>
      <c r="R37" s="1719"/>
      <c r="S37" s="1718"/>
      <c r="T37" s="1718"/>
      <c r="U37" s="1718"/>
      <c r="V37" s="1719"/>
      <c r="W37" s="1159" t="s">
        <v>28</v>
      </c>
      <c r="X37" s="1717"/>
      <c r="Y37" s="1718"/>
      <c r="Z37" s="1718"/>
      <c r="AA37" s="1719"/>
      <c r="AB37" s="1718"/>
      <c r="AC37" s="1718"/>
      <c r="AD37" s="1718"/>
      <c r="AE37" s="1719"/>
      <c r="AF37" s="1159" t="s">
        <v>28</v>
      </c>
      <c r="AG37" s="1720"/>
      <c r="AH37" s="1720"/>
      <c r="AI37" s="1720"/>
      <c r="AJ37" s="1720"/>
      <c r="AK37" s="1720"/>
      <c r="AL37" s="1159" t="s">
        <v>28</v>
      </c>
      <c r="AM37" s="1711">
        <f>O37+S37+X37+AB37+AG37</f>
        <v>0</v>
      </c>
      <c r="AN37" s="880"/>
      <c r="AO37" s="880"/>
      <c r="AP37" s="1712"/>
      <c r="AQ37" s="1180" t="s">
        <v>58</v>
      </c>
      <c r="AR37" s="1184"/>
      <c r="AS37" s="1184"/>
      <c r="AT37" s="1184"/>
      <c r="AU37" s="1184"/>
      <c r="AV37" s="1184"/>
      <c r="AW37" s="1635">
        <f>ROUNDDOWN(AM37/15,1)</f>
        <v>0</v>
      </c>
      <c r="AX37" s="1635"/>
      <c r="AY37" s="1635"/>
      <c r="AZ37" s="1635"/>
      <c r="BA37" s="894" t="s">
        <v>28</v>
      </c>
      <c r="BB37" s="894"/>
      <c r="BC37" s="1713"/>
      <c r="BD37" s="2"/>
      <c r="BE37" s="2"/>
      <c r="BF37" s="2"/>
      <c r="BG37" s="2"/>
      <c r="BH37" s="2"/>
      <c r="BI37" s="2"/>
      <c r="BJ37" s="2"/>
      <c r="BK37" s="2"/>
    </row>
    <row r="38" spans="1:63" ht="12" customHeight="1" x14ac:dyDescent="0.4">
      <c r="A38" s="2"/>
      <c r="B38" s="1751"/>
      <c r="C38" s="1752"/>
      <c r="D38" s="1646"/>
      <c r="E38" s="1167"/>
      <c r="F38" s="1167"/>
      <c r="G38" s="1167"/>
      <c r="H38" s="1167"/>
      <c r="I38" s="1168"/>
      <c r="J38" s="1724"/>
      <c r="K38" s="1725"/>
      <c r="L38" s="1725"/>
      <c r="M38" s="1725"/>
      <c r="N38" s="883"/>
      <c r="O38" s="1717"/>
      <c r="P38" s="1718"/>
      <c r="Q38" s="1718"/>
      <c r="R38" s="1719"/>
      <c r="S38" s="1718"/>
      <c r="T38" s="1718"/>
      <c r="U38" s="1718"/>
      <c r="V38" s="1719"/>
      <c r="W38" s="1173"/>
      <c r="X38" s="1717"/>
      <c r="Y38" s="1718"/>
      <c r="Z38" s="1718"/>
      <c r="AA38" s="1719"/>
      <c r="AB38" s="1718"/>
      <c r="AC38" s="1718"/>
      <c r="AD38" s="1718"/>
      <c r="AE38" s="1719"/>
      <c r="AF38" s="1173"/>
      <c r="AG38" s="1721"/>
      <c r="AH38" s="1721"/>
      <c r="AI38" s="1721"/>
      <c r="AJ38" s="1721"/>
      <c r="AK38" s="1721"/>
      <c r="AL38" s="1173"/>
      <c r="AM38" s="1711"/>
      <c r="AN38" s="880"/>
      <c r="AO38" s="880"/>
      <c r="AP38" s="1712"/>
      <c r="AQ38" s="1185"/>
      <c r="AR38" s="1186"/>
      <c r="AS38" s="1186"/>
      <c r="AT38" s="1186"/>
      <c r="AU38" s="1186"/>
      <c r="AV38" s="1186"/>
      <c r="AW38" s="1630"/>
      <c r="AX38" s="1630"/>
      <c r="AY38" s="1630"/>
      <c r="AZ38" s="1630"/>
      <c r="BA38" s="899"/>
      <c r="BB38" s="899"/>
      <c r="BC38" s="1714"/>
      <c r="BD38" s="2"/>
      <c r="BE38" s="2"/>
      <c r="BF38" s="2"/>
      <c r="BG38" s="2"/>
      <c r="BH38" s="2"/>
      <c r="BI38" s="2"/>
      <c r="BJ38" s="2"/>
      <c r="BK38" s="2"/>
    </row>
    <row r="39" spans="1:63" ht="12" customHeight="1" x14ac:dyDescent="0.4">
      <c r="A39" s="2"/>
      <c r="B39" s="1751"/>
      <c r="C39" s="1752"/>
      <c r="D39" s="1643" t="s">
        <v>63</v>
      </c>
      <c r="E39" s="1153"/>
      <c r="F39" s="1153"/>
      <c r="G39" s="1153"/>
      <c r="H39" s="1153"/>
      <c r="I39" s="1154"/>
      <c r="J39" s="1722"/>
      <c r="K39" s="1723"/>
      <c r="L39" s="1723"/>
      <c r="M39" s="1723"/>
      <c r="N39" s="897" t="s">
        <v>28</v>
      </c>
      <c r="O39" s="1717"/>
      <c r="P39" s="1718"/>
      <c r="Q39" s="1718"/>
      <c r="R39" s="1719"/>
      <c r="S39" s="1718"/>
      <c r="T39" s="1718"/>
      <c r="U39" s="1718"/>
      <c r="V39" s="1719"/>
      <c r="W39" s="1159" t="s">
        <v>28</v>
      </c>
      <c r="X39" s="1717"/>
      <c r="Y39" s="1718"/>
      <c r="Z39" s="1718"/>
      <c r="AA39" s="1719"/>
      <c r="AB39" s="1718"/>
      <c r="AC39" s="1718"/>
      <c r="AD39" s="1718"/>
      <c r="AE39" s="1719"/>
      <c r="AF39" s="1159" t="s">
        <v>28</v>
      </c>
      <c r="AG39" s="1720"/>
      <c r="AH39" s="1720"/>
      <c r="AI39" s="1720"/>
      <c r="AJ39" s="1720"/>
      <c r="AK39" s="1720"/>
      <c r="AL39" s="1159" t="s">
        <v>28</v>
      </c>
      <c r="AM39" s="1711">
        <f>O39+S39+X39+AB39+AG39</f>
        <v>0</v>
      </c>
      <c r="AN39" s="880"/>
      <c r="AO39" s="880"/>
      <c r="AP39" s="1712"/>
      <c r="AQ39" s="1180" t="s">
        <v>64</v>
      </c>
      <c r="AR39" s="1184"/>
      <c r="AS39" s="1184"/>
      <c r="AT39" s="1184"/>
      <c r="AU39" s="1184"/>
      <c r="AV39" s="1184"/>
      <c r="AW39" s="1630">
        <f>ROUNDDOWN(AM39/30,1)</f>
        <v>0</v>
      </c>
      <c r="AX39" s="1630"/>
      <c r="AY39" s="1630"/>
      <c r="AZ39" s="1630"/>
      <c r="BA39" s="894" t="s">
        <v>28</v>
      </c>
      <c r="BB39" s="894"/>
      <c r="BC39" s="1713"/>
      <c r="BD39" s="2"/>
      <c r="BE39" s="2"/>
      <c r="BF39" s="2"/>
      <c r="BG39" s="2"/>
      <c r="BH39" s="2"/>
      <c r="BI39" s="2"/>
      <c r="BJ39" s="2"/>
      <c r="BK39" s="2"/>
    </row>
    <row r="40" spans="1:63" ht="12" customHeight="1" x14ac:dyDescent="0.4">
      <c r="A40" s="2"/>
      <c r="B40" s="1751"/>
      <c r="C40" s="1752"/>
      <c r="D40" s="1646"/>
      <c r="E40" s="1167"/>
      <c r="F40" s="1167"/>
      <c r="G40" s="1167"/>
      <c r="H40" s="1167"/>
      <c r="I40" s="1168"/>
      <c r="J40" s="1722"/>
      <c r="K40" s="1723"/>
      <c r="L40" s="1723"/>
      <c r="M40" s="1723"/>
      <c r="N40" s="897"/>
      <c r="O40" s="1717"/>
      <c r="P40" s="1718"/>
      <c r="Q40" s="1718"/>
      <c r="R40" s="1719"/>
      <c r="S40" s="1718"/>
      <c r="T40" s="1718"/>
      <c r="U40" s="1718"/>
      <c r="V40" s="1719"/>
      <c r="W40" s="1173"/>
      <c r="X40" s="1717"/>
      <c r="Y40" s="1718"/>
      <c r="Z40" s="1718"/>
      <c r="AA40" s="1719"/>
      <c r="AB40" s="1718"/>
      <c r="AC40" s="1718"/>
      <c r="AD40" s="1718"/>
      <c r="AE40" s="1719"/>
      <c r="AF40" s="1173"/>
      <c r="AG40" s="1721"/>
      <c r="AH40" s="1721"/>
      <c r="AI40" s="1721"/>
      <c r="AJ40" s="1721"/>
      <c r="AK40" s="1721"/>
      <c r="AL40" s="1173"/>
      <c r="AM40" s="1711"/>
      <c r="AN40" s="880"/>
      <c r="AO40" s="880"/>
      <c r="AP40" s="1712"/>
      <c r="AQ40" s="1185"/>
      <c r="AR40" s="1186"/>
      <c r="AS40" s="1186"/>
      <c r="AT40" s="1186"/>
      <c r="AU40" s="1186"/>
      <c r="AV40" s="1186"/>
      <c r="AW40" s="1630"/>
      <c r="AX40" s="1630"/>
      <c r="AY40" s="1630"/>
      <c r="AZ40" s="1630"/>
      <c r="BA40" s="899"/>
      <c r="BB40" s="899"/>
      <c r="BC40" s="1714"/>
      <c r="BD40" s="2"/>
      <c r="BE40" s="2"/>
      <c r="BF40" s="2"/>
      <c r="BG40" s="2"/>
      <c r="BH40" s="2"/>
      <c r="BI40" s="2"/>
      <c r="BJ40" s="2"/>
      <c r="BK40" s="2"/>
    </row>
    <row r="41" spans="1:63" ht="12" customHeight="1" x14ac:dyDescent="0.4">
      <c r="A41" s="2"/>
      <c r="B41" s="1751"/>
      <c r="C41" s="1752"/>
      <c r="D41" s="1643" t="s">
        <v>65</v>
      </c>
      <c r="E41" s="1153"/>
      <c r="F41" s="1153"/>
      <c r="G41" s="1153"/>
      <c r="H41" s="1153"/>
      <c r="I41" s="1154"/>
      <c r="J41" s="1715">
        <f>SUM(J31:M40)</f>
        <v>0</v>
      </c>
      <c r="K41" s="1709"/>
      <c r="L41" s="1709"/>
      <c r="M41" s="1709"/>
      <c r="N41" s="895" t="s">
        <v>28</v>
      </c>
      <c r="O41" s="1706">
        <f>SUM(O31:R40)</f>
        <v>0</v>
      </c>
      <c r="P41" s="1707"/>
      <c r="Q41" s="1707"/>
      <c r="R41" s="1708"/>
      <c r="S41" s="1707">
        <f>SUM(S31:V40)</f>
        <v>0</v>
      </c>
      <c r="T41" s="1707"/>
      <c r="U41" s="1707"/>
      <c r="V41" s="1708"/>
      <c r="W41" s="1159" t="s">
        <v>28</v>
      </c>
      <c r="X41" s="1706">
        <f>SUM(X31:AA40)</f>
        <v>0</v>
      </c>
      <c r="Y41" s="1707"/>
      <c r="Z41" s="1707"/>
      <c r="AA41" s="1708"/>
      <c r="AB41" s="1707">
        <f>SUM(AB31:AE40)</f>
        <v>0</v>
      </c>
      <c r="AC41" s="1707"/>
      <c r="AD41" s="1707"/>
      <c r="AE41" s="1708"/>
      <c r="AF41" s="1159" t="s">
        <v>28</v>
      </c>
      <c r="AG41" s="1709">
        <f>SUM(AG31:AK40)</f>
        <v>0</v>
      </c>
      <c r="AH41" s="1709"/>
      <c r="AI41" s="1709"/>
      <c r="AJ41" s="1709"/>
      <c r="AK41" s="1709"/>
      <c r="AL41" s="1159" t="s">
        <v>28</v>
      </c>
      <c r="AM41" s="1711">
        <f>O41+S41+X41+AB41+AG41</f>
        <v>0</v>
      </c>
      <c r="AN41" s="880"/>
      <c r="AO41" s="880"/>
      <c r="AP41" s="1712"/>
      <c r="AQ41" s="1619" t="s">
        <v>238</v>
      </c>
      <c r="AR41" s="1701"/>
      <c r="AS41" s="1701"/>
      <c r="AT41" s="1701"/>
      <c r="AU41" s="1701"/>
      <c r="AV41" s="1701"/>
      <c r="AW41" s="1625">
        <f>ROUND(AW31+AW33+AW37+AW39,0)</f>
        <v>0</v>
      </c>
      <c r="AX41" s="1625"/>
      <c r="AY41" s="1625"/>
      <c r="AZ41" s="1625"/>
      <c r="BA41" s="894" t="s">
        <v>28</v>
      </c>
      <c r="BB41" s="894"/>
      <c r="BC41" s="895" t="s">
        <v>66</v>
      </c>
      <c r="BD41" s="165" t="s">
        <v>239</v>
      </c>
      <c r="BE41" s="165"/>
      <c r="BF41" s="2"/>
      <c r="BG41" s="2"/>
      <c r="BH41" s="2"/>
      <c r="BI41" s="2"/>
      <c r="BJ41" s="2"/>
      <c r="BK41" s="2"/>
    </row>
    <row r="42" spans="1:63" ht="12" customHeight="1" x14ac:dyDescent="0.4">
      <c r="A42" s="2"/>
      <c r="B42" s="1751"/>
      <c r="C42" s="1752"/>
      <c r="D42" s="1646"/>
      <c r="E42" s="1167"/>
      <c r="F42" s="1167"/>
      <c r="G42" s="1167"/>
      <c r="H42" s="1167"/>
      <c r="I42" s="1168"/>
      <c r="J42" s="1716"/>
      <c r="K42" s="1710"/>
      <c r="L42" s="1710"/>
      <c r="M42" s="1710"/>
      <c r="N42" s="900"/>
      <c r="O42" s="1706"/>
      <c r="P42" s="1707"/>
      <c r="Q42" s="1707"/>
      <c r="R42" s="1708"/>
      <c r="S42" s="1707"/>
      <c r="T42" s="1707"/>
      <c r="U42" s="1707"/>
      <c r="V42" s="1708"/>
      <c r="W42" s="1173"/>
      <c r="X42" s="1706"/>
      <c r="Y42" s="1707"/>
      <c r="Z42" s="1707"/>
      <c r="AA42" s="1708"/>
      <c r="AB42" s="1707"/>
      <c r="AC42" s="1707"/>
      <c r="AD42" s="1707"/>
      <c r="AE42" s="1708"/>
      <c r="AF42" s="1173"/>
      <c r="AG42" s="1710"/>
      <c r="AH42" s="1710"/>
      <c r="AI42" s="1710"/>
      <c r="AJ42" s="1710"/>
      <c r="AK42" s="1710"/>
      <c r="AL42" s="1173"/>
      <c r="AM42" s="1711"/>
      <c r="AN42" s="880"/>
      <c r="AO42" s="880"/>
      <c r="AP42" s="1712"/>
      <c r="AQ42" s="1702"/>
      <c r="AR42" s="1703"/>
      <c r="AS42" s="1703"/>
      <c r="AT42" s="1703"/>
      <c r="AU42" s="1703"/>
      <c r="AV42" s="1703"/>
      <c r="AW42" s="1704"/>
      <c r="AX42" s="1704"/>
      <c r="AY42" s="1704"/>
      <c r="AZ42" s="1704"/>
      <c r="BA42" s="899"/>
      <c r="BB42" s="899"/>
      <c r="BC42" s="900"/>
      <c r="BD42" s="165"/>
      <c r="BE42" s="165" t="s">
        <v>240</v>
      </c>
      <c r="BF42" s="2"/>
      <c r="BG42" s="2"/>
      <c r="BH42" s="2"/>
      <c r="BI42" s="2"/>
      <c r="BJ42" s="2"/>
      <c r="BK42" s="2"/>
    </row>
    <row r="43" spans="1:63" ht="12" customHeight="1" x14ac:dyDescent="0.4">
      <c r="A43" s="2"/>
      <c r="B43" s="1751"/>
      <c r="C43" s="1752"/>
      <c r="D43" s="558"/>
      <c r="E43" s="1083" t="s">
        <v>241</v>
      </c>
      <c r="F43" s="1083"/>
      <c r="G43" s="1083"/>
      <c r="H43" s="1083"/>
      <c r="I43" s="1083"/>
      <c r="J43" s="1083"/>
      <c r="K43" s="1083"/>
      <c r="L43" s="1083"/>
      <c r="M43" s="1083"/>
      <c r="N43" s="1083"/>
      <c r="O43" s="1083"/>
      <c r="P43" s="1083"/>
      <c r="Q43" s="1083"/>
      <c r="R43" s="1083"/>
      <c r="S43" s="1083"/>
      <c r="T43" s="1083"/>
      <c r="U43" s="1083"/>
      <c r="V43" s="1083"/>
      <c r="W43" s="1083"/>
      <c r="X43" s="1083"/>
      <c r="Y43" s="1083"/>
      <c r="Z43" s="1083"/>
      <c r="AA43" s="1083"/>
      <c r="AB43" s="1083"/>
      <c r="AC43" s="1083"/>
      <c r="AD43" s="1083"/>
      <c r="AE43" s="1083"/>
      <c r="AF43" s="1083"/>
      <c r="AG43" s="1083"/>
      <c r="AH43" s="1083"/>
      <c r="AI43" s="1083"/>
      <c r="AJ43" s="1083"/>
      <c r="AK43" s="1083"/>
      <c r="AL43" s="1605"/>
      <c r="AM43" s="1700">
        <f>IF(AND(J41&gt;=1,J41&lt;=90),1,0)</f>
        <v>0</v>
      </c>
      <c r="AN43" s="1700"/>
      <c r="AO43" s="1700"/>
      <c r="AP43" s="1700"/>
      <c r="AQ43" s="1700"/>
      <c r="AR43" s="1700"/>
      <c r="AS43" s="1700"/>
      <c r="AT43" s="1700"/>
      <c r="AU43" s="1700"/>
      <c r="AV43" s="1700"/>
      <c r="AW43" s="1700"/>
      <c r="AX43" s="1700"/>
      <c r="AY43" s="1700"/>
      <c r="AZ43" s="1098"/>
      <c r="BA43" s="884" t="s">
        <v>28</v>
      </c>
      <c r="BB43" s="884"/>
      <c r="BC43" s="897" t="s">
        <v>69</v>
      </c>
      <c r="BD43" s="2"/>
      <c r="BE43" s="2"/>
      <c r="BF43" s="2"/>
      <c r="BG43" s="2"/>
      <c r="BH43" s="2"/>
      <c r="BI43" s="2"/>
      <c r="BJ43" s="2"/>
      <c r="BK43" s="2"/>
    </row>
    <row r="44" spans="1:63" ht="12" customHeight="1" x14ac:dyDescent="0.4">
      <c r="A44" s="2"/>
      <c r="B44" s="1751"/>
      <c r="C44" s="1752"/>
      <c r="D44" s="676"/>
      <c r="E44" s="1083"/>
      <c r="F44" s="1083"/>
      <c r="G44" s="1083"/>
      <c r="H44" s="1083"/>
      <c r="I44" s="1083"/>
      <c r="J44" s="1083"/>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3"/>
      <c r="AG44" s="1083"/>
      <c r="AH44" s="1083"/>
      <c r="AI44" s="1083"/>
      <c r="AJ44" s="1083"/>
      <c r="AK44" s="1083"/>
      <c r="AL44" s="1605"/>
      <c r="AM44" s="1705"/>
      <c r="AN44" s="1705"/>
      <c r="AO44" s="1705"/>
      <c r="AP44" s="1705"/>
      <c r="AQ44" s="1705"/>
      <c r="AR44" s="1705"/>
      <c r="AS44" s="1705"/>
      <c r="AT44" s="1705"/>
      <c r="AU44" s="1705"/>
      <c r="AV44" s="1705"/>
      <c r="AW44" s="1705"/>
      <c r="AX44" s="1705"/>
      <c r="AY44" s="1705"/>
      <c r="AZ44" s="1089"/>
      <c r="BA44" s="884"/>
      <c r="BB44" s="884"/>
      <c r="BC44" s="897"/>
      <c r="BD44" s="2"/>
      <c r="BE44" s="2"/>
      <c r="BF44" s="2"/>
      <c r="BG44" s="2"/>
      <c r="BH44" s="2"/>
      <c r="BI44" s="2"/>
      <c r="BJ44" s="2"/>
      <c r="BK44" s="2"/>
    </row>
    <row r="45" spans="1:63" ht="12" customHeight="1" x14ac:dyDescent="0.4">
      <c r="A45" s="2"/>
      <c r="B45" s="1751"/>
      <c r="C45" s="1752"/>
      <c r="D45" s="1693"/>
      <c r="E45" s="1694" t="s">
        <v>242</v>
      </c>
      <c r="F45" s="1695"/>
      <c r="G45" s="1695"/>
      <c r="H45" s="1695"/>
      <c r="I45" s="1695"/>
      <c r="J45" s="1695"/>
      <c r="K45" s="1695"/>
      <c r="L45" s="1695"/>
      <c r="M45" s="1695"/>
      <c r="N45" s="1695"/>
      <c r="O45" s="1695"/>
      <c r="P45" s="1695"/>
      <c r="Q45" s="1695"/>
      <c r="R45" s="1695"/>
      <c r="S45" s="1695"/>
      <c r="T45" s="1695"/>
      <c r="U45" s="1695"/>
      <c r="V45" s="1695"/>
      <c r="W45" s="1695"/>
      <c r="X45" s="1695"/>
      <c r="Y45" s="1695"/>
      <c r="Z45" s="1695"/>
      <c r="AA45" s="1695"/>
      <c r="AB45" s="1695"/>
      <c r="AC45" s="1695"/>
      <c r="AD45" s="1695"/>
      <c r="AE45" s="1695"/>
      <c r="AF45" s="1695"/>
      <c r="AG45" s="1695"/>
      <c r="AH45" s="1695"/>
      <c r="AI45" s="1695"/>
      <c r="AJ45" s="1695"/>
      <c r="AK45" s="1695"/>
      <c r="AL45" s="1695"/>
      <c r="AM45" s="1696">
        <f>IF(AND((O41+X41)&gt;=1),1,0)</f>
        <v>0</v>
      </c>
      <c r="AN45" s="1696"/>
      <c r="AO45" s="1696"/>
      <c r="AP45" s="1696"/>
      <c r="AQ45" s="1696"/>
      <c r="AR45" s="1696"/>
      <c r="AS45" s="1696"/>
      <c r="AT45" s="1696"/>
      <c r="AU45" s="1696"/>
      <c r="AV45" s="1696"/>
      <c r="AW45" s="1696"/>
      <c r="AX45" s="1696"/>
      <c r="AY45" s="1696"/>
      <c r="AZ45" s="1697"/>
      <c r="BA45" s="894" t="s">
        <v>28</v>
      </c>
      <c r="BB45" s="894"/>
      <c r="BC45" s="895" t="s">
        <v>71</v>
      </c>
      <c r="BD45" s="2"/>
      <c r="BE45" s="2"/>
      <c r="BF45" s="2"/>
      <c r="BG45" s="2"/>
      <c r="BH45" s="2"/>
      <c r="BI45" s="2"/>
      <c r="BJ45" s="2"/>
      <c r="BK45" s="2"/>
    </row>
    <row r="46" spans="1:63" ht="12" customHeight="1" x14ac:dyDescent="0.4">
      <c r="A46" s="2"/>
      <c r="B46" s="1751"/>
      <c r="C46" s="1752"/>
      <c r="D46" s="819"/>
      <c r="E46" s="1694"/>
      <c r="F46" s="1695"/>
      <c r="G46" s="1695"/>
      <c r="H46" s="1695"/>
      <c r="I46" s="1695"/>
      <c r="J46" s="1695"/>
      <c r="K46" s="1695"/>
      <c r="L46" s="1695"/>
      <c r="M46" s="1695"/>
      <c r="N46" s="1695"/>
      <c r="O46" s="1695"/>
      <c r="P46" s="1695"/>
      <c r="Q46" s="1695"/>
      <c r="R46" s="1695"/>
      <c r="S46" s="1695"/>
      <c r="T46" s="1695"/>
      <c r="U46" s="1695"/>
      <c r="V46" s="1695"/>
      <c r="W46" s="1695"/>
      <c r="X46" s="1695"/>
      <c r="Y46" s="1695"/>
      <c r="Z46" s="1695"/>
      <c r="AA46" s="1695"/>
      <c r="AB46" s="1695"/>
      <c r="AC46" s="1695"/>
      <c r="AD46" s="1695"/>
      <c r="AE46" s="1695"/>
      <c r="AF46" s="1695"/>
      <c r="AG46" s="1695"/>
      <c r="AH46" s="1695"/>
      <c r="AI46" s="1695"/>
      <c r="AJ46" s="1695"/>
      <c r="AK46" s="1695"/>
      <c r="AL46" s="1695"/>
      <c r="AM46" s="1696"/>
      <c r="AN46" s="1696"/>
      <c r="AO46" s="1696"/>
      <c r="AP46" s="1696"/>
      <c r="AQ46" s="1696"/>
      <c r="AR46" s="1696"/>
      <c r="AS46" s="1696"/>
      <c r="AT46" s="1696"/>
      <c r="AU46" s="1696"/>
      <c r="AV46" s="1696"/>
      <c r="AW46" s="1696"/>
      <c r="AX46" s="1696"/>
      <c r="AY46" s="1696"/>
      <c r="AZ46" s="1697"/>
      <c r="BA46" s="899"/>
      <c r="BB46" s="899"/>
      <c r="BC46" s="900"/>
      <c r="BD46" s="2"/>
      <c r="BE46" s="2"/>
      <c r="BF46" s="2"/>
      <c r="BG46" s="2"/>
      <c r="BH46" s="2"/>
      <c r="BI46" s="2"/>
      <c r="BJ46" s="2"/>
      <c r="BK46" s="2"/>
    </row>
    <row r="47" spans="1:63" ht="12" customHeight="1" x14ac:dyDescent="0.4">
      <c r="A47" s="2"/>
      <c r="B47" s="1751"/>
      <c r="C47" s="1752"/>
      <c r="D47" s="676" t="s">
        <v>243</v>
      </c>
      <c r="E47" s="677"/>
      <c r="F47" s="677"/>
      <c r="G47" s="677"/>
      <c r="H47" s="677"/>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8"/>
      <c r="AM47" s="1699">
        <f>AW41+AM43+AM45</f>
        <v>0</v>
      </c>
      <c r="AN47" s="1700"/>
      <c r="AO47" s="1700"/>
      <c r="AP47" s="1700"/>
      <c r="AQ47" s="1700"/>
      <c r="AR47" s="1700"/>
      <c r="AS47" s="1700"/>
      <c r="AT47" s="1700"/>
      <c r="AU47" s="1700"/>
      <c r="AV47" s="1700"/>
      <c r="AW47" s="1700"/>
      <c r="AX47" s="1700"/>
      <c r="AY47" s="1700"/>
      <c r="AZ47" s="1098"/>
      <c r="BA47" s="884" t="s">
        <v>28</v>
      </c>
      <c r="BB47" s="884"/>
      <c r="BC47" s="897" t="s">
        <v>76</v>
      </c>
      <c r="BD47" s="2"/>
      <c r="BE47" s="2"/>
      <c r="BF47" s="2"/>
      <c r="BG47" s="2"/>
      <c r="BH47" s="2"/>
      <c r="BI47" s="2"/>
      <c r="BJ47" s="2"/>
      <c r="BK47" s="2"/>
    </row>
    <row r="48" spans="1:63" ht="12" customHeight="1" thickBot="1" x14ac:dyDescent="0.45">
      <c r="A48" s="2"/>
      <c r="B48" s="1753"/>
      <c r="C48" s="1754"/>
      <c r="D48" s="1685"/>
      <c r="E48" s="1072"/>
      <c r="F48" s="1072"/>
      <c r="G48" s="1072"/>
      <c r="H48" s="1072"/>
      <c r="I48" s="1072"/>
      <c r="J48" s="1072"/>
      <c r="K48" s="1072"/>
      <c r="L48" s="1072"/>
      <c r="M48" s="1072"/>
      <c r="N48" s="1072"/>
      <c r="O48" s="1072"/>
      <c r="P48" s="1072"/>
      <c r="Q48" s="1072"/>
      <c r="R48" s="1072"/>
      <c r="S48" s="1072"/>
      <c r="T48" s="1072"/>
      <c r="U48" s="1072"/>
      <c r="V48" s="1072"/>
      <c r="W48" s="1072"/>
      <c r="X48" s="1072"/>
      <c r="Y48" s="1072"/>
      <c r="Z48" s="1072"/>
      <c r="AA48" s="1072"/>
      <c r="AB48" s="1072"/>
      <c r="AC48" s="1072"/>
      <c r="AD48" s="1072"/>
      <c r="AE48" s="1072"/>
      <c r="AF48" s="1072"/>
      <c r="AG48" s="1072"/>
      <c r="AH48" s="1072"/>
      <c r="AI48" s="1072"/>
      <c r="AJ48" s="1072"/>
      <c r="AK48" s="1072"/>
      <c r="AL48" s="1698"/>
      <c r="AM48" s="1696"/>
      <c r="AN48" s="1696"/>
      <c r="AO48" s="1696"/>
      <c r="AP48" s="1696"/>
      <c r="AQ48" s="1696"/>
      <c r="AR48" s="1696"/>
      <c r="AS48" s="1696"/>
      <c r="AT48" s="1696"/>
      <c r="AU48" s="1696"/>
      <c r="AV48" s="1696"/>
      <c r="AW48" s="1696"/>
      <c r="AX48" s="1696"/>
      <c r="AY48" s="1696"/>
      <c r="AZ48" s="1697"/>
      <c r="BA48" s="899"/>
      <c r="BB48" s="899"/>
      <c r="BC48" s="900"/>
      <c r="BD48" s="41" t="s">
        <v>244</v>
      </c>
      <c r="BE48" s="2"/>
      <c r="BF48" s="2"/>
      <c r="BG48" s="2"/>
      <c r="BH48" s="2"/>
      <c r="BI48" s="2"/>
      <c r="BJ48" s="2"/>
      <c r="BK48" s="2"/>
    </row>
    <row r="49" spans="1:63" ht="12" customHeight="1" x14ac:dyDescent="0.4">
      <c r="A49" s="2"/>
      <c r="B49" s="1677" t="s">
        <v>245</v>
      </c>
      <c r="C49" s="1678"/>
      <c r="D49" s="1679"/>
      <c r="E49" s="1117" t="s">
        <v>246</v>
      </c>
      <c r="F49" s="1117"/>
      <c r="G49" s="1117"/>
      <c r="H49" s="1117"/>
      <c r="I49" s="1117"/>
      <c r="J49" s="1117"/>
      <c r="K49" s="1117"/>
      <c r="L49" s="1117"/>
      <c r="M49" s="1117"/>
      <c r="N49" s="1117"/>
      <c r="O49" s="1117"/>
      <c r="P49" s="1117"/>
      <c r="Q49" s="1117"/>
      <c r="R49" s="1117"/>
      <c r="S49" s="1117"/>
      <c r="T49" s="1117"/>
      <c r="U49" s="1117"/>
      <c r="V49" s="1117"/>
      <c r="W49" s="1117"/>
      <c r="X49" s="1117"/>
      <c r="Y49" s="1117"/>
      <c r="Z49" s="1117"/>
      <c r="AA49" s="1117"/>
      <c r="AB49" s="1117"/>
      <c r="AC49" s="1117"/>
      <c r="AD49" s="1117"/>
      <c r="AE49" s="1117"/>
      <c r="AF49" s="1117"/>
      <c r="AG49" s="1117"/>
      <c r="AH49" s="1117"/>
      <c r="AI49" s="1117"/>
      <c r="AJ49" s="1117"/>
      <c r="AK49" s="1117"/>
      <c r="AL49" s="1118"/>
      <c r="AM49" s="1681"/>
      <c r="AN49" s="1681"/>
      <c r="AO49" s="1681"/>
      <c r="AP49" s="1681"/>
      <c r="AQ49" s="1681"/>
      <c r="AR49" s="1681"/>
      <c r="AS49" s="1681"/>
      <c r="AT49" s="1681"/>
      <c r="AU49" s="1681"/>
      <c r="AV49" s="1681"/>
      <c r="AW49" s="1681"/>
      <c r="AX49" s="1681"/>
      <c r="AY49" s="1681"/>
      <c r="AZ49" s="1682"/>
      <c r="BA49" s="1078" t="s">
        <v>28</v>
      </c>
      <c r="BB49" s="1078"/>
      <c r="BC49" s="1131" t="s">
        <v>79</v>
      </c>
      <c r="BD49" s="2"/>
      <c r="BE49" s="2"/>
      <c r="BF49" s="2"/>
      <c r="BG49" s="2"/>
      <c r="BH49" s="2"/>
      <c r="BI49" s="2"/>
      <c r="BJ49" s="2"/>
      <c r="BK49" s="2"/>
    </row>
    <row r="50" spans="1:63" ht="12" customHeight="1" x14ac:dyDescent="0.4">
      <c r="A50" s="2"/>
      <c r="B50" s="1677"/>
      <c r="C50" s="1678"/>
      <c r="D50" s="679"/>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c r="AA50" s="1186"/>
      <c r="AB50" s="1186"/>
      <c r="AC50" s="1186"/>
      <c r="AD50" s="1186"/>
      <c r="AE50" s="1186"/>
      <c r="AF50" s="1186"/>
      <c r="AG50" s="1186"/>
      <c r="AH50" s="1186"/>
      <c r="AI50" s="1186"/>
      <c r="AJ50" s="1186"/>
      <c r="AK50" s="1186"/>
      <c r="AL50" s="1680"/>
      <c r="AM50" s="1683"/>
      <c r="AN50" s="1683"/>
      <c r="AO50" s="1683"/>
      <c r="AP50" s="1683"/>
      <c r="AQ50" s="1683"/>
      <c r="AR50" s="1683"/>
      <c r="AS50" s="1683"/>
      <c r="AT50" s="1683"/>
      <c r="AU50" s="1683"/>
      <c r="AV50" s="1683"/>
      <c r="AW50" s="1683"/>
      <c r="AX50" s="1683"/>
      <c r="AY50" s="1683"/>
      <c r="AZ50" s="1684"/>
      <c r="BA50" s="899"/>
      <c r="BB50" s="899"/>
      <c r="BC50" s="900"/>
      <c r="BD50" s="2"/>
      <c r="BE50" s="2"/>
      <c r="BF50" s="2"/>
      <c r="BG50" s="2"/>
      <c r="BH50" s="2"/>
      <c r="BI50" s="2"/>
      <c r="BJ50" s="2"/>
      <c r="BK50" s="2"/>
    </row>
    <row r="51" spans="1:63" ht="12" customHeight="1" x14ac:dyDescent="0.4">
      <c r="A51" s="2"/>
      <c r="B51" s="1677"/>
      <c r="C51" s="1678"/>
      <c r="D51" s="558"/>
      <c r="E51" s="1686" t="s">
        <v>247</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1686"/>
      <c r="AB51" s="1686"/>
      <c r="AC51" s="1686"/>
      <c r="AD51" s="1686"/>
      <c r="AE51" s="1686"/>
      <c r="AF51" s="1686"/>
      <c r="AG51" s="1686"/>
      <c r="AH51" s="1686"/>
      <c r="AI51" s="1686"/>
      <c r="AJ51" s="1686"/>
      <c r="AK51" s="1686"/>
      <c r="AL51" s="1687"/>
      <c r="AM51" s="1690"/>
      <c r="AN51" s="1690"/>
      <c r="AO51" s="1690"/>
      <c r="AP51" s="1690"/>
      <c r="AQ51" s="1690"/>
      <c r="AR51" s="1690"/>
      <c r="AS51" s="1690"/>
      <c r="AT51" s="1690"/>
      <c r="AU51" s="1690"/>
      <c r="AV51" s="1690"/>
      <c r="AW51" s="1690"/>
      <c r="AX51" s="1690"/>
      <c r="AY51" s="1690"/>
      <c r="AZ51" s="1171"/>
      <c r="BA51" s="884" t="s">
        <v>28</v>
      </c>
      <c r="BB51" s="884"/>
      <c r="BC51" s="897" t="s">
        <v>81</v>
      </c>
      <c r="BD51" s="2"/>
      <c r="BE51" s="2"/>
      <c r="BF51" s="2"/>
      <c r="BG51" s="2"/>
      <c r="BH51" s="2"/>
      <c r="BI51" s="2"/>
      <c r="BJ51" s="2"/>
      <c r="BK51" s="2"/>
    </row>
    <row r="52" spans="1:63" ht="12" customHeight="1" thickBot="1" x14ac:dyDescent="0.45">
      <c r="A52" s="2"/>
      <c r="B52" s="1677"/>
      <c r="C52" s="1678"/>
      <c r="D52" s="1685"/>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1688"/>
      <c r="AB52" s="1688"/>
      <c r="AC52" s="1688"/>
      <c r="AD52" s="1688"/>
      <c r="AE52" s="1688"/>
      <c r="AF52" s="1688"/>
      <c r="AG52" s="1688"/>
      <c r="AH52" s="1688"/>
      <c r="AI52" s="1688"/>
      <c r="AJ52" s="1688"/>
      <c r="AK52" s="1688"/>
      <c r="AL52" s="1689"/>
      <c r="AM52" s="1691"/>
      <c r="AN52" s="1691"/>
      <c r="AO52" s="1691"/>
      <c r="AP52" s="1691"/>
      <c r="AQ52" s="1691"/>
      <c r="AR52" s="1691"/>
      <c r="AS52" s="1691"/>
      <c r="AT52" s="1691"/>
      <c r="AU52" s="1691"/>
      <c r="AV52" s="1691"/>
      <c r="AW52" s="1691"/>
      <c r="AX52" s="1691"/>
      <c r="AY52" s="1691"/>
      <c r="AZ52" s="1692"/>
      <c r="BA52" s="1079"/>
      <c r="BB52" s="1079"/>
      <c r="BC52" s="1132"/>
      <c r="BD52" s="2"/>
      <c r="BE52" s="2"/>
      <c r="BF52" s="2"/>
      <c r="BG52" s="2"/>
      <c r="BH52" s="2"/>
      <c r="BI52" s="2"/>
      <c r="BJ52" s="2"/>
      <c r="BK52" s="2"/>
    </row>
    <row r="53" spans="1:63" ht="12" customHeight="1" x14ac:dyDescent="0.4">
      <c r="A53" s="2"/>
      <c r="B53" s="1068" t="s">
        <v>248</v>
      </c>
      <c r="C53" s="1102"/>
      <c r="D53" s="559"/>
      <c r="E53" s="559"/>
      <c r="F53" s="559"/>
      <c r="G53" s="559"/>
      <c r="H53" s="5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60"/>
      <c r="AM53" s="1667">
        <f>AM47+AM49+AM51</f>
        <v>0</v>
      </c>
      <c r="AN53" s="1668"/>
      <c r="AO53" s="1668"/>
      <c r="AP53" s="1668"/>
      <c r="AQ53" s="1668"/>
      <c r="AR53" s="1668"/>
      <c r="AS53" s="1668"/>
      <c r="AT53" s="1668"/>
      <c r="AU53" s="1668"/>
      <c r="AV53" s="1668"/>
      <c r="AW53" s="1668"/>
      <c r="AX53" s="1668"/>
      <c r="AY53" s="1668"/>
      <c r="AZ53" s="1632"/>
      <c r="BA53" s="884" t="s">
        <v>28</v>
      </c>
      <c r="BB53" s="884"/>
      <c r="BC53" s="1671" t="s">
        <v>83</v>
      </c>
      <c r="BD53" s="2"/>
      <c r="BE53" s="2"/>
      <c r="BF53" s="2"/>
      <c r="BG53" s="2"/>
      <c r="BH53" s="2"/>
      <c r="BI53" s="2"/>
      <c r="BJ53" s="2"/>
      <c r="BK53" s="2"/>
    </row>
    <row r="54" spans="1:63" ht="12" customHeight="1" thickBot="1" x14ac:dyDescent="0.45">
      <c r="A54" s="2"/>
      <c r="B54" s="1104"/>
      <c r="C54" s="1105"/>
      <c r="D54" s="1105"/>
      <c r="E54" s="1105"/>
      <c r="F54" s="1105"/>
      <c r="G54" s="1105"/>
      <c r="H54" s="1105"/>
      <c r="I54" s="1105"/>
      <c r="J54" s="1105"/>
      <c r="K54" s="1105"/>
      <c r="L54" s="1105"/>
      <c r="M54" s="1105"/>
      <c r="N54" s="1105"/>
      <c r="O54" s="1105"/>
      <c r="P54" s="1105"/>
      <c r="Q54" s="1105"/>
      <c r="R54" s="1105"/>
      <c r="S54" s="1105"/>
      <c r="T54" s="1105"/>
      <c r="U54" s="1105"/>
      <c r="V54" s="1105"/>
      <c r="W54" s="1105"/>
      <c r="X54" s="1105"/>
      <c r="Y54" s="1105"/>
      <c r="Z54" s="1105"/>
      <c r="AA54" s="1105"/>
      <c r="AB54" s="1105"/>
      <c r="AC54" s="1105"/>
      <c r="AD54" s="1105"/>
      <c r="AE54" s="1105"/>
      <c r="AF54" s="1105"/>
      <c r="AG54" s="1105"/>
      <c r="AH54" s="1105"/>
      <c r="AI54" s="1105"/>
      <c r="AJ54" s="1105"/>
      <c r="AK54" s="1105"/>
      <c r="AL54" s="1106"/>
      <c r="AM54" s="1669"/>
      <c r="AN54" s="1669"/>
      <c r="AO54" s="1669"/>
      <c r="AP54" s="1669"/>
      <c r="AQ54" s="1669"/>
      <c r="AR54" s="1669"/>
      <c r="AS54" s="1669"/>
      <c r="AT54" s="1669"/>
      <c r="AU54" s="1669"/>
      <c r="AV54" s="1669"/>
      <c r="AW54" s="1669"/>
      <c r="AX54" s="1669"/>
      <c r="AY54" s="1669"/>
      <c r="AZ54" s="1670"/>
      <c r="BA54" s="1079"/>
      <c r="BB54" s="1079"/>
      <c r="BC54" s="1081"/>
      <c r="BD54" s="41" t="s">
        <v>249</v>
      </c>
      <c r="BE54" s="2"/>
      <c r="BF54" s="2"/>
      <c r="BG54" s="2"/>
      <c r="BH54" s="2"/>
      <c r="BI54" s="2"/>
      <c r="BJ54" s="2"/>
      <c r="BK54" s="2"/>
    </row>
    <row r="55" spans="1:63" ht="4.5" customHeight="1" x14ac:dyDescent="0.4">
      <c r="A55" s="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81"/>
      <c r="AN55" s="181"/>
      <c r="AO55" s="181"/>
      <c r="AP55" s="181"/>
      <c r="AQ55" s="181"/>
      <c r="AR55" s="181"/>
      <c r="AS55" s="181"/>
      <c r="AT55" s="181"/>
      <c r="AU55" s="181"/>
      <c r="AV55" s="181"/>
      <c r="AW55" s="181"/>
      <c r="AX55" s="181"/>
      <c r="AY55" s="181"/>
      <c r="AZ55" s="181"/>
      <c r="BA55" s="182"/>
      <c r="BB55" s="182"/>
      <c r="BC55" s="182"/>
      <c r="BD55" s="41"/>
      <c r="BE55" s="2"/>
      <c r="BF55" s="2"/>
      <c r="BG55" s="2"/>
      <c r="BH55" s="2"/>
      <c r="BI55" s="2"/>
      <c r="BJ55" s="2"/>
      <c r="BK55" s="2"/>
    </row>
    <row r="56" spans="1:63" ht="15" customHeight="1" x14ac:dyDescent="0.4">
      <c r="A56" s="2" t="s">
        <v>250</v>
      </c>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4"/>
      <c r="AH56" s="184"/>
      <c r="AI56" s="184"/>
      <c r="AJ56" s="184"/>
      <c r="AK56" s="184"/>
      <c r="AL56" s="184"/>
      <c r="AM56" s="184"/>
      <c r="AN56" s="184"/>
      <c r="AO56" s="184"/>
      <c r="AP56" s="184"/>
      <c r="AQ56" s="184"/>
      <c r="AR56" s="2"/>
      <c r="AS56" s="2"/>
      <c r="AT56" s="2"/>
      <c r="AU56" s="2"/>
      <c r="AV56" s="2"/>
      <c r="AW56" s="2"/>
      <c r="AX56" s="2"/>
      <c r="AY56" s="2"/>
      <c r="AZ56" s="2"/>
      <c r="BA56" s="2"/>
      <c r="BB56" s="2"/>
      <c r="BC56" s="2"/>
      <c r="BD56" s="2"/>
      <c r="BE56" s="2"/>
      <c r="BF56" s="2"/>
      <c r="BG56" s="2"/>
      <c r="BH56" s="2"/>
      <c r="BI56" s="2"/>
      <c r="BJ56" s="2"/>
      <c r="BK56" s="2"/>
    </row>
    <row r="57" spans="1:63" ht="12" customHeight="1" x14ac:dyDescent="0.4">
      <c r="A57" s="2"/>
      <c r="B57" s="573" t="s">
        <v>44</v>
      </c>
      <c r="C57" s="675"/>
      <c r="D57" s="555" t="s">
        <v>226</v>
      </c>
      <c r="E57" s="674"/>
      <c r="F57" s="674"/>
      <c r="G57" s="674"/>
      <c r="H57" s="674"/>
      <c r="I57" s="675"/>
      <c r="J57" s="573" t="s">
        <v>251</v>
      </c>
      <c r="K57" s="744"/>
      <c r="L57" s="744"/>
      <c r="M57" s="1673"/>
      <c r="N57" s="1654" t="s">
        <v>252</v>
      </c>
      <c r="O57" s="720"/>
      <c r="P57" s="720"/>
      <c r="Q57" s="720"/>
      <c r="R57" s="720"/>
      <c r="S57" s="720"/>
      <c r="T57" s="720"/>
      <c r="U57" s="720"/>
      <c r="V57" s="720"/>
      <c r="W57" s="720"/>
      <c r="X57" s="721"/>
      <c r="Y57" s="573" t="s">
        <v>251</v>
      </c>
      <c r="Z57" s="744"/>
      <c r="AA57" s="744"/>
      <c r="AB57" s="1673"/>
      <c r="AC57" s="1654" t="s">
        <v>253</v>
      </c>
      <c r="AD57" s="720"/>
      <c r="AE57" s="720"/>
      <c r="AF57" s="720"/>
      <c r="AG57" s="720"/>
      <c r="AH57" s="720"/>
      <c r="AI57" s="720"/>
      <c r="AJ57" s="720"/>
      <c r="AK57" s="720"/>
      <c r="AL57" s="721"/>
      <c r="AM57" s="946" t="s">
        <v>254</v>
      </c>
      <c r="AN57" s="946"/>
      <c r="AO57" s="946"/>
      <c r="AP57" s="946"/>
      <c r="AQ57" s="946"/>
      <c r="AR57" s="946"/>
      <c r="AS57" s="946"/>
      <c r="AT57" s="946"/>
      <c r="AU57" s="946"/>
      <c r="AV57" s="946"/>
      <c r="AW57" s="946"/>
      <c r="AX57" s="946"/>
      <c r="AY57" s="946"/>
      <c r="AZ57" s="946"/>
      <c r="BA57" s="946"/>
      <c r="BB57" s="946"/>
      <c r="BC57" s="946"/>
      <c r="BD57" s="2"/>
      <c r="BE57" s="2"/>
      <c r="BF57" s="2"/>
      <c r="BG57" s="2"/>
      <c r="BH57" s="2"/>
      <c r="BI57" s="2"/>
      <c r="BJ57" s="2"/>
      <c r="BK57" s="2"/>
    </row>
    <row r="58" spans="1:63" ht="12" customHeight="1" x14ac:dyDescent="0.4">
      <c r="A58" s="2"/>
      <c r="B58" s="676"/>
      <c r="C58" s="678"/>
      <c r="D58" s="676"/>
      <c r="E58" s="677"/>
      <c r="F58" s="677"/>
      <c r="G58" s="677"/>
      <c r="H58" s="677"/>
      <c r="I58" s="678"/>
      <c r="J58" s="781"/>
      <c r="K58" s="782"/>
      <c r="L58" s="782"/>
      <c r="M58" s="1674"/>
      <c r="N58" s="1655"/>
      <c r="O58" s="723"/>
      <c r="P58" s="723"/>
      <c r="Q58" s="723"/>
      <c r="R58" s="723"/>
      <c r="S58" s="723"/>
      <c r="T58" s="723"/>
      <c r="U58" s="723"/>
      <c r="V58" s="723"/>
      <c r="W58" s="723"/>
      <c r="X58" s="724"/>
      <c r="Y58" s="781"/>
      <c r="Z58" s="782"/>
      <c r="AA58" s="782"/>
      <c r="AB58" s="1674"/>
      <c r="AC58" s="1655"/>
      <c r="AD58" s="723"/>
      <c r="AE58" s="723"/>
      <c r="AF58" s="723"/>
      <c r="AG58" s="723"/>
      <c r="AH58" s="723"/>
      <c r="AI58" s="723"/>
      <c r="AJ58" s="723"/>
      <c r="AK58" s="723"/>
      <c r="AL58" s="724"/>
      <c r="AM58" s="946"/>
      <c r="AN58" s="946"/>
      <c r="AO58" s="946"/>
      <c r="AP58" s="946"/>
      <c r="AQ58" s="946"/>
      <c r="AR58" s="946"/>
      <c r="AS58" s="946"/>
      <c r="AT58" s="946"/>
      <c r="AU58" s="946"/>
      <c r="AV58" s="946"/>
      <c r="AW58" s="946"/>
      <c r="AX58" s="946"/>
      <c r="AY58" s="946"/>
      <c r="AZ58" s="946"/>
      <c r="BA58" s="946"/>
      <c r="BB58" s="946"/>
      <c r="BC58" s="946"/>
      <c r="BD58" s="2"/>
      <c r="BE58" s="2"/>
      <c r="BF58" s="2"/>
      <c r="BG58" s="2"/>
      <c r="BH58" s="2"/>
      <c r="BI58" s="2"/>
      <c r="BJ58" s="2"/>
      <c r="BK58" s="2"/>
    </row>
    <row r="59" spans="1:63" ht="12" customHeight="1" x14ac:dyDescent="0.4">
      <c r="A59" s="2"/>
      <c r="B59" s="676"/>
      <c r="C59" s="678"/>
      <c r="D59" s="676"/>
      <c r="E59" s="677"/>
      <c r="F59" s="677"/>
      <c r="G59" s="677"/>
      <c r="H59" s="677"/>
      <c r="I59" s="678"/>
      <c r="J59" s="781"/>
      <c r="K59" s="782"/>
      <c r="L59" s="782"/>
      <c r="M59" s="1674"/>
      <c r="N59" s="1657" t="s">
        <v>229</v>
      </c>
      <c r="O59" s="782"/>
      <c r="P59" s="782"/>
      <c r="Q59" s="782"/>
      <c r="R59" s="782"/>
      <c r="S59" s="782"/>
      <c r="T59" s="782"/>
      <c r="U59" s="782"/>
      <c r="V59" s="782"/>
      <c r="W59" s="782"/>
      <c r="X59" s="783"/>
      <c r="Y59" s="781"/>
      <c r="Z59" s="782"/>
      <c r="AA59" s="782"/>
      <c r="AB59" s="1674"/>
      <c r="AC59" s="1657" t="s">
        <v>229</v>
      </c>
      <c r="AD59" s="782"/>
      <c r="AE59" s="782"/>
      <c r="AF59" s="782"/>
      <c r="AG59" s="782"/>
      <c r="AH59" s="782"/>
      <c r="AI59" s="782"/>
      <c r="AJ59" s="782"/>
      <c r="AK59" s="782"/>
      <c r="AL59" s="783"/>
      <c r="AM59" s="946"/>
      <c r="AN59" s="946"/>
      <c r="AO59" s="946"/>
      <c r="AP59" s="946"/>
      <c r="AQ59" s="946"/>
      <c r="AR59" s="946"/>
      <c r="AS59" s="946"/>
      <c r="AT59" s="946"/>
      <c r="AU59" s="946"/>
      <c r="AV59" s="946"/>
      <c r="AW59" s="946"/>
      <c r="AX59" s="946"/>
      <c r="AY59" s="946"/>
      <c r="AZ59" s="946"/>
      <c r="BA59" s="946"/>
      <c r="BB59" s="946"/>
      <c r="BC59" s="946"/>
      <c r="BD59" s="2"/>
      <c r="BE59" s="2"/>
      <c r="BF59" s="2"/>
      <c r="BG59" s="2"/>
      <c r="BH59" s="2"/>
      <c r="BI59" s="2"/>
      <c r="BJ59" s="2"/>
      <c r="BK59" s="2"/>
    </row>
    <row r="60" spans="1:63" ht="12" customHeight="1" thickBot="1" x14ac:dyDescent="0.45">
      <c r="A60" s="2"/>
      <c r="B60" s="1082"/>
      <c r="C60" s="1209"/>
      <c r="D60" s="1082"/>
      <c r="E60" s="1672"/>
      <c r="F60" s="1672"/>
      <c r="G60" s="1672"/>
      <c r="H60" s="1672"/>
      <c r="I60" s="1209"/>
      <c r="J60" s="1675"/>
      <c r="K60" s="1475"/>
      <c r="L60" s="1475"/>
      <c r="M60" s="1676"/>
      <c r="N60" s="1658"/>
      <c r="O60" s="1475"/>
      <c r="P60" s="1475"/>
      <c r="Q60" s="1475"/>
      <c r="R60" s="1475"/>
      <c r="S60" s="1475"/>
      <c r="T60" s="1475"/>
      <c r="U60" s="1475"/>
      <c r="V60" s="1475"/>
      <c r="W60" s="1475"/>
      <c r="X60" s="1476"/>
      <c r="Y60" s="1675"/>
      <c r="Z60" s="1475"/>
      <c r="AA60" s="1475"/>
      <c r="AB60" s="1676"/>
      <c r="AC60" s="1658"/>
      <c r="AD60" s="1475"/>
      <c r="AE60" s="1475"/>
      <c r="AF60" s="1475"/>
      <c r="AG60" s="1475"/>
      <c r="AH60" s="1475"/>
      <c r="AI60" s="1475"/>
      <c r="AJ60" s="1475"/>
      <c r="AK60" s="1475"/>
      <c r="AL60" s="1476"/>
      <c r="AM60" s="1656"/>
      <c r="AN60" s="1656"/>
      <c r="AO60" s="1656"/>
      <c r="AP60" s="1656"/>
      <c r="AQ60" s="1656"/>
      <c r="AR60" s="1656"/>
      <c r="AS60" s="1656"/>
      <c r="AT60" s="1656"/>
      <c r="AU60" s="1656"/>
      <c r="AV60" s="1656"/>
      <c r="AW60" s="1656"/>
      <c r="AX60" s="1656"/>
      <c r="AY60" s="1656"/>
      <c r="AZ60" s="1656"/>
      <c r="BA60" s="1656"/>
      <c r="BB60" s="1656"/>
      <c r="BC60" s="1656"/>
      <c r="BD60" s="2"/>
      <c r="BE60" s="2"/>
      <c r="BF60" s="2"/>
      <c r="BG60" s="2"/>
      <c r="BH60" s="2"/>
      <c r="BI60" s="2"/>
      <c r="BJ60" s="2"/>
      <c r="BK60" s="2"/>
    </row>
    <row r="61" spans="1:63" ht="12" customHeight="1" thickTop="1" x14ac:dyDescent="0.4">
      <c r="A61" s="2"/>
      <c r="B61" s="1659" t="s">
        <v>255</v>
      </c>
      <c r="C61" s="1660"/>
      <c r="D61" s="1636" t="s">
        <v>233</v>
      </c>
      <c r="E61" s="1164"/>
      <c r="F61" s="1164"/>
      <c r="G61" s="1164"/>
      <c r="H61" s="1164"/>
      <c r="I61" s="1165"/>
      <c r="J61" s="1176">
        <f>AM31</f>
        <v>0</v>
      </c>
      <c r="K61" s="1149"/>
      <c r="L61" s="1149"/>
      <c r="M61" s="1177"/>
      <c r="N61" s="1194" t="s">
        <v>234</v>
      </c>
      <c r="O61" s="559"/>
      <c r="P61" s="559"/>
      <c r="Q61" s="559"/>
      <c r="R61" s="559"/>
      <c r="S61" s="1666">
        <f>ROUNDDOWN(J61/3,1)</f>
        <v>0</v>
      </c>
      <c r="T61" s="1666"/>
      <c r="U61" s="1666"/>
      <c r="V61" s="1666"/>
      <c r="W61" s="899" t="s">
        <v>28</v>
      </c>
      <c r="X61" s="678"/>
      <c r="Y61" s="1176">
        <f>AM31</f>
        <v>0</v>
      </c>
      <c r="Z61" s="1149"/>
      <c r="AA61" s="1149"/>
      <c r="AB61" s="1177"/>
      <c r="AC61" s="1651" t="s">
        <v>234</v>
      </c>
      <c r="AD61" s="1233"/>
      <c r="AE61" s="1233"/>
      <c r="AF61" s="1233"/>
      <c r="AG61" s="1233"/>
      <c r="AH61" s="1652">
        <f>AW31</f>
        <v>0</v>
      </c>
      <c r="AI61" s="1652"/>
      <c r="AJ61" s="1652"/>
      <c r="AK61" s="1653" t="s">
        <v>28</v>
      </c>
      <c r="AL61" s="678"/>
      <c r="AM61" s="1648" t="s">
        <v>256</v>
      </c>
      <c r="AN61" s="1648"/>
      <c r="AO61" s="1648"/>
      <c r="AP61" s="1648"/>
      <c r="AQ61" s="1648"/>
      <c r="AR61" s="1648"/>
      <c r="AS61" s="1648"/>
      <c r="AT61" s="1648"/>
      <c r="AU61" s="1648"/>
      <c r="AV61" s="1648"/>
      <c r="AW61" s="1648"/>
      <c r="AX61" s="1648"/>
      <c r="AY61" s="1648"/>
      <c r="AZ61" s="1648"/>
      <c r="BA61" s="1648"/>
      <c r="BB61" s="1648"/>
      <c r="BC61" s="1648"/>
      <c r="BD61" s="2"/>
      <c r="BE61" s="2"/>
      <c r="BF61" s="2"/>
      <c r="BG61" s="2"/>
      <c r="BH61" s="2"/>
      <c r="BI61" s="2"/>
      <c r="BJ61" s="2"/>
      <c r="BK61" s="2"/>
    </row>
    <row r="62" spans="1:63" ht="12" customHeight="1" x14ac:dyDescent="0.4">
      <c r="A62" s="2"/>
      <c r="B62" s="1661"/>
      <c r="C62" s="1662"/>
      <c r="D62" s="1646"/>
      <c r="E62" s="1167"/>
      <c r="F62" s="1167"/>
      <c r="G62" s="1167"/>
      <c r="H62" s="1167"/>
      <c r="I62" s="1168"/>
      <c r="J62" s="1178"/>
      <c r="K62" s="1150"/>
      <c r="L62" s="1150"/>
      <c r="M62" s="1179"/>
      <c r="N62" s="1647"/>
      <c r="O62" s="562"/>
      <c r="P62" s="562"/>
      <c r="Q62" s="562"/>
      <c r="R62" s="562"/>
      <c r="S62" s="1635"/>
      <c r="T62" s="1635"/>
      <c r="U62" s="1635"/>
      <c r="V62" s="1635"/>
      <c r="W62" s="882"/>
      <c r="X62" s="681"/>
      <c r="Y62" s="1178"/>
      <c r="Z62" s="1150"/>
      <c r="AA62" s="1150"/>
      <c r="AB62" s="1179"/>
      <c r="AC62" s="1647"/>
      <c r="AD62" s="562"/>
      <c r="AE62" s="562"/>
      <c r="AF62" s="562"/>
      <c r="AG62" s="562"/>
      <c r="AH62" s="1630"/>
      <c r="AI62" s="1630"/>
      <c r="AJ62" s="1630"/>
      <c r="AK62" s="882"/>
      <c r="AL62" s="681"/>
      <c r="AM62" s="1649"/>
      <c r="AN62" s="1649"/>
      <c r="AO62" s="1649"/>
      <c r="AP62" s="1649"/>
      <c r="AQ62" s="1649"/>
      <c r="AR62" s="1649"/>
      <c r="AS62" s="1649"/>
      <c r="AT62" s="1649"/>
      <c r="AU62" s="1649"/>
      <c r="AV62" s="1649"/>
      <c r="AW62" s="1649"/>
      <c r="AX62" s="1649"/>
      <c r="AY62" s="1649"/>
      <c r="AZ62" s="1649"/>
      <c r="BA62" s="1649"/>
      <c r="BB62" s="1649"/>
      <c r="BC62" s="1649"/>
      <c r="BD62" s="2"/>
      <c r="BE62" s="2"/>
      <c r="BF62" s="2"/>
      <c r="BG62" s="2"/>
      <c r="BH62" s="2"/>
      <c r="BI62" s="2"/>
      <c r="BJ62" s="2"/>
      <c r="BK62" s="2"/>
    </row>
    <row r="63" spans="1:63" ht="12" customHeight="1" x14ac:dyDescent="0.4">
      <c r="A63" s="2"/>
      <c r="B63" s="1661"/>
      <c r="C63" s="1662"/>
      <c r="D63" s="1643" t="s">
        <v>235</v>
      </c>
      <c r="E63" s="1153"/>
      <c r="F63" s="1153"/>
      <c r="G63" s="1153"/>
      <c r="H63" s="1153"/>
      <c r="I63" s="1154"/>
      <c r="J63" s="1174">
        <f>O33+S33+X33+AB33+AG33</f>
        <v>0</v>
      </c>
      <c r="K63" s="1148"/>
      <c r="L63" s="1148"/>
      <c r="M63" s="1175"/>
      <c r="N63" s="1619" t="s">
        <v>257</v>
      </c>
      <c r="O63" s="556"/>
      <c r="P63" s="556"/>
      <c r="Q63" s="556"/>
      <c r="R63" s="556"/>
      <c r="S63" s="1642">
        <f>ROUNDDOWN(J63/4,1)</f>
        <v>0</v>
      </c>
      <c r="T63" s="1642"/>
      <c r="U63" s="1642"/>
      <c r="V63" s="1642"/>
      <c r="W63" s="882" t="s">
        <v>28</v>
      </c>
      <c r="X63" s="675"/>
      <c r="Y63" s="1631">
        <f>AM33</f>
        <v>0</v>
      </c>
      <c r="Z63" s="1148"/>
      <c r="AA63" s="1148"/>
      <c r="AB63" s="1175"/>
      <c r="AC63" s="1619" t="s">
        <v>56</v>
      </c>
      <c r="AD63" s="556"/>
      <c r="AE63" s="556"/>
      <c r="AF63" s="556"/>
      <c r="AG63" s="556"/>
      <c r="AH63" s="1634">
        <f>AW33</f>
        <v>0</v>
      </c>
      <c r="AI63" s="1634"/>
      <c r="AJ63" s="1634"/>
      <c r="AK63" s="894" t="s">
        <v>28</v>
      </c>
      <c r="AL63" s="675"/>
      <c r="AM63" s="1649"/>
      <c r="AN63" s="1649"/>
      <c r="AO63" s="1649"/>
      <c r="AP63" s="1649"/>
      <c r="AQ63" s="1649"/>
      <c r="AR63" s="1649"/>
      <c r="AS63" s="1649"/>
      <c r="AT63" s="1649"/>
      <c r="AU63" s="1649"/>
      <c r="AV63" s="1649"/>
      <c r="AW63" s="1649"/>
      <c r="AX63" s="1649"/>
      <c r="AY63" s="1649"/>
      <c r="AZ63" s="1649"/>
      <c r="BA63" s="1649"/>
      <c r="BB63" s="1649"/>
      <c r="BC63" s="1649"/>
      <c r="BD63" s="2"/>
      <c r="BE63" s="2"/>
      <c r="BF63" s="2"/>
      <c r="BG63" s="2"/>
      <c r="BH63" s="2"/>
      <c r="BI63" s="2"/>
      <c r="BJ63" s="2"/>
      <c r="BK63" s="2"/>
    </row>
    <row r="64" spans="1:63" ht="12" customHeight="1" x14ac:dyDescent="0.4">
      <c r="A64" s="2"/>
      <c r="B64" s="1661"/>
      <c r="C64" s="1662"/>
      <c r="D64" s="1646"/>
      <c r="E64" s="1167"/>
      <c r="F64" s="1167"/>
      <c r="G64" s="1167"/>
      <c r="H64" s="1167"/>
      <c r="I64" s="1168"/>
      <c r="J64" s="1178"/>
      <c r="K64" s="1150"/>
      <c r="L64" s="1150"/>
      <c r="M64" s="1179"/>
      <c r="N64" s="1647"/>
      <c r="O64" s="562"/>
      <c r="P64" s="562"/>
      <c r="Q64" s="562"/>
      <c r="R64" s="562"/>
      <c r="S64" s="1635"/>
      <c r="T64" s="1635"/>
      <c r="U64" s="1635"/>
      <c r="V64" s="1635"/>
      <c r="W64" s="882"/>
      <c r="X64" s="681"/>
      <c r="Y64" s="1650"/>
      <c r="Z64" s="1149"/>
      <c r="AA64" s="1149"/>
      <c r="AB64" s="1177"/>
      <c r="AC64" s="1194"/>
      <c r="AD64" s="559"/>
      <c r="AE64" s="559"/>
      <c r="AF64" s="559"/>
      <c r="AG64" s="559"/>
      <c r="AH64" s="1642"/>
      <c r="AI64" s="1642"/>
      <c r="AJ64" s="1642"/>
      <c r="AK64" s="884"/>
      <c r="AL64" s="678"/>
      <c r="AM64" s="1649"/>
      <c r="AN64" s="1649"/>
      <c r="AO64" s="1649"/>
      <c r="AP64" s="1649"/>
      <c r="AQ64" s="1649"/>
      <c r="AR64" s="1649"/>
      <c r="AS64" s="1649"/>
      <c r="AT64" s="1649"/>
      <c r="AU64" s="1649"/>
      <c r="AV64" s="1649"/>
      <c r="AW64" s="1649"/>
      <c r="AX64" s="1649"/>
      <c r="AY64" s="1649"/>
      <c r="AZ64" s="1649"/>
      <c r="BA64" s="1649"/>
      <c r="BB64" s="1649"/>
      <c r="BC64" s="1649"/>
      <c r="BD64" s="2"/>
      <c r="BE64" s="2"/>
      <c r="BF64" s="2"/>
      <c r="BG64" s="2"/>
      <c r="BH64" s="2"/>
      <c r="BI64" s="2"/>
      <c r="BJ64" s="2"/>
      <c r="BK64" s="2"/>
    </row>
    <row r="65" spans="1:69" ht="12" customHeight="1" x14ac:dyDescent="0.4">
      <c r="A65" s="2"/>
      <c r="B65" s="1661"/>
      <c r="C65" s="1662"/>
      <c r="D65" s="1643" t="s">
        <v>237</v>
      </c>
      <c r="E65" s="1153"/>
      <c r="F65" s="1153"/>
      <c r="G65" s="1153"/>
      <c r="H65" s="1153"/>
      <c r="I65" s="1154"/>
      <c r="J65" s="1174">
        <f>O35+S35+X35+AB35+AG35</f>
        <v>0</v>
      </c>
      <c r="K65" s="1148"/>
      <c r="L65" s="1148"/>
      <c r="M65" s="1175"/>
      <c r="N65" s="1619" t="s">
        <v>258</v>
      </c>
      <c r="O65" s="556"/>
      <c r="P65" s="556"/>
      <c r="Q65" s="556"/>
      <c r="R65" s="556"/>
      <c r="S65" s="1642">
        <f>ROUNDDOWN(J65/5,1)</f>
        <v>0</v>
      </c>
      <c r="T65" s="1642"/>
      <c r="U65" s="1642"/>
      <c r="V65" s="1642"/>
      <c r="W65" s="882" t="s">
        <v>28</v>
      </c>
      <c r="X65" s="675"/>
      <c r="Y65" s="1650"/>
      <c r="Z65" s="1149"/>
      <c r="AA65" s="1149"/>
      <c r="AB65" s="1177"/>
      <c r="AC65" s="1194"/>
      <c r="AD65" s="559"/>
      <c r="AE65" s="559"/>
      <c r="AF65" s="559"/>
      <c r="AG65" s="559"/>
      <c r="AH65" s="1642"/>
      <c r="AI65" s="1642"/>
      <c r="AJ65" s="1642"/>
      <c r="AK65" s="884"/>
      <c r="AL65" s="678"/>
      <c r="AM65" s="1649"/>
      <c r="AN65" s="1649"/>
      <c r="AO65" s="1649"/>
      <c r="AP65" s="1649"/>
      <c r="AQ65" s="1649"/>
      <c r="AR65" s="1649"/>
      <c r="AS65" s="1649"/>
      <c r="AT65" s="1649"/>
      <c r="AU65" s="1649"/>
      <c r="AV65" s="1649"/>
      <c r="AW65" s="1649"/>
      <c r="AX65" s="1649"/>
      <c r="AY65" s="1649"/>
      <c r="AZ65" s="1649"/>
      <c r="BA65" s="1649"/>
      <c r="BB65" s="1649"/>
      <c r="BC65" s="1649"/>
      <c r="BD65" s="2"/>
      <c r="BE65" s="2"/>
      <c r="BF65" s="2"/>
      <c r="BG65" s="2"/>
      <c r="BH65" s="2"/>
      <c r="BI65" s="2"/>
      <c r="BJ65" s="2"/>
      <c r="BK65" s="2"/>
    </row>
    <row r="66" spans="1:69" ht="12" customHeight="1" x14ac:dyDescent="0.4">
      <c r="A66" s="2"/>
      <c r="B66" s="1661"/>
      <c r="C66" s="1662"/>
      <c r="D66" s="1646"/>
      <c r="E66" s="1167"/>
      <c r="F66" s="1167"/>
      <c r="G66" s="1167"/>
      <c r="H66" s="1167"/>
      <c r="I66" s="1168"/>
      <c r="J66" s="1178"/>
      <c r="K66" s="1150"/>
      <c r="L66" s="1150"/>
      <c r="M66" s="1179"/>
      <c r="N66" s="1647"/>
      <c r="O66" s="562"/>
      <c r="P66" s="562"/>
      <c r="Q66" s="562"/>
      <c r="R66" s="562"/>
      <c r="S66" s="1635"/>
      <c r="T66" s="1635"/>
      <c r="U66" s="1635"/>
      <c r="V66" s="1635"/>
      <c r="W66" s="882"/>
      <c r="X66" s="681"/>
      <c r="Y66" s="1632"/>
      <c r="Z66" s="1150"/>
      <c r="AA66" s="1150"/>
      <c r="AB66" s="1179"/>
      <c r="AC66" s="1647"/>
      <c r="AD66" s="562"/>
      <c r="AE66" s="562"/>
      <c r="AF66" s="562"/>
      <c r="AG66" s="562"/>
      <c r="AH66" s="1635"/>
      <c r="AI66" s="1635"/>
      <c r="AJ66" s="1635"/>
      <c r="AK66" s="899"/>
      <c r="AL66" s="681"/>
      <c r="AM66" s="1649"/>
      <c r="AN66" s="1649"/>
      <c r="AO66" s="1649"/>
      <c r="AP66" s="1649"/>
      <c r="AQ66" s="1649"/>
      <c r="AR66" s="1649"/>
      <c r="AS66" s="1649"/>
      <c r="AT66" s="1649"/>
      <c r="AU66" s="1649"/>
      <c r="AV66" s="1649"/>
      <c r="AW66" s="1649"/>
      <c r="AX66" s="1649"/>
      <c r="AY66" s="1649"/>
      <c r="AZ66" s="1649"/>
      <c r="BA66" s="1649"/>
      <c r="BB66" s="1649"/>
      <c r="BC66" s="1649"/>
      <c r="BD66" s="2"/>
      <c r="BE66" s="2"/>
      <c r="BF66" s="2"/>
      <c r="BG66" s="2"/>
      <c r="BH66" s="2"/>
      <c r="BI66" s="2"/>
      <c r="BJ66" s="2"/>
      <c r="BK66" s="2"/>
    </row>
    <row r="67" spans="1:69" ht="12" customHeight="1" x14ac:dyDescent="0.4">
      <c r="A67" s="2"/>
      <c r="B67" s="1661"/>
      <c r="C67" s="1663"/>
      <c r="D67" s="1643" t="s">
        <v>57</v>
      </c>
      <c r="E67" s="1644"/>
      <c r="F67" s="1644"/>
      <c r="G67" s="1644"/>
      <c r="H67" s="1644"/>
      <c r="I67" s="1645"/>
      <c r="J67" s="1631">
        <f>AM37</f>
        <v>0</v>
      </c>
      <c r="K67" s="1148"/>
      <c r="L67" s="1148"/>
      <c r="M67" s="1175"/>
      <c r="N67" s="1628" t="s">
        <v>58</v>
      </c>
      <c r="O67" s="720"/>
      <c r="P67" s="720"/>
      <c r="Q67" s="720"/>
      <c r="R67" s="720"/>
      <c r="S67" s="1642">
        <f>ROUNDDOWN(J67/15,1)</f>
        <v>0</v>
      </c>
      <c r="T67" s="1642"/>
      <c r="U67" s="1642"/>
      <c r="V67" s="1642"/>
      <c r="W67" s="894" t="s">
        <v>28</v>
      </c>
      <c r="X67" s="675"/>
      <c r="Y67" s="1631">
        <f>AM37</f>
        <v>0</v>
      </c>
      <c r="Z67" s="1148"/>
      <c r="AA67" s="1148"/>
      <c r="AB67" s="1175"/>
      <c r="AC67" s="1633" t="s">
        <v>58</v>
      </c>
      <c r="AD67" s="723"/>
      <c r="AE67" s="723"/>
      <c r="AF67" s="723"/>
      <c r="AG67" s="723"/>
      <c r="AH67" s="1634">
        <f>AW37</f>
        <v>0</v>
      </c>
      <c r="AI67" s="1634"/>
      <c r="AJ67" s="1634"/>
      <c r="AK67" s="894" t="s">
        <v>28</v>
      </c>
      <c r="AL67" s="675"/>
      <c r="AM67" s="1649"/>
      <c r="AN67" s="1649"/>
      <c r="AO67" s="1649"/>
      <c r="AP67" s="1649"/>
      <c r="AQ67" s="1649"/>
      <c r="AR67" s="1649"/>
      <c r="AS67" s="1649"/>
      <c r="AT67" s="1649"/>
      <c r="AU67" s="1649"/>
      <c r="AV67" s="1649"/>
      <c r="AW67" s="1649"/>
      <c r="AX67" s="1649"/>
      <c r="AY67" s="1649"/>
      <c r="AZ67" s="1649"/>
      <c r="BA67" s="1649"/>
      <c r="BB67" s="1649"/>
      <c r="BC67" s="1649"/>
      <c r="BD67" s="2"/>
      <c r="BE67" s="2"/>
      <c r="BF67" s="2"/>
      <c r="BG67" s="2"/>
      <c r="BH67" s="2"/>
      <c r="BI67" s="2"/>
      <c r="BJ67" s="2"/>
      <c r="BK67" s="2"/>
    </row>
    <row r="68" spans="1:69" ht="12" customHeight="1" x14ac:dyDescent="0.4">
      <c r="A68" s="2"/>
      <c r="B68" s="1661"/>
      <c r="C68" s="1663"/>
      <c r="D68" s="1639"/>
      <c r="E68" s="1640"/>
      <c r="F68" s="1640"/>
      <c r="G68" s="1640"/>
      <c r="H68" s="1640"/>
      <c r="I68" s="1641"/>
      <c r="J68" s="1632"/>
      <c r="K68" s="1150"/>
      <c r="L68" s="1150"/>
      <c r="M68" s="1179"/>
      <c r="N68" s="1629"/>
      <c r="O68" s="726"/>
      <c r="P68" s="726"/>
      <c r="Q68" s="726"/>
      <c r="R68" s="726"/>
      <c r="S68" s="1635"/>
      <c r="T68" s="1635"/>
      <c r="U68" s="1635"/>
      <c r="V68" s="1635"/>
      <c r="W68" s="899"/>
      <c r="X68" s="681"/>
      <c r="Y68" s="1632"/>
      <c r="Z68" s="1150"/>
      <c r="AA68" s="1150"/>
      <c r="AB68" s="1179"/>
      <c r="AC68" s="1629"/>
      <c r="AD68" s="726"/>
      <c r="AE68" s="726"/>
      <c r="AF68" s="726"/>
      <c r="AG68" s="726"/>
      <c r="AH68" s="1635"/>
      <c r="AI68" s="1635"/>
      <c r="AJ68" s="1635"/>
      <c r="AK68" s="899"/>
      <c r="AL68" s="681"/>
      <c r="AM68" s="1649"/>
      <c r="AN68" s="1649"/>
      <c r="AO68" s="1649"/>
      <c r="AP68" s="1649"/>
      <c r="AQ68" s="1649"/>
      <c r="AR68" s="1649"/>
      <c r="AS68" s="1649"/>
      <c r="AT68" s="1649"/>
      <c r="AU68" s="1649"/>
      <c r="AV68" s="1649"/>
      <c r="AW68" s="1649"/>
      <c r="AX68" s="1649"/>
      <c r="AY68" s="1649"/>
      <c r="AZ68" s="1649"/>
      <c r="BA68" s="1649"/>
      <c r="BB68" s="1649"/>
      <c r="BC68" s="1649"/>
      <c r="BD68" s="2"/>
      <c r="BE68" s="2"/>
      <c r="BF68" s="2"/>
      <c r="BG68" s="2"/>
      <c r="BH68" s="2"/>
      <c r="BI68" s="2"/>
      <c r="BJ68" s="2"/>
      <c r="BK68" s="2"/>
    </row>
    <row r="69" spans="1:69" ht="12" customHeight="1" x14ac:dyDescent="0.4">
      <c r="A69" s="2"/>
      <c r="B69" s="1661"/>
      <c r="C69" s="1662"/>
      <c r="D69" s="1636" t="s">
        <v>259</v>
      </c>
      <c r="E69" s="1637"/>
      <c r="F69" s="1637"/>
      <c r="G69" s="1637"/>
      <c r="H69" s="1637"/>
      <c r="I69" s="1638"/>
      <c r="J69" s="1176">
        <f>AM39</f>
        <v>0</v>
      </c>
      <c r="K69" s="1149"/>
      <c r="L69" s="1149"/>
      <c r="M69" s="1177"/>
      <c r="N69" s="1628" t="s">
        <v>260</v>
      </c>
      <c r="O69" s="720"/>
      <c r="P69" s="720"/>
      <c r="Q69" s="720"/>
      <c r="R69" s="720"/>
      <c r="S69" s="1642">
        <f>ROUNDDOWN(J69/24,1)</f>
        <v>0</v>
      </c>
      <c r="T69" s="1642"/>
      <c r="U69" s="1642"/>
      <c r="V69" s="1642"/>
      <c r="W69" s="882" t="s">
        <v>28</v>
      </c>
      <c r="X69" s="678"/>
      <c r="Y69" s="1176">
        <f>AM39</f>
        <v>0</v>
      </c>
      <c r="Z69" s="1149"/>
      <c r="AA69" s="1149"/>
      <c r="AB69" s="1177"/>
      <c r="AC69" s="1628" t="s">
        <v>64</v>
      </c>
      <c r="AD69" s="723"/>
      <c r="AE69" s="723"/>
      <c r="AF69" s="723"/>
      <c r="AG69" s="720"/>
      <c r="AH69" s="1630">
        <f>AW39</f>
        <v>0</v>
      </c>
      <c r="AI69" s="1630"/>
      <c r="AJ69" s="1630"/>
      <c r="AK69" s="882" t="s">
        <v>28</v>
      </c>
      <c r="AL69" s="678"/>
      <c r="AM69" s="1649"/>
      <c r="AN69" s="1649"/>
      <c r="AO69" s="1649"/>
      <c r="AP69" s="1649"/>
      <c r="AQ69" s="1649"/>
      <c r="AR69" s="1649"/>
      <c r="AS69" s="1649"/>
      <c r="AT69" s="1649"/>
      <c r="AU69" s="1649"/>
      <c r="AV69" s="1649"/>
      <c r="AW69" s="1649"/>
      <c r="AX69" s="1649"/>
      <c r="AY69" s="1649"/>
      <c r="AZ69" s="1649"/>
      <c r="BA69" s="1649"/>
      <c r="BB69" s="1649"/>
      <c r="BC69" s="1649"/>
      <c r="BD69" s="2"/>
      <c r="BE69" s="2"/>
      <c r="BF69" s="2"/>
      <c r="BG69" s="2"/>
      <c r="BH69" s="2"/>
      <c r="BI69" s="2"/>
      <c r="BJ69" s="2"/>
      <c r="BK69" s="2"/>
    </row>
    <row r="70" spans="1:69" ht="12" customHeight="1" x14ac:dyDescent="0.4">
      <c r="A70" s="2"/>
      <c r="B70" s="1661"/>
      <c r="C70" s="1662"/>
      <c r="D70" s="1639"/>
      <c r="E70" s="1640"/>
      <c r="F70" s="1640"/>
      <c r="G70" s="1640"/>
      <c r="H70" s="1640"/>
      <c r="I70" s="1641"/>
      <c r="J70" s="1178"/>
      <c r="K70" s="1150"/>
      <c r="L70" s="1150"/>
      <c r="M70" s="1179"/>
      <c r="N70" s="1629"/>
      <c r="O70" s="726"/>
      <c r="P70" s="726"/>
      <c r="Q70" s="726"/>
      <c r="R70" s="726"/>
      <c r="S70" s="1635"/>
      <c r="T70" s="1635"/>
      <c r="U70" s="1635"/>
      <c r="V70" s="1635"/>
      <c r="W70" s="882"/>
      <c r="X70" s="681"/>
      <c r="Y70" s="1178"/>
      <c r="Z70" s="1150"/>
      <c r="AA70" s="1150"/>
      <c r="AB70" s="1179"/>
      <c r="AC70" s="1629"/>
      <c r="AD70" s="726"/>
      <c r="AE70" s="726"/>
      <c r="AF70" s="726"/>
      <c r="AG70" s="726"/>
      <c r="AH70" s="1630"/>
      <c r="AI70" s="1630"/>
      <c r="AJ70" s="1630"/>
      <c r="AK70" s="882"/>
      <c r="AL70" s="681"/>
      <c r="AM70" s="1649"/>
      <c r="AN70" s="1649"/>
      <c r="AO70" s="1649"/>
      <c r="AP70" s="1649"/>
      <c r="AQ70" s="1649"/>
      <c r="AR70" s="1649"/>
      <c r="AS70" s="1649"/>
      <c r="AT70" s="1649"/>
      <c r="AU70" s="1649"/>
      <c r="AV70" s="1649"/>
      <c r="AW70" s="1649"/>
      <c r="AX70" s="1649"/>
      <c r="AY70" s="1649"/>
      <c r="AZ70" s="1649"/>
      <c r="BA70" s="1649"/>
      <c r="BB70" s="1649"/>
      <c r="BC70" s="1649"/>
      <c r="BD70" s="2"/>
      <c r="BE70" s="2"/>
      <c r="BF70" s="2"/>
      <c r="BG70" s="2"/>
      <c r="BH70" s="2"/>
      <c r="BI70" s="2"/>
      <c r="BJ70" s="2"/>
      <c r="BK70" s="2"/>
    </row>
    <row r="71" spans="1:69" ht="12" customHeight="1" x14ac:dyDescent="0.4">
      <c r="A71" s="2"/>
      <c r="B71" s="1661"/>
      <c r="C71" s="1662"/>
      <c r="D71" s="555" t="s">
        <v>261</v>
      </c>
      <c r="E71" s="556"/>
      <c r="F71" s="556"/>
      <c r="G71" s="556"/>
      <c r="H71" s="556"/>
      <c r="I71" s="556"/>
      <c r="J71" s="1613"/>
      <c r="K71" s="1614"/>
      <c r="L71" s="1614"/>
      <c r="M71" s="1615"/>
      <c r="N71" s="1619" t="s">
        <v>238</v>
      </c>
      <c r="O71" s="556"/>
      <c r="P71" s="556"/>
      <c r="Q71" s="556"/>
      <c r="R71" s="556"/>
      <c r="S71" s="1625">
        <f>ROUND(S61+S63+S65+S67+S69,0)</f>
        <v>0</v>
      </c>
      <c r="T71" s="1625"/>
      <c r="U71" s="1625"/>
      <c r="V71" s="1625"/>
      <c r="W71" s="882" t="s">
        <v>28</v>
      </c>
      <c r="X71" s="895" t="s">
        <v>262</v>
      </c>
      <c r="Y71" s="1613"/>
      <c r="Z71" s="1614"/>
      <c r="AA71" s="1614"/>
      <c r="AB71" s="1615"/>
      <c r="AC71" s="1619" t="s">
        <v>238</v>
      </c>
      <c r="AD71" s="556"/>
      <c r="AE71" s="556"/>
      <c r="AF71" s="556"/>
      <c r="AG71" s="556"/>
      <c r="AH71" s="1621">
        <f>AW41</f>
        <v>0</v>
      </c>
      <c r="AI71" s="1621"/>
      <c r="AJ71" s="1621"/>
      <c r="AK71" s="882" t="s">
        <v>28</v>
      </c>
      <c r="AL71" s="895" t="s">
        <v>263</v>
      </c>
      <c r="AM71" s="1624">
        <f>S71-AH71</f>
        <v>0</v>
      </c>
      <c r="AN71" s="1625"/>
      <c r="AO71" s="1625"/>
      <c r="AP71" s="1625"/>
      <c r="AQ71" s="1625"/>
      <c r="AR71" s="1625"/>
      <c r="AS71" s="1625"/>
      <c r="AT71" s="1625"/>
      <c r="AU71" s="1625"/>
      <c r="AV71" s="1625"/>
      <c r="AW71" s="1625"/>
      <c r="AX71" s="1625"/>
      <c r="AY71" s="1625"/>
      <c r="AZ71" s="1625"/>
      <c r="BA71" s="185"/>
      <c r="BB71" s="884" t="s">
        <v>28</v>
      </c>
      <c r="BC71" s="897" t="s">
        <v>264</v>
      </c>
      <c r="BD71" s="165" t="s">
        <v>239</v>
      </c>
      <c r="BE71" s="165"/>
      <c r="BF71" s="2"/>
      <c r="BG71" s="2"/>
      <c r="BH71" s="2"/>
      <c r="BI71" s="2"/>
      <c r="BJ71" s="2"/>
      <c r="BK71" s="2"/>
    </row>
    <row r="72" spans="1:69" ht="12" customHeight="1" thickBot="1" x14ac:dyDescent="0.45">
      <c r="A72" s="2"/>
      <c r="B72" s="1664"/>
      <c r="C72" s="1665"/>
      <c r="D72" s="1627"/>
      <c r="E72" s="1105"/>
      <c r="F72" s="1105"/>
      <c r="G72" s="1105"/>
      <c r="H72" s="1105"/>
      <c r="I72" s="1105"/>
      <c r="J72" s="1616"/>
      <c r="K72" s="1617"/>
      <c r="L72" s="1617"/>
      <c r="M72" s="1618"/>
      <c r="N72" s="1620"/>
      <c r="O72" s="1105"/>
      <c r="P72" s="1105"/>
      <c r="Q72" s="1105"/>
      <c r="R72" s="1105"/>
      <c r="S72" s="1077"/>
      <c r="T72" s="1077"/>
      <c r="U72" s="1077"/>
      <c r="V72" s="1077"/>
      <c r="W72" s="1623"/>
      <c r="X72" s="1132"/>
      <c r="Y72" s="1616"/>
      <c r="Z72" s="1617"/>
      <c r="AA72" s="1617"/>
      <c r="AB72" s="1618"/>
      <c r="AC72" s="1620"/>
      <c r="AD72" s="1105"/>
      <c r="AE72" s="1105"/>
      <c r="AF72" s="1105"/>
      <c r="AG72" s="1105"/>
      <c r="AH72" s="1622"/>
      <c r="AI72" s="1622"/>
      <c r="AJ72" s="1622"/>
      <c r="AK72" s="1623"/>
      <c r="AL72" s="1132"/>
      <c r="AM72" s="1626"/>
      <c r="AN72" s="1077"/>
      <c r="AO72" s="1077"/>
      <c r="AP72" s="1077"/>
      <c r="AQ72" s="1077"/>
      <c r="AR72" s="1077"/>
      <c r="AS72" s="1077"/>
      <c r="AT72" s="1077"/>
      <c r="AU72" s="1077"/>
      <c r="AV72" s="1077"/>
      <c r="AW72" s="1077"/>
      <c r="AX72" s="1077"/>
      <c r="AY72" s="1077"/>
      <c r="AZ72" s="1077"/>
      <c r="BA72" s="38"/>
      <c r="BB72" s="1079"/>
      <c r="BC72" s="1132"/>
      <c r="BD72" s="165"/>
      <c r="BE72" s="165" t="s">
        <v>240</v>
      </c>
      <c r="BF72" s="2"/>
      <c r="BG72" s="2"/>
      <c r="BH72" s="2"/>
      <c r="BI72" s="2"/>
      <c r="BJ72" s="2"/>
      <c r="BK72" s="2"/>
    </row>
    <row r="73" spans="1:69" ht="12" customHeight="1" x14ac:dyDescent="0.4">
      <c r="A73" s="2"/>
      <c r="B73" s="1601" t="s">
        <v>265</v>
      </c>
      <c r="C73" s="1602"/>
      <c r="D73" s="558"/>
      <c r="E73" s="1083" t="s">
        <v>80</v>
      </c>
      <c r="F73" s="1083"/>
      <c r="G73" s="1083"/>
      <c r="H73" s="1083"/>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c r="AF73" s="1083"/>
      <c r="AG73" s="1083"/>
      <c r="AH73" s="1083"/>
      <c r="AI73" s="1083"/>
      <c r="AJ73" s="1083"/>
      <c r="AK73" s="1083"/>
      <c r="AL73" s="1605"/>
      <c r="AM73" s="1606"/>
      <c r="AN73" s="1606"/>
      <c r="AO73" s="1606"/>
      <c r="AP73" s="1606"/>
      <c r="AQ73" s="1606"/>
      <c r="AR73" s="1606"/>
      <c r="AS73" s="1606"/>
      <c r="AT73" s="1606"/>
      <c r="AU73" s="1606"/>
      <c r="AV73" s="1606"/>
      <c r="AW73" s="1606"/>
      <c r="AX73" s="1606"/>
      <c r="AY73" s="1606"/>
      <c r="AZ73" s="1606"/>
      <c r="BA73" s="894" t="s">
        <v>28</v>
      </c>
      <c r="BB73" s="894"/>
      <c r="BC73" s="895" t="s">
        <v>266</v>
      </c>
      <c r="BD73" s="2"/>
      <c r="BE73" s="2"/>
      <c r="BF73" s="2"/>
      <c r="BG73" s="2"/>
      <c r="BH73" s="2"/>
      <c r="BI73" s="2"/>
      <c r="BJ73" s="2"/>
      <c r="BK73" s="2"/>
      <c r="BM73" s="186"/>
    </row>
    <row r="74" spans="1:69" ht="12" customHeight="1" thickBot="1" x14ac:dyDescent="0.45">
      <c r="A74" s="2"/>
      <c r="B74" s="1603"/>
      <c r="C74" s="1604"/>
      <c r="D74" s="676"/>
      <c r="E74" s="1083"/>
      <c r="F74" s="1083"/>
      <c r="G74" s="1083"/>
      <c r="H74" s="1083"/>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c r="AF74" s="1083"/>
      <c r="AG74" s="1083"/>
      <c r="AH74" s="1083"/>
      <c r="AI74" s="1083"/>
      <c r="AJ74" s="1083"/>
      <c r="AK74" s="1083"/>
      <c r="AL74" s="1605"/>
      <c r="AM74" s="1606"/>
      <c r="AN74" s="1606"/>
      <c r="AO74" s="1606"/>
      <c r="AP74" s="1606"/>
      <c r="AQ74" s="1606"/>
      <c r="AR74" s="1606"/>
      <c r="AS74" s="1606"/>
      <c r="AT74" s="1606"/>
      <c r="AU74" s="1606"/>
      <c r="AV74" s="1606"/>
      <c r="AW74" s="1606"/>
      <c r="AX74" s="1606"/>
      <c r="AY74" s="1606"/>
      <c r="AZ74" s="1606"/>
      <c r="BA74" s="884"/>
      <c r="BB74" s="884"/>
      <c r="BC74" s="897"/>
      <c r="BD74" s="2"/>
      <c r="BE74" s="2"/>
      <c r="BF74" s="2"/>
      <c r="BG74" s="2"/>
      <c r="BH74" s="2"/>
      <c r="BI74" s="2"/>
      <c r="BJ74" s="2"/>
      <c r="BK74" s="2"/>
      <c r="BM74" s="186"/>
      <c r="BN74" s="186"/>
    </row>
    <row r="75" spans="1:69" ht="12" customHeight="1" thickTop="1" x14ac:dyDescent="0.4">
      <c r="A75" s="2"/>
      <c r="B75" s="1603"/>
      <c r="C75" s="1604"/>
      <c r="D75" s="1607"/>
      <c r="E75" s="1609" t="s">
        <v>267</v>
      </c>
      <c r="F75" s="1610"/>
      <c r="G75" s="1610"/>
      <c r="H75" s="1610"/>
      <c r="I75" s="1610"/>
      <c r="J75" s="1610"/>
      <c r="K75" s="1610"/>
      <c r="L75" s="1610"/>
      <c r="M75" s="1610"/>
      <c r="N75" s="1610"/>
      <c r="O75" s="1610"/>
      <c r="P75" s="1610"/>
      <c r="Q75" s="1610"/>
      <c r="R75" s="1610"/>
      <c r="S75" s="1610"/>
      <c r="T75" s="1610"/>
      <c r="U75" s="1610"/>
      <c r="V75" s="1610"/>
      <c r="W75" s="1610"/>
      <c r="X75" s="1610"/>
      <c r="Y75" s="1610"/>
      <c r="Z75" s="1610"/>
      <c r="AA75" s="1610"/>
      <c r="AB75" s="1610"/>
      <c r="AC75" s="1610"/>
      <c r="AD75" s="1610"/>
      <c r="AE75" s="1610"/>
      <c r="AF75" s="1610"/>
      <c r="AG75" s="1610"/>
      <c r="AH75" s="1610"/>
      <c r="AI75" s="1610"/>
      <c r="AJ75" s="1610"/>
      <c r="AK75" s="1610"/>
      <c r="AL75" s="1610"/>
      <c r="AM75" s="1065"/>
      <c r="AN75" s="1065"/>
      <c r="AO75" s="1065"/>
      <c r="AP75" s="1065"/>
      <c r="AQ75" s="1065"/>
      <c r="AR75" s="1065"/>
      <c r="AS75" s="1065"/>
      <c r="AT75" s="1065"/>
      <c r="AU75" s="1065"/>
      <c r="AV75" s="1065"/>
      <c r="AW75" s="1065"/>
      <c r="AX75" s="1065"/>
      <c r="AY75" s="1065"/>
      <c r="AZ75" s="1065"/>
      <c r="BA75" s="1208" t="s">
        <v>28</v>
      </c>
      <c r="BB75" s="1208"/>
      <c r="BC75" s="1591" t="s">
        <v>268</v>
      </c>
      <c r="BD75" s="2"/>
      <c r="BE75" s="2"/>
      <c r="BF75" s="2"/>
      <c r="BG75" s="2"/>
      <c r="BH75" s="2"/>
      <c r="BI75" s="2"/>
      <c r="BJ75" s="2"/>
      <c r="BK75" s="2"/>
    </row>
    <row r="76" spans="1:69" ht="12" customHeight="1" thickBot="1" x14ac:dyDescent="0.45">
      <c r="A76" s="2"/>
      <c r="B76" s="1603"/>
      <c r="C76" s="1604"/>
      <c r="D76" s="1608"/>
      <c r="E76" s="1611"/>
      <c r="F76" s="1612"/>
      <c r="G76" s="1612"/>
      <c r="H76" s="1612"/>
      <c r="I76" s="1612"/>
      <c r="J76" s="1612"/>
      <c r="K76" s="1612"/>
      <c r="L76" s="1612"/>
      <c r="M76" s="1612"/>
      <c r="N76" s="1612"/>
      <c r="O76" s="1612"/>
      <c r="P76" s="1612"/>
      <c r="Q76" s="1612"/>
      <c r="R76" s="1612"/>
      <c r="S76" s="1612"/>
      <c r="T76" s="1612"/>
      <c r="U76" s="1612"/>
      <c r="V76" s="1612"/>
      <c r="W76" s="1612"/>
      <c r="X76" s="1612"/>
      <c r="Y76" s="1612"/>
      <c r="Z76" s="1612"/>
      <c r="AA76" s="1612"/>
      <c r="AB76" s="1612"/>
      <c r="AC76" s="1612"/>
      <c r="AD76" s="1612"/>
      <c r="AE76" s="1612"/>
      <c r="AF76" s="1612"/>
      <c r="AG76" s="1612"/>
      <c r="AH76" s="1612"/>
      <c r="AI76" s="1612"/>
      <c r="AJ76" s="1612"/>
      <c r="AK76" s="1612"/>
      <c r="AL76" s="1612"/>
      <c r="AM76" s="1592"/>
      <c r="AN76" s="1592"/>
      <c r="AO76" s="1592"/>
      <c r="AP76" s="1592"/>
      <c r="AQ76" s="1592"/>
      <c r="AR76" s="1592"/>
      <c r="AS76" s="1592"/>
      <c r="AT76" s="1592"/>
      <c r="AU76" s="1592"/>
      <c r="AV76" s="1592"/>
      <c r="AW76" s="1592"/>
      <c r="AX76" s="1592"/>
      <c r="AY76" s="1592"/>
      <c r="AZ76" s="1592"/>
      <c r="BA76" s="1093"/>
      <c r="BB76" s="1093"/>
      <c r="BC76" s="1094"/>
      <c r="BD76" s="2"/>
      <c r="BE76" s="2"/>
      <c r="BF76" s="2"/>
      <c r="BG76" s="2"/>
      <c r="BH76" s="2"/>
      <c r="BI76" s="2"/>
      <c r="BJ76" s="2"/>
      <c r="BK76" s="2"/>
      <c r="BM76" s="186"/>
      <c r="BN76" s="186"/>
    </row>
    <row r="77" spans="1:69" ht="12" customHeight="1" thickTop="1" thickBot="1" x14ac:dyDescent="0.45">
      <c r="A77" s="2"/>
      <c r="B77" s="1603"/>
      <c r="C77" s="1604"/>
      <c r="D77" s="1593"/>
      <c r="E77" s="1595" t="s">
        <v>269</v>
      </c>
      <c r="F77" s="1595"/>
      <c r="G77" s="1595"/>
      <c r="H77" s="1595"/>
      <c r="I77" s="1595"/>
      <c r="J77" s="1595"/>
      <c r="K77" s="1595"/>
      <c r="L77" s="1595"/>
      <c r="M77" s="1595"/>
      <c r="N77" s="1595"/>
      <c r="O77" s="1595"/>
      <c r="P77" s="1595"/>
      <c r="Q77" s="1595"/>
      <c r="R77" s="1595"/>
      <c r="S77" s="1595"/>
      <c r="T77" s="1595"/>
      <c r="U77" s="187"/>
      <c r="V77" s="187"/>
      <c r="W77" s="187"/>
      <c r="X77" s="1596" t="s">
        <v>75</v>
      </c>
      <c r="Y77" s="1596"/>
      <c r="Z77" s="1596"/>
      <c r="AA77" s="1596"/>
      <c r="AB77" s="1596"/>
      <c r="AC77" s="1596"/>
      <c r="AD77" s="1597" t="e">
        <f>LOOKUP(J41,BP77:BP80,BQ77:BQ80)</f>
        <v>#N/A</v>
      </c>
      <c r="AE77" s="1597"/>
      <c r="AF77" s="1597"/>
      <c r="AG77" s="1597"/>
      <c r="AH77" s="1596" t="s">
        <v>28</v>
      </c>
      <c r="AI77" s="1596"/>
      <c r="AJ77" s="187"/>
      <c r="AK77" s="187"/>
      <c r="AL77" s="188"/>
      <c r="AM77" s="1599"/>
      <c r="AN77" s="1599"/>
      <c r="AO77" s="1599"/>
      <c r="AP77" s="1599"/>
      <c r="AQ77" s="1599"/>
      <c r="AR77" s="1599"/>
      <c r="AS77" s="1599"/>
      <c r="AT77" s="1599"/>
      <c r="AU77" s="1599"/>
      <c r="AV77" s="1599"/>
      <c r="AW77" s="1599"/>
      <c r="AX77" s="1599"/>
      <c r="AY77" s="1599"/>
      <c r="AZ77" s="1599"/>
      <c r="BA77" s="1600" t="s">
        <v>28</v>
      </c>
      <c r="BB77" s="1600"/>
      <c r="BC77" s="1590" t="s">
        <v>270</v>
      </c>
      <c r="BD77" s="2"/>
      <c r="BE77" s="2"/>
      <c r="BF77" s="2"/>
      <c r="BG77" s="2"/>
      <c r="BH77" s="2"/>
      <c r="BI77" s="2"/>
      <c r="BJ77" s="2"/>
      <c r="BK77" s="2"/>
      <c r="BP77" s="44">
        <v>1</v>
      </c>
      <c r="BQ77" s="44">
        <v>2</v>
      </c>
    </row>
    <row r="78" spans="1:69" ht="12" customHeight="1" thickTop="1" thickBot="1" x14ac:dyDescent="0.45">
      <c r="A78" s="2"/>
      <c r="B78" s="1603"/>
      <c r="C78" s="1604"/>
      <c r="D78" s="1594"/>
      <c r="E78" s="1083"/>
      <c r="F78" s="1083"/>
      <c r="G78" s="1083"/>
      <c r="H78" s="1083"/>
      <c r="I78" s="1083"/>
      <c r="J78" s="1083"/>
      <c r="K78" s="1083"/>
      <c r="L78" s="1083"/>
      <c r="M78" s="1083"/>
      <c r="N78" s="1083"/>
      <c r="O78" s="1083"/>
      <c r="P78" s="1083"/>
      <c r="Q78" s="1083"/>
      <c r="R78" s="1083"/>
      <c r="S78" s="1083"/>
      <c r="T78" s="1083"/>
      <c r="U78" s="189"/>
      <c r="V78" s="189"/>
      <c r="W78" s="189"/>
      <c r="X78" s="723"/>
      <c r="Y78" s="723"/>
      <c r="Z78" s="723"/>
      <c r="AA78" s="723"/>
      <c r="AB78" s="723"/>
      <c r="AC78" s="723"/>
      <c r="AD78" s="1598"/>
      <c r="AE78" s="1598"/>
      <c r="AF78" s="1598"/>
      <c r="AG78" s="1598"/>
      <c r="AH78" s="723"/>
      <c r="AI78" s="723"/>
      <c r="AJ78" s="189"/>
      <c r="AK78" s="189"/>
      <c r="AL78" s="190"/>
      <c r="AM78" s="1065"/>
      <c r="AN78" s="1065"/>
      <c r="AO78" s="1065"/>
      <c r="AP78" s="1065"/>
      <c r="AQ78" s="1065"/>
      <c r="AR78" s="1065"/>
      <c r="AS78" s="1065"/>
      <c r="AT78" s="1065"/>
      <c r="AU78" s="1065"/>
      <c r="AV78" s="1065"/>
      <c r="AW78" s="1065"/>
      <c r="AX78" s="1065"/>
      <c r="AY78" s="1065"/>
      <c r="AZ78" s="1065"/>
      <c r="BA78" s="1208"/>
      <c r="BB78" s="1208"/>
      <c r="BC78" s="1591"/>
      <c r="BD78" s="2"/>
      <c r="BE78" s="2"/>
      <c r="BF78" s="2"/>
      <c r="BG78" s="2"/>
      <c r="BH78" s="2"/>
      <c r="BI78" s="2"/>
      <c r="BJ78" s="2"/>
      <c r="BK78" s="2"/>
      <c r="BP78" s="45">
        <v>31</v>
      </c>
      <c r="BQ78" s="46">
        <v>3</v>
      </c>
    </row>
    <row r="79" spans="1:69" ht="12" customHeight="1" x14ac:dyDescent="0.4">
      <c r="A79" s="2"/>
      <c r="B79" s="1068" t="s">
        <v>271</v>
      </c>
      <c r="C79" s="1102"/>
      <c r="D79" s="1102"/>
      <c r="E79" s="1102"/>
      <c r="F79" s="1102"/>
      <c r="G79" s="1102"/>
      <c r="H79" s="1102"/>
      <c r="I79" s="1102"/>
      <c r="J79" s="1102"/>
      <c r="K79" s="1102"/>
      <c r="L79" s="1102"/>
      <c r="M79" s="1102"/>
      <c r="N79" s="1102"/>
      <c r="O79" s="1102"/>
      <c r="P79" s="1102"/>
      <c r="Q79" s="1102"/>
      <c r="R79" s="1102"/>
      <c r="S79" s="1102"/>
      <c r="T79" s="1102"/>
      <c r="U79" s="1102"/>
      <c r="V79" s="1102"/>
      <c r="W79" s="1102"/>
      <c r="X79" s="1102"/>
      <c r="Y79" s="1102"/>
      <c r="Z79" s="1102"/>
      <c r="AA79" s="1102"/>
      <c r="AB79" s="1102"/>
      <c r="AC79" s="1102"/>
      <c r="AD79" s="1102"/>
      <c r="AE79" s="1102"/>
      <c r="AF79" s="1102"/>
      <c r="AG79" s="1102"/>
      <c r="AH79" s="1102"/>
      <c r="AI79" s="1102"/>
      <c r="AJ79" s="1102"/>
      <c r="AK79" s="1102"/>
      <c r="AL79" s="1103"/>
      <c r="AM79" s="1075">
        <f>AM53+AM71+AM73+AM75+AM77</f>
        <v>0</v>
      </c>
      <c r="AN79" s="1107"/>
      <c r="AO79" s="1107"/>
      <c r="AP79" s="1107"/>
      <c r="AQ79" s="1107"/>
      <c r="AR79" s="1107"/>
      <c r="AS79" s="1107"/>
      <c r="AT79" s="1107"/>
      <c r="AU79" s="1107"/>
      <c r="AV79" s="1107"/>
      <c r="AW79" s="1107"/>
      <c r="AX79" s="1107"/>
      <c r="AY79" s="1107"/>
      <c r="AZ79" s="1107"/>
      <c r="BA79" s="1078" t="s">
        <v>28</v>
      </c>
      <c r="BB79" s="1078"/>
      <c r="BC79" s="1080" t="s">
        <v>272</v>
      </c>
      <c r="BD79" s="2"/>
      <c r="BE79" s="2"/>
      <c r="BF79" s="2"/>
      <c r="BG79" s="2"/>
      <c r="BH79" s="2"/>
      <c r="BI79" s="2"/>
      <c r="BJ79" s="2"/>
      <c r="BK79" s="2"/>
      <c r="BP79" s="45">
        <v>61</v>
      </c>
      <c r="BQ79" s="46">
        <v>4</v>
      </c>
    </row>
    <row r="80" spans="1:69" ht="12" customHeight="1" thickBot="1" x14ac:dyDescent="0.45">
      <c r="A80" s="2"/>
      <c r="B80" s="1104"/>
      <c r="C80" s="1105"/>
      <c r="D80" s="1105"/>
      <c r="E80" s="1105"/>
      <c r="F80" s="1105"/>
      <c r="G80" s="1105"/>
      <c r="H80" s="1105"/>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6"/>
      <c r="AM80" s="1108"/>
      <c r="AN80" s="1108"/>
      <c r="AO80" s="1108"/>
      <c r="AP80" s="1108"/>
      <c r="AQ80" s="1108"/>
      <c r="AR80" s="1108"/>
      <c r="AS80" s="1108"/>
      <c r="AT80" s="1108"/>
      <c r="AU80" s="1108"/>
      <c r="AV80" s="1108"/>
      <c r="AW80" s="1108"/>
      <c r="AX80" s="1108"/>
      <c r="AY80" s="1108"/>
      <c r="AZ80" s="1108"/>
      <c r="BA80" s="1079"/>
      <c r="BB80" s="1079"/>
      <c r="BC80" s="1081"/>
      <c r="BD80" s="41" t="s">
        <v>273</v>
      </c>
      <c r="BE80" s="2"/>
      <c r="BF80" s="2"/>
      <c r="BG80" s="2"/>
      <c r="BH80" s="2"/>
      <c r="BI80" s="2"/>
      <c r="BJ80" s="2"/>
      <c r="BK80" s="2"/>
      <c r="BP80" s="45">
        <v>91</v>
      </c>
      <c r="BQ80" s="46">
        <v>5</v>
      </c>
    </row>
    <row r="81" spans="1:69" s="57" customFormat="1" ht="12" customHeight="1" x14ac:dyDescent="0.4">
      <c r="A81" s="52"/>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81"/>
      <c r="AN81" s="181"/>
      <c r="AO81" s="181"/>
      <c r="AP81" s="181"/>
      <c r="AQ81" s="181"/>
      <c r="AR81" s="181"/>
      <c r="AS81" s="181"/>
      <c r="AT81" s="181"/>
      <c r="AU81" s="181"/>
      <c r="AV81" s="181"/>
      <c r="AW81" s="181"/>
      <c r="AX81" s="181"/>
      <c r="AY81" s="181"/>
      <c r="AZ81" s="181"/>
      <c r="BA81" s="192"/>
      <c r="BB81" s="192"/>
      <c r="BC81" s="192"/>
      <c r="BD81" s="193"/>
      <c r="BE81" s="52"/>
      <c r="BF81" s="52"/>
      <c r="BG81" s="52"/>
      <c r="BH81" s="52"/>
      <c r="BI81" s="52"/>
      <c r="BJ81" s="52"/>
      <c r="BK81" s="52"/>
      <c r="BP81" s="45"/>
      <c r="BQ81" s="46"/>
    </row>
    <row r="82" spans="1:69" ht="13.5" customHeight="1" x14ac:dyDescent="0.4">
      <c r="A82" s="2" t="s">
        <v>85</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P82" s="45"/>
      <c r="BQ82" s="46"/>
    </row>
    <row r="83" spans="1:69" ht="12.75" customHeight="1" x14ac:dyDescent="0.4">
      <c r="A83" s="2" t="s">
        <v>274</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P83" s="45"/>
      <c r="BQ83" s="46"/>
    </row>
    <row r="84" spans="1:69" ht="12.75" customHeight="1" x14ac:dyDescent="0.4">
      <c r="A84" s="2"/>
      <c r="B84" s="576" t="s">
        <v>275</v>
      </c>
      <c r="C84" s="576"/>
      <c r="D84" s="576"/>
      <c r="E84" s="576"/>
      <c r="F84" s="576"/>
      <c r="G84" s="576"/>
      <c r="H84" s="576"/>
      <c r="I84" s="576"/>
      <c r="J84" s="576"/>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c r="AO84" s="576"/>
      <c r="AP84" s="576"/>
      <c r="AQ84" s="576"/>
      <c r="AR84" s="576"/>
      <c r="AS84" s="576"/>
      <c r="AT84" s="576"/>
      <c r="AU84" s="576"/>
      <c r="AV84" s="576"/>
      <c r="AW84" s="576"/>
      <c r="AX84" s="576"/>
      <c r="AY84" s="576"/>
      <c r="AZ84" s="576"/>
      <c r="BA84" s="576"/>
      <c r="BB84" s="576"/>
      <c r="BC84" s="576"/>
      <c r="BD84" s="576"/>
      <c r="BE84" s="576"/>
      <c r="BF84" s="576"/>
      <c r="BG84" s="576"/>
      <c r="BH84" s="576"/>
      <c r="BI84" s="576"/>
      <c r="BJ84" s="576"/>
      <c r="BK84" s="576"/>
    </row>
    <row r="85" spans="1:69" ht="12.75" customHeight="1" x14ac:dyDescent="0.4">
      <c r="A85" s="2"/>
      <c r="B85" s="1297" t="s">
        <v>276</v>
      </c>
      <c r="C85" s="1297"/>
      <c r="D85" s="1297"/>
      <c r="E85" s="1297"/>
      <c r="F85" s="1297"/>
      <c r="G85" s="1297"/>
      <c r="H85" s="1297"/>
      <c r="I85" s="1297"/>
      <c r="J85" s="1297"/>
      <c r="K85" s="1297"/>
      <c r="L85" s="1297"/>
      <c r="M85" s="1297"/>
      <c r="N85" s="1297"/>
      <c r="O85" s="1297"/>
      <c r="P85" s="1297"/>
      <c r="Q85" s="1297"/>
      <c r="R85" s="1297"/>
      <c r="S85" s="1297"/>
      <c r="T85" s="1297"/>
      <c r="U85" s="1297"/>
      <c r="V85" s="1297"/>
      <c r="W85" s="1297"/>
      <c r="X85" s="1297"/>
      <c r="Y85" s="1297"/>
      <c r="Z85" s="1297"/>
      <c r="AA85" s="1297"/>
      <c r="AB85" s="1297"/>
      <c r="AC85" s="1297"/>
      <c r="AD85" s="1297"/>
      <c r="AE85" s="1297"/>
      <c r="AF85" s="1297"/>
      <c r="AG85" s="1297"/>
      <c r="AH85" s="1297"/>
      <c r="AI85" s="1297"/>
      <c r="AJ85" s="1297"/>
      <c r="AK85" s="1297"/>
      <c r="AL85" s="1297"/>
      <c r="AM85" s="1297"/>
      <c r="AN85" s="1297"/>
      <c r="AO85" s="1297"/>
      <c r="AP85" s="1297"/>
      <c r="AQ85" s="1297"/>
      <c r="AR85" s="1297"/>
      <c r="AS85" s="1297"/>
      <c r="AT85" s="1297"/>
      <c r="AU85" s="1297"/>
      <c r="AV85" s="1297"/>
      <c r="AW85" s="1297"/>
      <c r="AX85" s="1297"/>
      <c r="AY85" s="1297"/>
      <c r="AZ85" s="1297"/>
      <c r="BA85" s="1297"/>
      <c r="BB85" s="1297"/>
      <c r="BC85" s="1297"/>
      <c r="BD85" s="1297"/>
      <c r="BE85" s="1297"/>
      <c r="BF85" s="1297"/>
      <c r="BG85" s="1297"/>
      <c r="BH85" s="1297"/>
      <c r="BI85" s="1297"/>
      <c r="BJ85" s="2"/>
      <c r="BK85" s="2"/>
    </row>
    <row r="86" spans="1:69" ht="12.75" customHeight="1" x14ac:dyDescent="0.4">
      <c r="A86" s="2"/>
      <c r="B86" s="1059" t="s">
        <v>277</v>
      </c>
      <c r="C86" s="1059"/>
      <c r="D86" s="1059"/>
      <c r="E86" s="1059"/>
      <c r="F86" s="1059"/>
      <c r="G86" s="1059"/>
      <c r="H86" s="1059"/>
      <c r="I86" s="1059"/>
      <c r="J86" s="1059"/>
      <c r="K86" s="1059"/>
      <c r="L86" s="1059"/>
      <c r="M86" s="1059"/>
      <c r="N86" s="1059"/>
      <c r="O86" s="1059"/>
      <c r="P86" s="1059"/>
      <c r="Q86" s="1059"/>
      <c r="R86" s="1059"/>
      <c r="S86" s="1059"/>
      <c r="T86" s="1059"/>
      <c r="U86" s="1059"/>
      <c r="V86" s="1059"/>
      <c r="W86" s="1059"/>
      <c r="X86" s="1059"/>
      <c r="Y86" s="1059"/>
      <c r="Z86" s="1059"/>
      <c r="AA86" s="1059"/>
      <c r="AB86" s="1059"/>
      <c r="AC86" s="1059"/>
      <c r="AD86" s="1059"/>
      <c r="AE86" s="1059"/>
      <c r="AF86" s="1059"/>
      <c r="AG86" s="1059"/>
      <c r="AH86" s="1059"/>
      <c r="AI86" s="1059"/>
      <c r="AJ86" s="1059"/>
      <c r="AK86" s="1059"/>
      <c r="AL86" s="1059"/>
      <c r="AM86" s="1059"/>
      <c r="AN86" s="1059"/>
      <c r="AO86" s="1059"/>
      <c r="AP86" s="1059"/>
      <c r="AQ86" s="1059"/>
      <c r="AR86" s="1059"/>
      <c r="AS86" s="1059"/>
      <c r="AT86" s="1059"/>
      <c r="AU86" s="1059"/>
      <c r="AV86" s="1059"/>
      <c r="AW86" s="1059"/>
      <c r="AX86" s="1059"/>
      <c r="AY86" s="1059"/>
      <c r="AZ86" s="1059"/>
      <c r="BA86" s="1059"/>
      <c r="BB86" s="1059"/>
      <c r="BC86" s="1059"/>
      <c r="BD86" s="1059"/>
      <c r="BE86" s="1059"/>
      <c r="BF86" s="1059"/>
      <c r="BG86" s="1059"/>
      <c r="BH86" s="1059"/>
      <c r="BI86" s="1059"/>
      <c r="BJ86" s="1059"/>
      <c r="BK86" s="1059"/>
    </row>
    <row r="87" spans="1:69" ht="12.75" customHeight="1" x14ac:dyDescent="0.4">
      <c r="A87" s="50"/>
      <c r="B87" s="1059"/>
      <c r="C87" s="1059"/>
      <c r="D87" s="1059"/>
      <c r="E87" s="1059"/>
      <c r="F87" s="1059"/>
      <c r="G87" s="1059"/>
      <c r="H87" s="1059"/>
      <c r="I87" s="1059"/>
      <c r="J87" s="1059"/>
      <c r="K87" s="1059"/>
      <c r="L87" s="1059"/>
      <c r="M87" s="1059"/>
      <c r="N87" s="1059"/>
      <c r="O87" s="1059"/>
      <c r="P87" s="1059"/>
      <c r="Q87" s="1059"/>
      <c r="R87" s="1059"/>
      <c r="S87" s="1059"/>
      <c r="T87" s="1059"/>
      <c r="U87" s="1059"/>
      <c r="V87" s="1059"/>
      <c r="W87" s="1059"/>
      <c r="X87" s="1059"/>
      <c r="Y87" s="1059"/>
      <c r="Z87" s="1059"/>
      <c r="AA87" s="1059"/>
      <c r="AB87" s="1059"/>
      <c r="AC87" s="1059"/>
      <c r="AD87" s="1059"/>
      <c r="AE87" s="1059"/>
      <c r="AF87" s="1059"/>
      <c r="AG87" s="1059"/>
      <c r="AH87" s="1059"/>
      <c r="AI87" s="1059"/>
      <c r="AJ87" s="1059"/>
      <c r="AK87" s="1059"/>
      <c r="AL87" s="1059"/>
      <c r="AM87" s="1059"/>
      <c r="AN87" s="1059"/>
      <c r="AO87" s="1059"/>
      <c r="AP87" s="1059"/>
      <c r="AQ87" s="1059"/>
      <c r="AR87" s="1059"/>
      <c r="AS87" s="1059"/>
      <c r="AT87" s="1059"/>
      <c r="AU87" s="1059"/>
      <c r="AV87" s="1059"/>
      <c r="AW87" s="1059"/>
      <c r="AX87" s="1059"/>
      <c r="AY87" s="1059"/>
      <c r="AZ87" s="1059"/>
      <c r="BA87" s="1059"/>
      <c r="BB87" s="1059"/>
      <c r="BC87" s="1059"/>
      <c r="BD87" s="1059"/>
      <c r="BE87" s="1059"/>
      <c r="BF87" s="1059"/>
      <c r="BG87" s="1059"/>
      <c r="BH87" s="1059"/>
      <c r="BI87" s="1059"/>
      <c r="BJ87" s="1059"/>
      <c r="BK87" s="1059"/>
    </row>
    <row r="88" spans="1:69" s="65" customFormat="1" ht="12.75" customHeight="1" x14ac:dyDescent="0.4">
      <c r="A88" s="2" t="s">
        <v>278</v>
      </c>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9" ht="13.5" customHeight="1" x14ac:dyDescent="0.4">
      <c r="A89" s="2"/>
      <c r="B89" s="1059" t="s">
        <v>279</v>
      </c>
      <c r="C89" s="1059"/>
      <c r="D89" s="1059"/>
      <c r="E89" s="1059"/>
      <c r="F89" s="1059"/>
      <c r="G89" s="1059"/>
      <c r="H89" s="1059"/>
      <c r="I89" s="1059"/>
      <c r="J89" s="1059"/>
      <c r="K89" s="1059"/>
      <c r="L89" s="1059"/>
      <c r="M89" s="1059"/>
      <c r="N89" s="1059"/>
      <c r="O89" s="1059"/>
      <c r="P89" s="1059"/>
      <c r="Q89" s="1059"/>
      <c r="R89" s="1059"/>
      <c r="S89" s="1059"/>
      <c r="T89" s="1059"/>
      <c r="U89" s="1059"/>
      <c r="V89" s="1059"/>
      <c r="W89" s="1059"/>
      <c r="X89" s="1059"/>
      <c r="Y89" s="1059"/>
      <c r="Z89" s="1059"/>
      <c r="AA89" s="1059"/>
      <c r="AB89" s="1059"/>
      <c r="AC89" s="1059"/>
      <c r="AD89" s="1059"/>
      <c r="AE89" s="1059"/>
      <c r="AF89" s="1059"/>
      <c r="AG89" s="1059"/>
      <c r="AH89" s="1059"/>
      <c r="AI89" s="1059"/>
      <c r="AJ89" s="1059"/>
      <c r="AK89" s="1059"/>
      <c r="AL89" s="1059"/>
      <c r="AM89" s="1059"/>
      <c r="AN89" s="1059"/>
      <c r="AO89" s="1059"/>
      <c r="AP89" s="1059"/>
      <c r="AQ89" s="1059"/>
      <c r="AR89" s="1059"/>
      <c r="AS89" s="1059"/>
      <c r="AT89" s="1059"/>
      <c r="AU89" s="1059"/>
      <c r="AV89" s="1059"/>
      <c r="AW89" s="1059"/>
      <c r="AX89" s="1059"/>
      <c r="AY89" s="1059"/>
      <c r="AZ89" s="1059"/>
      <c r="BA89" s="1059"/>
      <c r="BB89" s="1059"/>
      <c r="BC89" s="1059"/>
      <c r="BD89" s="1059"/>
      <c r="BE89" s="1059"/>
      <c r="BF89" s="1059"/>
      <c r="BG89" s="1059"/>
      <c r="BH89" s="1059"/>
      <c r="BI89" s="1059"/>
      <c r="BJ89" s="1059"/>
      <c r="BK89" s="1059"/>
    </row>
    <row r="90" spans="1:69" ht="13.5" customHeight="1" x14ac:dyDescent="0.4">
      <c r="A90" s="2"/>
      <c r="B90" s="1059"/>
      <c r="C90" s="1059"/>
      <c r="D90" s="1059"/>
      <c r="E90" s="1059"/>
      <c r="F90" s="1059"/>
      <c r="G90" s="1059"/>
      <c r="H90" s="1059"/>
      <c r="I90" s="1059"/>
      <c r="J90" s="1059"/>
      <c r="K90" s="1059"/>
      <c r="L90" s="1059"/>
      <c r="M90" s="1059"/>
      <c r="N90" s="1059"/>
      <c r="O90" s="1059"/>
      <c r="P90" s="1059"/>
      <c r="Q90" s="1059"/>
      <c r="R90" s="1059"/>
      <c r="S90" s="1059"/>
      <c r="T90" s="1059"/>
      <c r="U90" s="1059"/>
      <c r="V90" s="1059"/>
      <c r="W90" s="1059"/>
      <c r="X90" s="1059"/>
      <c r="Y90" s="1059"/>
      <c r="Z90" s="1059"/>
      <c r="AA90" s="1059"/>
      <c r="AB90" s="1059"/>
      <c r="AC90" s="1059"/>
      <c r="AD90" s="1059"/>
      <c r="AE90" s="1059"/>
      <c r="AF90" s="1059"/>
      <c r="AG90" s="1059"/>
      <c r="AH90" s="1059"/>
      <c r="AI90" s="1059"/>
      <c r="AJ90" s="1059"/>
      <c r="AK90" s="1059"/>
      <c r="AL90" s="1059"/>
      <c r="AM90" s="1059"/>
      <c r="AN90" s="1059"/>
      <c r="AO90" s="1059"/>
      <c r="AP90" s="1059"/>
      <c r="AQ90" s="1059"/>
      <c r="AR90" s="1059"/>
      <c r="AS90" s="1059"/>
      <c r="AT90" s="1059"/>
      <c r="AU90" s="1059"/>
      <c r="AV90" s="1059"/>
      <c r="AW90" s="1059"/>
      <c r="AX90" s="1059"/>
      <c r="AY90" s="1059"/>
      <c r="AZ90" s="1059"/>
      <c r="BA90" s="1059"/>
      <c r="BB90" s="1059"/>
      <c r="BC90" s="1059"/>
      <c r="BD90" s="1059"/>
      <c r="BE90" s="1059"/>
      <c r="BF90" s="1059"/>
      <c r="BG90" s="1059"/>
      <c r="BH90" s="1059"/>
      <c r="BI90" s="1059"/>
      <c r="BJ90" s="1059"/>
      <c r="BK90" s="1059"/>
    </row>
    <row r="91" spans="1:69" ht="12.75" customHeight="1" x14ac:dyDescent="0.4">
      <c r="A91" s="2"/>
      <c r="B91" s="1059" t="s">
        <v>280</v>
      </c>
      <c r="C91" s="1059"/>
      <c r="D91" s="1059"/>
      <c r="E91" s="1059"/>
      <c r="F91" s="1059"/>
      <c r="G91" s="1059"/>
      <c r="H91" s="1059"/>
      <c r="I91" s="1059"/>
      <c r="J91" s="1059"/>
      <c r="K91" s="1059"/>
      <c r="L91" s="1059"/>
      <c r="M91" s="1059"/>
      <c r="N91" s="1059"/>
      <c r="O91" s="1059"/>
      <c r="P91" s="1059"/>
      <c r="Q91" s="1059"/>
      <c r="R91" s="1059"/>
      <c r="S91" s="1059"/>
      <c r="T91" s="1059"/>
      <c r="U91" s="1059"/>
      <c r="V91" s="1059"/>
      <c r="W91" s="1059"/>
      <c r="X91" s="1059"/>
      <c r="Y91" s="1059"/>
      <c r="Z91" s="1059"/>
      <c r="AA91" s="1059"/>
      <c r="AB91" s="1059"/>
      <c r="AC91" s="1059"/>
      <c r="AD91" s="1059"/>
      <c r="AE91" s="1059"/>
      <c r="AF91" s="1059"/>
      <c r="AG91" s="1059"/>
      <c r="AH91" s="1059"/>
      <c r="AI91" s="1059"/>
      <c r="AJ91" s="1059"/>
      <c r="AK91" s="1059"/>
      <c r="AL91" s="1059"/>
      <c r="AM91" s="1059"/>
      <c r="AN91" s="1059"/>
      <c r="AO91" s="1059"/>
      <c r="AP91" s="1059"/>
      <c r="AQ91" s="1059"/>
      <c r="AR91" s="1059"/>
      <c r="AS91" s="1059"/>
      <c r="AT91" s="1059"/>
      <c r="AU91" s="1059"/>
      <c r="AV91" s="1059"/>
      <c r="AW91" s="1059"/>
      <c r="AX91" s="1059"/>
      <c r="AY91" s="1059"/>
      <c r="AZ91" s="1059"/>
      <c r="BA91" s="1059"/>
      <c r="BB91" s="1059"/>
      <c r="BC91" s="1059"/>
      <c r="BD91" s="1059"/>
      <c r="BE91" s="1059"/>
      <c r="BF91" s="1059"/>
      <c r="BG91" s="1059"/>
      <c r="BH91" s="1059"/>
      <c r="BI91" s="1059"/>
      <c r="BJ91" s="2"/>
      <c r="BK91" s="2"/>
    </row>
    <row r="92" spans="1:69" ht="12.75" customHeight="1" x14ac:dyDescent="0.4">
      <c r="A92" s="2"/>
      <c r="B92" s="1059"/>
      <c r="C92" s="1059"/>
      <c r="D92" s="1059"/>
      <c r="E92" s="1059"/>
      <c r="F92" s="1059"/>
      <c r="G92" s="1059"/>
      <c r="H92" s="1059"/>
      <c r="I92" s="1059"/>
      <c r="J92" s="1059"/>
      <c r="K92" s="1059"/>
      <c r="L92" s="1059"/>
      <c r="M92" s="1059"/>
      <c r="N92" s="1059"/>
      <c r="O92" s="1059"/>
      <c r="P92" s="1059"/>
      <c r="Q92" s="1059"/>
      <c r="R92" s="1059"/>
      <c r="S92" s="1059"/>
      <c r="T92" s="1059"/>
      <c r="U92" s="1059"/>
      <c r="V92" s="1059"/>
      <c r="W92" s="1059"/>
      <c r="X92" s="1059"/>
      <c r="Y92" s="1059"/>
      <c r="Z92" s="1059"/>
      <c r="AA92" s="1059"/>
      <c r="AB92" s="1059"/>
      <c r="AC92" s="1059"/>
      <c r="AD92" s="1059"/>
      <c r="AE92" s="1059"/>
      <c r="AF92" s="1059"/>
      <c r="AG92" s="1059"/>
      <c r="AH92" s="1059"/>
      <c r="AI92" s="1059"/>
      <c r="AJ92" s="1059"/>
      <c r="AK92" s="1059"/>
      <c r="AL92" s="1059"/>
      <c r="AM92" s="1059"/>
      <c r="AN92" s="1059"/>
      <c r="AO92" s="1059"/>
      <c r="AP92" s="1059"/>
      <c r="AQ92" s="1059"/>
      <c r="AR92" s="1059"/>
      <c r="AS92" s="1059"/>
      <c r="AT92" s="1059"/>
      <c r="AU92" s="1059"/>
      <c r="AV92" s="1059"/>
      <c r="AW92" s="1059"/>
      <c r="AX92" s="1059"/>
      <c r="AY92" s="1059"/>
      <c r="AZ92" s="1059"/>
      <c r="BA92" s="1059"/>
      <c r="BB92" s="1059"/>
      <c r="BC92" s="1059"/>
      <c r="BD92" s="1059"/>
      <c r="BE92" s="1059"/>
      <c r="BF92" s="1059"/>
      <c r="BG92" s="1059"/>
      <c r="BH92" s="1059"/>
      <c r="BI92" s="1059"/>
      <c r="BJ92" s="2"/>
      <c r="BK92" s="2"/>
    </row>
    <row r="93" spans="1:69" ht="12.75" customHeight="1" x14ac:dyDescent="0.4">
      <c r="A93" s="2"/>
      <c r="B93" s="1059" t="s">
        <v>281</v>
      </c>
      <c r="C93" s="1059"/>
      <c r="D93" s="1059"/>
      <c r="E93" s="1059"/>
      <c r="F93" s="1059"/>
      <c r="G93" s="1059"/>
      <c r="H93" s="1059"/>
      <c r="I93" s="1059"/>
      <c r="J93" s="1059"/>
      <c r="K93" s="1059"/>
      <c r="L93" s="1059"/>
      <c r="M93" s="1059"/>
      <c r="N93" s="1059"/>
      <c r="O93" s="1059"/>
      <c r="P93" s="1059"/>
      <c r="Q93" s="1059"/>
      <c r="R93" s="1059"/>
      <c r="S93" s="1059"/>
      <c r="T93" s="1059"/>
      <c r="U93" s="1059"/>
      <c r="V93" s="1059"/>
      <c r="W93" s="1059"/>
      <c r="X93" s="1059"/>
      <c r="Y93" s="1059"/>
      <c r="Z93" s="1059"/>
      <c r="AA93" s="1059"/>
      <c r="AB93" s="1059"/>
      <c r="AC93" s="1059"/>
      <c r="AD93" s="1059"/>
      <c r="AE93" s="1059"/>
      <c r="AF93" s="1059"/>
      <c r="AG93" s="1059"/>
      <c r="AH93" s="1059"/>
      <c r="AI93" s="1059"/>
      <c r="AJ93" s="1059"/>
      <c r="AK93" s="1059"/>
      <c r="AL93" s="1059"/>
      <c r="AM93" s="1059"/>
      <c r="AN93" s="1059"/>
      <c r="AO93" s="1059"/>
      <c r="AP93" s="1059"/>
      <c r="AQ93" s="1059"/>
      <c r="AR93" s="1059"/>
      <c r="AS93" s="1059"/>
      <c r="AT93" s="1059"/>
      <c r="AU93" s="1059"/>
      <c r="AV93" s="1059"/>
      <c r="AW93" s="1059"/>
      <c r="AX93" s="1059"/>
      <c r="AY93" s="1059"/>
      <c r="AZ93" s="1059"/>
      <c r="BA93" s="1059"/>
      <c r="BB93" s="1059"/>
      <c r="BC93" s="1059"/>
      <c r="BD93" s="1059"/>
      <c r="BE93" s="1059"/>
      <c r="BF93" s="1059"/>
      <c r="BG93" s="1059"/>
      <c r="BH93" s="1059"/>
      <c r="BI93" s="1059"/>
      <c r="BJ93" s="1059"/>
      <c r="BK93" s="1059"/>
    </row>
    <row r="94" spans="1:69" ht="12" customHeight="1" x14ac:dyDescent="0.4">
      <c r="A94" s="2" t="s">
        <v>282</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9" ht="12" customHeight="1" x14ac:dyDescent="0.4">
      <c r="A95" s="2"/>
      <c r="B95" s="1589" t="s">
        <v>283</v>
      </c>
      <c r="C95" s="1589"/>
      <c r="D95" s="1589"/>
      <c r="E95" s="1589"/>
      <c r="F95" s="1589"/>
      <c r="G95" s="1589"/>
      <c r="H95" s="1589"/>
      <c r="I95" s="1589"/>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48"/>
      <c r="BI95" s="48"/>
      <c r="BJ95" s="2"/>
      <c r="BK95" s="2"/>
    </row>
    <row r="96" spans="1:69" ht="12" customHeight="1" x14ac:dyDescent="0.4">
      <c r="A96" s="2"/>
      <c r="B96" s="1589"/>
      <c r="C96" s="1589"/>
      <c r="D96" s="1589"/>
      <c r="E96" s="1589"/>
      <c r="F96" s="1589"/>
      <c r="G96" s="1589"/>
      <c r="H96" s="1589"/>
      <c r="I96" s="1589"/>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50"/>
      <c r="BI96" s="50"/>
      <c r="BJ96" s="2"/>
      <c r="BK96" s="2"/>
    </row>
    <row r="97" spans="1:63" ht="12" customHeight="1" x14ac:dyDescent="0.4">
      <c r="A97" s="2"/>
      <c r="B97" s="1059" t="s">
        <v>284</v>
      </c>
      <c r="C97" s="1059"/>
      <c r="D97" s="1059"/>
      <c r="E97" s="1059"/>
      <c r="F97" s="1059"/>
      <c r="G97" s="1059"/>
      <c r="H97" s="1059"/>
      <c r="I97" s="1059"/>
      <c r="J97" s="1059"/>
      <c r="K97" s="1059"/>
      <c r="L97" s="1059"/>
      <c r="M97" s="1059"/>
      <c r="N97" s="1059"/>
      <c r="O97" s="1059"/>
      <c r="P97" s="1059"/>
      <c r="Q97" s="1059"/>
      <c r="R97" s="1059"/>
      <c r="S97" s="1059"/>
      <c r="T97" s="1059"/>
      <c r="U97" s="1059"/>
      <c r="V97" s="1059"/>
      <c r="W97" s="1059"/>
      <c r="X97" s="1059"/>
      <c r="Y97" s="1059"/>
      <c r="Z97" s="1059"/>
      <c r="AA97" s="1059"/>
      <c r="AB97" s="1059"/>
      <c r="AC97" s="1059"/>
      <c r="AD97" s="1059"/>
      <c r="AE97" s="1059"/>
      <c r="AF97" s="1059"/>
      <c r="AG97" s="1059"/>
      <c r="AH97" s="1059"/>
      <c r="AI97" s="1059"/>
      <c r="AJ97" s="1059"/>
      <c r="AK97" s="1059"/>
      <c r="AL97" s="1059"/>
      <c r="AM97" s="1059"/>
      <c r="AN97" s="1059"/>
      <c r="AO97" s="1059"/>
      <c r="AP97" s="1059"/>
      <c r="AQ97" s="1059"/>
      <c r="AR97" s="1059"/>
      <c r="AS97" s="1059"/>
      <c r="AT97" s="1059"/>
      <c r="AU97" s="1059"/>
      <c r="AV97" s="1059"/>
      <c r="AW97" s="1059"/>
      <c r="AX97" s="1059"/>
      <c r="AY97" s="1059"/>
      <c r="AZ97" s="1059"/>
      <c r="BA97" s="1059"/>
      <c r="BB97" s="1059"/>
      <c r="BC97" s="1059"/>
      <c r="BD97" s="1059"/>
      <c r="BE97" s="1059"/>
      <c r="BF97" s="1059"/>
      <c r="BG97" s="1059"/>
      <c r="BH97" s="50"/>
      <c r="BI97" s="50"/>
      <c r="BJ97" s="2"/>
      <c r="BK97" s="2"/>
    </row>
    <row r="98" spans="1:63" ht="12" customHeight="1" x14ac:dyDescent="0.4">
      <c r="A98" s="2"/>
      <c r="B98" s="1059"/>
      <c r="C98" s="1059"/>
      <c r="D98" s="1059"/>
      <c r="E98" s="1059"/>
      <c r="F98" s="1059"/>
      <c r="G98" s="1059"/>
      <c r="H98" s="1059"/>
      <c r="I98" s="1059"/>
      <c r="J98" s="1059"/>
      <c r="K98" s="1059"/>
      <c r="L98" s="1059"/>
      <c r="M98" s="1059"/>
      <c r="N98" s="1059"/>
      <c r="O98" s="1059"/>
      <c r="P98" s="1059"/>
      <c r="Q98" s="1059"/>
      <c r="R98" s="1059"/>
      <c r="S98" s="1059"/>
      <c r="T98" s="1059"/>
      <c r="U98" s="1059"/>
      <c r="V98" s="1059"/>
      <c r="W98" s="1059"/>
      <c r="X98" s="1059"/>
      <c r="Y98" s="1059"/>
      <c r="Z98" s="1059"/>
      <c r="AA98" s="1059"/>
      <c r="AB98" s="1059"/>
      <c r="AC98" s="1059"/>
      <c r="AD98" s="1059"/>
      <c r="AE98" s="1059"/>
      <c r="AF98" s="1059"/>
      <c r="AG98" s="1059"/>
      <c r="AH98" s="1059"/>
      <c r="AI98" s="1059"/>
      <c r="AJ98" s="1059"/>
      <c r="AK98" s="1059"/>
      <c r="AL98" s="1059"/>
      <c r="AM98" s="1059"/>
      <c r="AN98" s="1059"/>
      <c r="AO98" s="1059"/>
      <c r="AP98" s="1059"/>
      <c r="AQ98" s="1059"/>
      <c r="AR98" s="1059"/>
      <c r="AS98" s="1059"/>
      <c r="AT98" s="1059"/>
      <c r="AU98" s="1059"/>
      <c r="AV98" s="1059"/>
      <c r="AW98" s="1059"/>
      <c r="AX98" s="1059"/>
      <c r="AY98" s="1059"/>
      <c r="AZ98" s="1059"/>
      <c r="BA98" s="1059"/>
      <c r="BB98" s="1059"/>
      <c r="BC98" s="1059"/>
      <c r="BD98" s="1059"/>
      <c r="BE98" s="1059"/>
      <c r="BF98" s="1059"/>
      <c r="BG98" s="1059"/>
      <c r="BH98" s="50"/>
      <c r="BI98" s="50"/>
      <c r="BJ98" s="2"/>
      <c r="BK98" s="2"/>
    </row>
    <row r="99" spans="1:63" ht="12.75" customHeight="1" x14ac:dyDescent="0.4">
      <c r="A99" s="2"/>
      <c r="B99" s="870" t="s">
        <v>285</v>
      </c>
      <c r="C99" s="870"/>
      <c r="D99" s="870"/>
      <c r="E99" s="870"/>
      <c r="F99" s="870"/>
      <c r="G99" s="870"/>
      <c r="H99" s="870"/>
      <c r="I99" s="870"/>
      <c r="J99" s="870"/>
      <c r="K99" s="870"/>
      <c r="L99" s="870"/>
      <c r="M99" s="870"/>
      <c r="N99" s="870"/>
      <c r="O99" s="870"/>
      <c r="P99" s="870"/>
      <c r="Q99" s="870"/>
      <c r="R99" s="870"/>
      <c r="S99" s="870"/>
      <c r="T99" s="870"/>
      <c r="U99" s="870"/>
      <c r="V99" s="870"/>
      <c r="W99" s="870"/>
      <c r="X99" s="870"/>
      <c r="Y99" s="870"/>
      <c r="Z99" s="870"/>
      <c r="AA99" s="870"/>
      <c r="AB99" s="870"/>
      <c r="AC99" s="870"/>
      <c r="AD99" s="870"/>
      <c r="AE99" s="870"/>
      <c r="AF99" s="870"/>
      <c r="AG99" s="870"/>
      <c r="AH99" s="870"/>
      <c r="AI99" s="870"/>
      <c r="AJ99" s="870"/>
      <c r="AK99" s="870"/>
      <c r="AL99" s="870"/>
      <c r="AM99" s="870"/>
      <c r="AN99" s="870"/>
      <c r="AO99" s="870"/>
      <c r="AP99" s="870"/>
      <c r="AQ99" s="870"/>
      <c r="AR99" s="870"/>
      <c r="AS99" s="870"/>
      <c r="AT99" s="870"/>
      <c r="AU99" s="870"/>
      <c r="AV99" s="870"/>
      <c r="AW99" s="870"/>
      <c r="AX99" s="870"/>
      <c r="AY99" s="870"/>
      <c r="AZ99" s="870"/>
      <c r="BA99" s="870"/>
      <c r="BB99" s="870"/>
      <c r="BC99" s="870"/>
      <c r="BD99" s="27"/>
      <c r="BE99" s="27"/>
      <c r="BF99" s="27"/>
      <c r="BG99" s="27"/>
      <c r="BH99" s="27"/>
      <c r="BI99" s="27"/>
      <c r="BJ99" s="27"/>
      <c r="BK99" s="2"/>
    </row>
    <row r="100" spans="1:63" ht="12.75" customHeight="1" x14ac:dyDescent="0.4">
      <c r="A100" s="2"/>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27"/>
      <c r="BE100" s="27"/>
      <c r="BF100" s="27"/>
      <c r="BG100" s="27"/>
      <c r="BH100" s="27"/>
      <c r="BI100" s="27"/>
      <c r="BJ100" s="27"/>
      <c r="BK100" s="2"/>
    </row>
    <row r="101" spans="1:63" ht="15" customHeight="1" x14ac:dyDescent="0.4">
      <c r="A101" s="2" t="s">
        <v>286</v>
      </c>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row>
    <row r="102" spans="1:63" ht="15" customHeight="1" x14ac:dyDescent="0.4">
      <c r="A102" s="2"/>
      <c r="B102" s="2" t="s">
        <v>287</v>
      </c>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row>
    <row r="103" spans="1:63" ht="15" customHeight="1" x14ac:dyDescent="0.4">
      <c r="A103" s="2"/>
      <c r="B103" s="7"/>
      <c r="C103" s="59"/>
      <c r="D103" s="700" t="s">
        <v>96</v>
      </c>
      <c r="E103" s="701"/>
      <c r="F103" s="701"/>
      <c r="G103" s="701"/>
      <c r="H103" s="701"/>
      <c r="I103" s="701"/>
      <c r="J103" s="701"/>
      <c r="K103" s="701"/>
      <c r="L103" s="701"/>
      <c r="M103" s="555" t="s">
        <v>97</v>
      </c>
      <c r="N103" s="556"/>
      <c r="O103" s="556"/>
      <c r="P103" s="556"/>
      <c r="Q103" s="556"/>
      <c r="R103" s="556"/>
      <c r="S103" s="556"/>
      <c r="T103" s="556"/>
      <c r="U103" s="556"/>
      <c r="V103" s="556"/>
      <c r="W103" s="556"/>
      <c r="X103" s="556"/>
      <c r="Y103" s="556"/>
      <c r="Z103" s="556"/>
      <c r="AA103" s="556"/>
      <c r="AB103" s="556"/>
      <c r="AC103" s="556"/>
      <c r="AD103" s="556"/>
      <c r="AE103" s="556"/>
      <c r="AF103" s="556"/>
      <c r="AG103" s="556"/>
      <c r="AH103" s="556"/>
      <c r="AI103" s="556"/>
      <c r="AJ103" s="556"/>
      <c r="AK103" s="556"/>
      <c r="AL103" s="556"/>
      <c r="AM103" s="557"/>
      <c r="AN103" s="787" t="s">
        <v>149</v>
      </c>
      <c r="AO103" s="788"/>
      <c r="AP103" s="788"/>
      <c r="AQ103" s="788"/>
      <c r="AR103" s="788"/>
      <c r="AS103" s="789"/>
      <c r="AT103" s="796" t="s">
        <v>109</v>
      </c>
      <c r="AU103" s="797"/>
      <c r="AV103" s="797"/>
      <c r="AW103" s="797"/>
      <c r="AX103" s="797"/>
      <c r="AY103" s="798"/>
      <c r="AZ103" s="787" t="s">
        <v>110</v>
      </c>
      <c r="BA103" s="788"/>
      <c r="BB103" s="788"/>
      <c r="BC103" s="788"/>
      <c r="BD103" s="788"/>
      <c r="BE103" s="789"/>
      <c r="BF103" s="2"/>
      <c r="BG103" s="2"/>
      <c r="BH103" s="2"/>
      <c r="BI103" s="2"/>
      <c r="BJ103" s="2"/>
      <c r="BK103" s="2"/>
    </row>
    <row r="104" spans="1:63" ht="15" customHeight="1" x14ac:dyDescent="0.4">
      <c r="A104" s="2"/>
      <c r="B104" s="7"/>
      <c r="C104" s="59"/>
      <c r="D104" s="701"/>
      <c r="E104" s="701"/>
      <c r="F104" s="701"/>
      <c r="G104" s="701"/>
      <c r="H104" s="701"/>
      <c r="I104" s="701"/>
      <c r="J104" s="701"/>
      <c r="K104" s="701"/>
      <c r="L104" s="701"/>
      <c r="M104" s="1002"/>
      <c r="N104" s="1003"/>
      <c r="O104" s="1003"/>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3"/>
      <c r="AK104" s="1003"/>
      <c r="AL104" s="1003"/>
      <c r="AM104" s="1004"/>
      <c r="AN104" s="790"/>
      <c r="AO104" s="791"/>
      <c r="AP104" s="791"/>
      <c r="AQ104" s="791"/>
      <c r="AR104" s="791"/>
      <c r="AS104" s="792"/>
      <c r="AT104" s="799"/>
      <c r="AU104" s="800"/>
      <c r="AV104" s="800"/>
      <c r="AW104" s="800"/>
      <c r="AX104" s="800"/>
      <c r="AY104" s="801"/>
      <c r="AZ104" s="790"/>
      <c r="BA104" s="791"/>
      <c r="BB104" s="791"/>
      <c r="BC104" s="791"/>
      <c r="BD104" s="791"/>
      <c r="BE104" s="792"/>
      <c r="BF104" s="2"/>
      <c r="BG104" s="2"/>
      <c r="BH104" s="2"/>
      <c r="BI104" s="2"/>
      <c r="BJ104" s="2"/>
      <c r="BK104" s="2"/>
    </row>
    <row r="105" spans="1:63" ht="15" customHeight="1" x14ac:dyDescent="0.4">
      <c r="A105" s="2"/>
      <c r="B105" s="7"/>
      <c r="C105" s="59"/>
      <c r="D105" s="701"/>
      <c r="E105" s="701"/>
      <c r="F105" s="701"/>
      <c r="G105" s="701"/>
      <c r="H105" s="701"/>
      <c r="I105" s="701"/>
      <c r="J105" s="701"/>
      <c r="K105" s="701"/>
      <c r="L105" s="701"/>
      <c r="M105" s="561" t="s">
        <v>288</v>
      </c>
      <c r="N105" s="562"/>
      <c r="O105" s="562"/>
      <c r="P105" s="562"/>
      <c r="Q105" s="562"/>
      <c r="R105" s="562"/>
      <c r="S105" s="562"/>
      <c r="T105" s="562"/>
      <c r="U105" s="562"/>
      <c r="V105" s="562"/>
      <c r="W105" s="562"/>
      <c r="X105" s="562"/>
      <c r="Y105" s="562"/>
      <c r="Z105" s="562"/>
      <c r="AA105" s="562"/>
      <c r="AB105" s="562"/>
      <c r="AC105" s="562"/>
      <c r="AD105" s="562"/>
      <c r="AE105" s="562"/>
      <c r="AF105" s="562"/>
      <c r="AG105" s="562"/>
      <c r="AH105" s="562"/>
      <c r="AI105" s="562"/>
      <c r="AJ105" s="562"/>
      <c r="AK105" s="562"/>
      <c r="AL105" s="562"/>
      <c r="AM105" s="563"/>
      <c r="AN105" s="793"/>
      <c r="AO105" s="794"/>
      <c r="AP105" s="794"/>
      <c r="AQ105" s="794"/>
      <c r="AR105" s="794"/>
      <c r="AS105" s="795"/>
      <c r="AT105" s="802"/>
      <c r="AU105" s="803"/>
      <c r="AV105" s="803"/>
      <c r="AW105" s="803"/>
      <c r="AX105" s="803"/>
      <c r="AY105" s="804"/>
      <c r="AZ105" s="793"/>
      <c r="BA105" s="794"/>
      <c r="BB105" s="794"/>
      <c r="BC105" s="794"/>
      <c r="BD105" s="794"/>
      <c r="BE105" s="795"/>
      <c r="BF105" s="2"/>
      <c r="BG105" s="2"/>
      <c r="BH105" s="2"/>
      <c r="BI105" s="2"/>
      <c r="BJ105" s="2"/>
      <c r="BK105" s="2"/>
    </row>
    <row r="106" spans="1:63" ht="15" customHeight="1" x14ac:dyDescent="0.4">
      <c r="A106" s="2"/>
      <c r="B106" s="7"/>
      <c r="C106" s="59"/>
      <c r="D106" s="1588"/>
      <c r="E106" s="720"/>
      <c r="F106" s="720"/>
      <c r="G106" s="720"/>
      <c r="H106" s="720"/>
      <c r="I106" s="720"/>
      <c r="J106" s="720"/>
      <c r="K106" s="720"/>
      <c r="L106" s="721"/>
      <c r="M106" s="702"/>
      <c r="N106" s="703"/>
      <c r="O106" s="703"/>
      <c r="P106" s="703"/>
      <c r="Q106" s="703"/>
      <c r="R106" s="703"/>
      <c r="S106" s="703"/>
      <c r="T106" s="703"/>
      <c r="U106" s="703"/>
      <c r="V106" s="703"/>
      <c r="W106" s="703"/>
      <c r="X106" s="703"/>
      <c r="Y106" s="703"/>
      <c r="Z106" s="703"/>
      <c r="AA106" s="703"/>
      <c r="AB106" s="703"/>
      <c r="AC106" s="703"/>
      <c r="AD106" s="703"/>
      <c r="AE106" s="703"/>
      <c r="AF106" s="703"/>
      <c r="AG106" s="703"/>
      <c r="AH106" s="703"/>
      <c r="AI106" s="703"/>
      <c r="AJ106" s="703"/>
      <c r="AK106" s="703"/>
      <c r="AL106" s="703"/>
      <c r="AM106" s="704"/>
      <c r="AN106" s="537"/>
      <c r="AO106" s="538"/>
      <c r="AP106" s="538"/>
      <c r="AQ106" s="538"/>
      <c r="AR106" s="538"/>
      <c r="AS106" s="539"/>
      <c r="AT106" s="543"/>
      <c r="AU106" s="544"/>
      <c r="AV106" s="544"/>
      <c r="AW106" s="544"/>
      <c r="AX106" s="544"/>
      <c r="AY106" s="545"/>
      <c r="AZ106" s="1042">
        <f>AN106*AT106</f>
        <v>0</v>
      </c>
      <c r="BA106" s="1043"/>
      <c r="BB106" s="1043"/>
      <c r="BC106" s="1043"/>
      <c r="BD106" s="1043"/>
      <c r="BE106" s="1044"/>
      <c r="BF106" s="2"/>
      <c r="BG106" s="2"/>
      <c r="BH106" s="2"/>
      <c r="BI106" s="2"/>
      <c r="BJ106" s="2"/>
      <c r="BK106" s="2"/>
    </row>
    <row r="107" spans="1:63" ht="15" customHeight="1" x14ac:dyDescent="0.4">
      <c r="A107" s="2"/>
      <c r="B107" s="7"/>
      <c r="C107" s="59"/>
      <c r="D107" s="722"/>
      <c r="E107" s="723"/>
      <c r="F107" s="723"/>
      <c r="G107" s="723"/>
      <c r="H107" s="723"/>
      <c r="I107" s="723"/>
      <c r="J107" s="723"/>
      <c r="K107" s="723"/>
      <c r="L107" s="724"/>
      <c r="M107" s="705"/>
      <c r="N107" s="706"/>
      <c r="O107" s="706"/>
      <c r="P107" s="706"/>
      <c r="Q107" s="706"/>
      <c r="R107" s="706"/>
      <c r="S107" s="706"/>
      <c r="T107" s="706"/>
      <c r="U107" s="706"/>
      <c r="V107" s="706"/>
      <c r="W107" s="706"/>
      <c r="X107" s="706"/>
      <c r="Y107" s="706"/>
      <c r="Z107" s="706"/>
      <c r="AA107" s="706"/>
      <c r="AB107" s="706"/>
      <c r="AC107" s="706"/>
      <c r="AD107" s="706"/>
      <c r="AE107" s="706"/>
      <c r="AF107" s="706"/>
      <c r="AG107" s="706"/>
      <c r="AH107" s="706"/>
      <c r="AI107" s="706"/>
      <c r="AJ107" s="706"/>
      <c r="AK107" s="706"/>
      <c r="AL107" s="706"/>
      <c r="AM107" s="707"/>
      <c r="AN107" s="691"/>
      <c r="AO107" s="692"/>
      <c r="AP107" s="692"/>
      <c r="AQ107" s="692"/>
      <c r="AR107" s="692"/>
      <c r="AS107" s="693"/>
      <c r="AT107" s="694"/>
      <c r="AU107" s="695"/>
      <c r="AV107" s="695"/>
      <c r="AW107" s="695"/>
      <c r="AX107" s="695"/>
      <c r="AY107" s="696"/>
      <c r="AZ107" s="1045"/>
      <c r="BA107" s="1046"/>
      <c r="BB107" s="1046"/>
      <c r="BC107" s="1046"/>
      <c r="BD107" s="1046"/>
      <c r="BE107" s="1047"/>
      <c r="BF107" s="2"/>
      <c r="BG107" s="2"/>
      <c r="BH107" s="2"/>
      <c r="BI107" s="2"/>
      <c r="BJ107" s="2"/>
      <c r="BK107" s="2"/>
    </row>
    <row r="108" spans="1:63" ht="15" customHeight="1" x14ac:dyDescent="0.4">
      <c r="A108" s="2"/>
      <c r="B108" s="7"/>
      <c r="C108" s="59"/>
      <c r="D108" s="586" t="s">
        <v>289</v>
      </c>
      <c r="E108" s="587"/>
      <c r="F108" s="587"/>
      <c r="G108" s="587"/>
      <c r="H108" s="587"/>
      <c r="I108" s="587"/>
      <c r="J108" s="587"/>
      <c r="K108" s="587"/>
      <c r="L108" s="588"/>
      <c r="M108" s="1404"/>
      <c r="N108" s="1405"/>
      <c r="O108" s="1405"/>
      <c r="P108" s="1405"/>
      <c r="Q108" s="1405"/>
      <c r="R108" s="1405"/>
      <c r="S108" s="1405"/>
      <c r="T108" s="1405"/>
      <c r="U108" s="1405"/>
      <c r="V108" s="1405"/>
      <c r="W108" s="1405"/>
      <c r="X108" s="1405"/>
      <c r="Y108" s="1405"/>
      <c r="Z108" s="1405"/>
      <c r="AA108" s="1405"/>
      <c r="AB108" s="1405"/>
      <c r="AC108" s="1405"/>
      <c r="AD108" s="1405"/>
      <c r="AE108" s="1405"/>
      <c r="AF108" s="1405"/>
      <c r="AG108" s="1405"/>
      <c r="AH108" s="1405"/>
      <c r="AI108" s="1405"/>
      <c r="AJ108" s="1405"/>
      <c r="AK108" s="1405"/>
      <c r="AL108" s="1405"/>
      <c r="AM108" s="1406"/>
      <c r="AN108" s="540"/>
      <c r="AO108" s="541"/>
      <c r="AP108" s="541"/>
      <c r="AQ108" s="541"/>
      <c r="AR108" s="541"/>
      <c r="AS108" s="542"/>
      <c r="AT108" s="546"/>
      <c r="AU108" s="547"/>
      <c r="AV108" s="547"/>
      <c r="AW108" s="547"/>
      <c r="AX108" s="547"/>
      <c r="AY108" s="548"/>
      <c r="AZ108" s="1048"/>
      <c r="BA108" s="1049"/>
      <c r="BB108" s="1049"/>
      <c r="BC108" s="1049"/>
      <c r="BD108" s="1049"/>
      <c r="BE108" s="1050"/>
      <c r="BF108" s="2"/>
      <c r="BG108" s="2"/>
      <c r="BH108" s="2"/>
      <c r="BI108" s="2"/>
      <c r="BJ108" s="2"/>
      <c r="BK108" s="2"/>
    </row>
    <row r="109" spans="1:63" ht="15" customHeight="1" x14ac:dyDescent="0.4">
      <c r="A109" s="2"/>
      <c r="B109" s="7"/>
      <c r="C109" s="7"/>
      <c r="D109" s="1581" t="s">
        <v>290</v>
      </c>
      <c r="E109" s="1581"/>
      <c r="F109" s="1581"/>
      <c r="G109" s="1581"/>
      <c r="H109" s="1581"/>
      <c r="I109" s="1581"/>
      <c r="J109" s="1581"/>
      <c r="K109" s="1581"/>
      <c r="L109" s="1581"/>
      <c r="M109" s="1582" t="s">
        <v>291</v>
      </c>
      <c r="N109" s="1582"/>
      <c r="O109" s="1582"/>
      <c r="P109" s="1582"/>
      <c r="Q109" s="1582"/>
      <c r="R109" s="1582"/>
      <c r="S109" s="1582"/>
      <c r="T109" s="1582"/>
      <c r="U109" s="1582"/>
      <c r="V109" s="1582"/>
      <c r="W109" s="1582"/>
      <c r="X109" s="1582"/>
      <c r="Y109" s="1582" t="s">
        <v>292</v>
      </c>
      <c r="Z109" s="1582"/>
      <c r="AA109" s="1582"/>
      <c r="AB109" s="1582"/>
      <c r="AC109" s="1582"/>
      <c r="AD109" s="1582"/>
      <c r="AE109" s="1582"/>
      <c r="AF109" s="1582"/>
      <c r="AG109" s="1582"/>
      <c r="AH109" s="1582"/>
      <c r="AI109" s="1582"/>
      <c r="AJ109" s="1583" t="s">
        <v>293</v>
      </c>
      <c r="AK109" s="1583"/>
      <c r="AL109" s="1583"/>
      <c r="AM109" s="1583"/>
      <c r="AN109" s="1583"/>
      <c r="AO109" s="1583"/>
      <c r="AP109" s="1583"/>
      <c r="AQ109" s="1583"/>
      <c r="AR109" s="1583"/>
      <c r="AS109" s="1583"/>
      <c r="AT109" s="1583"/>
      <c r="AU109" s="1583"/>
      <c r="AV109" s="1583"/>
      <c r="AW109" s="1583"/>
      <c r="AX109" s="1583"/>
      <c r="AY109" s="1583"/>
      <c r="AZ109" s="1583"/>
      <c r="BA109" s="1583"/>
      <c r="BB109" s="1583"/>
      <c r="BC109" s="1583"/>
      <c r="BD109" s="1583"/>
      <c r="BE109" s="1583"/>
      <c r="BF109" s="2"/>
      <c r="BG109" s="2"/>
      <c r="BH109" s="2"/>
      <c r="BI109" s="2"/>
      <c r="BJ109" s="2"/>
      <c r="BK109" s="2"/>
    </row>
    <row r="110" spans="1:63" ht="27.75" customHeight="1" x14ac:dyDescent="0.4">
      <c r="A110" s="2"/>
      <c r="B110" s="7"/>
      <c r="C110" s="7"/>
      <c r="D110" s="1584"/>
      <c r="E110" s="1584"/>
      <c r="F110" s="1584"/>
      <c r="G110" s="1584"/>
      <c r="H110" s="1584"/>
      <c r="I110" s="1584"/>
      <c r="J110" s="1584"/>
      <c r="K110" s="1584"/>
      <c r="L110" s="1584"/>
      <c r="M110" s="1585"/>
      <c r="N110" s="1585"/>
      <c r="O110" s="1585"/>
      <c r="P110" s="1585"/>
      <c r="Q110" s="1585"/>
      <c r="R110" s="1585"/>
      <c r="S110" s="1585"/>
      <c r="T110" s="1585"/>
      <c r="U110" s="1585"/>
      <c r="V110" s="1585"/>
      <c r="W110" s="1585"/>
      <c r="X110" s="1585"/>
      <c r="Y110" s="1586"/>
      <c r="Z110" s="1586"/>
      <c r="AA110" s="1586"/>
      <c r="AB110" s="1586"/>
      <c r="AC110" s="1586"/>
      <c r="AD110" s="1586"/>
      <c r="AE110" s="1586"/>
      <c r="AF110" s="1586"/>
      <c r="AG110" s="1586"/>
      <c r="AH110" s="1586"/>
      <c r="AI110" s="1586"/>
      <c r="AJ110" s="1587"/>
      <c r="AK110" s="1587"/>
      <c r="AL110" s="1587"/>
      <c r="AM110" s="1587"/>
      <c r="AN110" s="1587"/>
      <c r="AO110" s="1587"/>
      <c r="AP110" s="1587"/>
      <c r="AQ110" s="1587"/>
      <c r="AR110" s="1587"/>
      <c r="AS110" s="1587"/>
      <c r="AT110" s="1587"/>
      <c r="AU110" s="1587"/>
      <c r="AV110" s="1587"/>
      <c r="AW110" s="1587"/>
      <c r="AX110" s="1587"/>
      <c r="AY110" s="1587"/>
      <c r="AZ110" s="1587"/>
      <c r="BA110" s="1587"/>
      <c r="BB110" s="1587"/>
      <c r="BC110" s="1587"/>
      <c r="BD110" s="1587"/>
      <c r="BE110" s="1587"/>
      <c r="BF110" s="2"/>
      <c r="BG110" s="2"/>
      <c r="BH110" s="2"/>
      <c r="BI110" s="2"/>
      <c r="BJ110" s="2"/>
      <c r="BK110" s="2"/>
    </row>
    <row r="111" spans="1:63" ht="15" customHeight="1" x14ac:dyDescent="0.4">
      <c r="A111" s="2"/>
      <c r="B111" s="7"/>
      <c r="C111" s="7"/>
      <c r="D111" s="1249" t="s">
        <v>294</v>
      </c>
      <c r="E111" s="1249"/>
      <c r="F111" s="1249"/>
      <c r="G111" s="1249"/>
      <c r="H111" s="1249"/>
      <c r="I111" s="1249"/>
      <c r="J111" s="1249"/>
      <c r="K111" s="1249"/>
      <c r="L111" s="1249"/>
      <c r="M111" s="1249"/>
      <c r="N111" s="1249"/>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2"/>
    </row>
    <row r="112" spans="1:63" ht="15" customHeight="1" x14ac:dyDescent="0.4">
      <c r="A112" s="2"/>
      <c r="B112" s="7"/>
      <c r="C112" s="7"/>
      <c r="D112" s="92" t="s">
        <v>295</v>
      </c>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
    </row>
    <row r="113" spans="1:63" ht="15" customHeight="1" x14ac:dyDescent="0.4">
      <c r="A113" s="2"/>
      <c r="B113" s="7"/>
      <c r="C113" s="7"/>
      <c r="D113" s="92"/>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
    </row>
    <row r="114" spans="1:63" s="65" customFormat="1" x14ac:dyDescent="0.4">
      <c r="A114" s="2"/>
      <c r="B114" s="2" t="s">
        <v>296</v>
      </c>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64"/>
      <c r="BI114" s="2"/>
      <c r="BJ114" s="2"/>
      <c r="BK114" s="2"/>
    </row>
    <row r="115" spans="1:63" s="65" customFormat="1" ht="24.75" customHeight="1" x14ac:dyDescent="0.4">
      <c r="A115" s="2"/>
      <c r="B115" s="2"/>
      <c r="C115" s="1514" t="s">
        <v>297</v>
      </c>
      <c r="D115" s="1514"/>
      <c r="E115" s="1514"/>
      <c r="F115" s="1514"/>
      <c r="G115" s="1514"/>
      <c r="H115" s="1514"/>
      <c r="I115" s="1514"/>
      <c r="J115" s="1514"/>
      <c r="K115" s="1514"/>
      <c r="L115" s="1514"/>
      <c r="M115" s="1514"/>
      <c r="N115" s="1514"/>
      <c r="O115" s="1514"/>
      <c r="P115" s="1514"/>
      <c r="Q115" s="1514"/>
      <c r="R115" s="1514"/>
      <c r="S115" s="1514"/>
      <c r="T115" s="1514"/>
      <c r="U115" s="1514"/>
      <c r="V115" s="1514"/>
      <c r="W115" s="1514"/>
      <c r="X115" s="1514"/>
      <c r="Y115" s="1514"/>
      <c r="Z115" s="1514"/>
      <c r="AA115" s="1514"/>
      <c r="AB115" s="1514"/>
      <c r="AC115" s="1514"/>
      <c r="AD115" s="1514"/>
      <c r="AE115" s="1514"/>
      <c r="AF115" s="1514"/>
      <c r="AG115" s="1514"/>
      <c r="AH115" s="1514"/>
      <c r="AI115" s="1514"/>
      <c r="AJ115" s="1514"/>
      <c r="AK115" s="1514"/>
      <c r="AL115" s="1514"/>
      <c r="AM115" s="1514"/>
      <c r="AN115" s="1514"/>
      <c r="AO115" s="1514"/>
      <c r="AP115" s="1514"/>
      <c r="AQ115" s="1514"/>
      <c r="AR115" s="1514"/>
      <c r="AS115" s="1514"/>
      <c r="AT115" s="1514"/>
      <c r="AU115" s="1514"/>
      <c r="AV115" s="1514"/>
      <c r="AW115" s="1514"/>
      <c r="AX115" s="1514"/>
      <c r="AY115" s="1514"/>
      <c r="AZ115" s="1514"/>
      <c r="BA115" s="1514"/>
      <c r="BB115" s="1514"/>
      <c r="BC115" s="1514"/>
      <c r="BD115" s="1514"/>
      <c r="BE115" s="1514"/>
      <c r="BF115" s="1514"/>
      <c r="BG115" s="1514"/>
      <c r="BH115" s="1514"/>
      <c r="BI115" s="1514"/>
      <c r="BJ115" s="1514"/>
      <c r="BK115" s="2"/>
    </row>
    <row r="116" spans="1:63" ht="15.75" customHeight="1" x14ac:dyDescent="0.4">
      <c r="A116" s="2"/>
      <c r="B116" s="7"/>
      <c r="C116" s="59"/>
      <c r="D116" s="573" t="s">
        <v>96</v>
      </c>
      <c r="E116" s="744"/>
      <c r="F116" s="744"/>
      <c r="G116" s="744"/>
      <c r="H116" s="744"/>
      <c r="I116" s="744"/>
      <c r="J116" s="744"/>
      <c r="K116" s="744"/>
      <c r="L116" s="744"/>
      <c r="M116" s="745"/>
      <c r="N116" s="573" t="s">
        <v>118</v>
      </c>
      <c r="O116" s="744"/>
      <c r="P116" s="744"/>
      <c r="Q116" s="744"/>
      <c r="R116" s="744"/>
      <c r="S116" s="744"/>
      <c r="T116" s="744"/>
      <c r="U116" s="744"/>
      <c r="V116" s="744"/>
      <c r="W116" s="744"/>
      <c r="X116" s="744"/>
      <c r="Y116" s="744"/>
      <c r="Z116" s="744"/>
      <c r="AA116" s="745"/>
      <c r="AB116" s="564" t="s">
        <v>98</v>
      </c>
      <c r="AC116" s="565"/>
      <c r="AD116" s="565"/>
      <c r="AE116" s="565"/>
      <c r="AF116" s="565"/>
      <c r="AG116" s="566"/>
      <c r="AH116" s="787" t="s">
        <v>108</v>
      </c>
      <c r="AI116" s="852"/>
      <c r="AJ116" s="852"/>
      <c r="AK116" s="852"/>
      <c r="AL116" s="852"/>
      <c r="AM116" s="853"/>
      <c r="AN116" s="796" t="s">
        <v>109</v>
      </c>
      <c r="AO116" s="1482"/>
      <c r="AP116" s="1482"/>
      <c r="AQ116" s="1482"/>
      <c r="AR116" s="1482"/>
      <c r="AS116" s="1483"/>
      <c r="AT116" s="787" t="s">
        <v>110</v>
      </c>
      <c r="AU116" s="788"/>
      <c r="AV116" s="788"/>
      <c r="AW116" s="788"/>
      <c r="AX116" s="788"/>
      <c r="AY116" s="789"/>
      <c r="AZ116" s="1575" t="s">
        <v>111</v>
      </c>
      <c r="BA116" s="1576"/>
      <c r="BB116" s="1576"/>
      <c r="BC116" s="1576"/>
      <c r="BD116" s="1576"/>
      <c r="BE116" s="1576"/>
      <c r="BF116" s="1576"/>
      <c r="BG116" s="1576"/>
      <c r="BH116" s="1576"/>
      <c r="BI116" s="1576"/>
      <c r="BJ116" s="1577"/>
      <c r="BK116" s="2"/>
    </row>
    <row r="117" spans="1:63" ht="15.75" customHeight="1" x14ac:dyDescent="0.4">
      <c r="A117" s="2"/>
      <c r="B117" s="7"/>
      <c r="C117" s="59"/>
      <c r="D117" s="781"/>
      <c r="E117" s="782"/>
      <c r="F117" s="782"/>
      <c r="G117" s="782"/>
      <c r="H117" s="782"/>
      <c r="I117" s="782"/>
      <c r="J117" s="782"/>
      <c r="K117" s="782"/>
      <c r="L117" s="782"/>
      <c r="M117" s="783"/>
      <c r="N117" s="927"/>
      <c r="O117" s="928"/>
      <c r="P117" s="928"/>
      <c r="Q117" s="928"/>
      <c r="R117" s="928"/>
      <c r="S117" s="928"/>
      <c r="T117" s="928"/>
      <c r="U117" s="928"/>
      <c r="V117" s="928"/>
      <c r="W117" s="928"/>
      <c r="X117" s="928"/>
      <c r="Y117" s="928"/>
      <c r="Z117" s="928"/>
      <c r="AA117" s="929"/>
      <c r="AB117" s="567"/>
      <c r="AC117" s="568"/>
      <c r="AD117" s="568"/>
      <c r="AE117" s="568"/>
      <c r="AF117" s="568"/>
      <c r="AG117" s="569"/>
      <c r="AH117" s="854"/>
      <c r="AI117" s="855"/>
      <c r="AJ117" s="855"/>
      <c r="AK117" s="855"/>
      <c r="AL117" s="855"/>
      <c r="AM117" s="856"/>
      <c r="AN117" s="1484"/>
      <c r="AO117" s="1485"/>
      <c r="AP117" s="1485"/>
      <c r="AQ117" s="1485"/>
      <c r="AR117" s="1485"/>
      <c r="AS117" s="1486"/>
      <c r="AT117" s="790"/>
      <c r="AU117" s="791"/>
      <c r="AV117" s="791"/>
      <c r="AW117" s="791"/>
      <c r="AX117" s="791"/>
      <c r="AY117" s="792"/>
      <c r="AZ117" s="1578"/>
      <c r="BA117" s="1579"/>
      <c r="BB117" s="1579"/>
      <c r="BC117" s="1579"/>
      <c r="BD117" s="1579"/>
      <c r="BE117" s="1579"/>
      <c r="BF117" s="1579"/>
      <c r="BG117" s="1579"/>
      <c r="BH117" s="1579"/>
      <c r="BI117" s="1579"/>
      <c r="BJ117" s="1580"/>
      <c r="BK117" s="2"/>
    </row>
    <row r="118" spans="1:63" ht="15.75" customHeight="1" x14ac:dyDescent="0.4">
      <c r="A118" s="2"/>
      <c r="B118" s="7"/>
      <c r="C118" s="59"/>
      <c r="D118" s="784"/>
      <c r="E118" s="785"/>
      <c r="F118" s="785"/>
      <c r="G118" s="785"/>
      <c r="H118" s="785"/>
      <c r="I118" s="785"/>
      <c r="J118" s="785"/>
      <c r="K118" s="785"/>
      <c r="L118" s="785"/>
      <c r="M118" s="786"/>
      <c r="N118" s="930" t="s">
        <v>298</v>
      </c>
      <c r="O118" s="931"/>
      <c r="P118" s="931"/>
      <c r="Q118" s="931"/>
      <c r="R118" s="931"/>
      <c r="S118" s="931"/>
      <c r="T118" s="931"/>
      <c r="U118" s="931"/>
      <c r="V118" s="931"/>
      <c r="W118" s="931"/>
      <c r="X118" s="931"/>
      <c r="Y118" s="931"/>
      <c r="Z118" s="931"/>
      <c r="AA118" s="932"/>
      <c r="AB118" s="570"/>
      <c r="AC118" s="571"/>
      <c r="AD118" s="571"/>
      <c r="AE118" s="571"/>
      <c r="AF118" s="571"/>
      <c r="AG118" s="572"/>
      <c r="AH118" s="857"/>
      <c r="AI118" s="858"/>
      <c r="AJ118" s="858"/>
      <c r="AK118" s="858"/>
      <c r="AL118" s="858"/>
      <c r="AM118" s="859"/>
      <c r="AN118" s="1487"/>
      <c r="AO118" s="1488"/>
      <c r="AP118" s="1488"/>
      <c r="AQ118" s="1488"/>
      <c r="AR118" s="1488"/>
      <c r="AS118" s="1489"/>
      <c r="AT118" s="793"/>
      <c r="AU118" s="794"/>
      <c r="AV118" s="794"/>
      <c r="AW118" s="794"/>
      <c r="AX118" s="794"/>
      <c r="AY118" s="795"/>
      <c r="AZ118" s="988" t="s">
        <v>113</v>
      </c>
      <c r="BA118" s="989"/>
      <c r="BB118" s="990"/>
      <c r="BC118" s="991" t="s">
        <v>114</v>
      </c>
      <c r="BD118" s="989"/>
      <c r="BE118" s="989"/>
      <c r="BF118" s="989"/>
      <c r="BG118" s="989"/>
      <c r="BH118" s="989"/>
      <c r="BI118" s="989"/>
      <c r="BJ118" s="992"/>
      <c r="BK118" s="2"/>
    </row>
    <row r="119" spans="1:63" ht="15.75" customHeight="1" x14ac:dyDescent="0.4">
      <c r="B119" s="66"/>
      <c r="C119" s="67"/>
      <c r="D119" s="580"/>
      <c r="E119" s="581"/>
      <c r="F119" s="581"/>
      <c r="G119" s="581"/>
      <c r="H119" s="581"/>
      <c r="I119" s="581"/>
      <c r="J119" s="581"/>
      <c r="K119" s="581"/>
      <c r="L119" s="581"/>
      <c r="M119" s="582"/>
      <c r="N119" s="702"/>
      <c r="O119" s="703"/>
      <c r="P119" s="703"/>
      <c r="Q119" s="703"/>
      <c r="R119" s="703"/>
      <c r="S119" s="703"/>
      <c r="T119" s="703"/>
      <c r="U119" s="703"/>
      <c r="V119" s="703"/>
      <c r="W119" s="703"/>
      <c r="X119" s="703"/>
      <c r="Y119" s="703"/>
      <c r="Z119" s="703"/>
      <c r="AA119" s="704"/>
      <c r="AB119" s="1574"/>
      <c r="AC119" s="1505"/>
      <c r="AD119" s="1505"/>
      <c r="AE119" s="1505"/>
      <c r="AF119" s="1505"/>
      <c r="AG119" s="1506"/>
      <c r="AH119" s="537"/>
      <c r="AI119" s="538"/>
      <c r="AJ119" s="538"/>
      <c r="AK119" s="538"/>
      <c r="AL119" s="538"/>
      <c r="AM119" s="539"/>
      <c r="AN119" s="543"/>
      <c r="AO119" s="544"/>
      <c r="AP119" s="544"/>
      <c r="AQ119" s="544"/>
      <c r="AR119" s="544"/>
      <c r="AS119" s="545"/>
      <c r="AT119" s="769">
        <f>AH119*AN119</f>
        <v>0</v>
      </c>
      <c r="AU119" s="770"/>
      <c r="AV119" s="770"/>
      <c r="AW119" s="770"/>
      <c r="AX119" s="770"/>
      <c r="AY119" s="771"/>
      <c r="AZ119" s="933"/>
      <c r="BA119" s="934"/>
      <c r="BB119" s="934"/>
      <c r="BC119" s="939"/>
      <c r="BD119" s="934"/>
      <c r="BE119" s="934"/>
      <c r="BF119" s="934"/>
      <c r="BG119" s="934"/>
      <c r="BH119" s="934"/>
      <c r="BI119" s="934"/>
      <c r="BJ119" s="940"/>
    </row>
    <row r="120" spans="1:63" ht="15.75" customHeight="1" x14ac:dyDescent="0.4">
      <c r="B120" s="66"/>
      <c r="C120" s="67"/>
      <c r="D120" s="583"/>
      <c r="E120" s="584"/>
      <c r="F120" s="584"/>
      <c r="G120" s="584"/>
      <c r="H120" s="584"/>
      <c r="I120" s="584"/>
      <c r="J120" s="584"/>
      <c r="K120" s="584"/>
      <c r="L120" s="584"/>
      <c r="M120" s="585"/>
      <c r="N120" s="705"/>
      <c r="O120" s="706"/>
      <c r="P120" s="706"/>
      <c r="Q120" s="706"/>
      <c r="R120" s="706"/>
      <c r="S120" s="706"/>
      <c r="T120" s="706"/>
      <c r="U120" s="706"/>
      <c r="V120" s="706"/>
      <c r="W120" s="706"/>
      <c r="X120" s="706"/>
      <c r="Y120" s="706"/>
      <c r="Z120" s="706"/>
      <c r="AA120" s="707"/>
      <c r="AB120" s="1507"/>
      <c r="AC120" s="1508"/>
      <c r="AD120" s="1508"/>
      <c r="AE120" s="1508"/>
      <c r="AF120" s="1508"/>
      <c r="AG120" s="1509"/>
      <c r="AH120" s="691"/>
      <c r="AI120" s="692"/>
      <c r="AJ120" s="692"/>
      <c r="AK120" s="692"/>
      <c r="AL120" s="692"/>
      <c r="AM120" s="693"/>
      <c r="AN120" s="694"/>
      <c r="AO120" s="695"/>
      <c r="AP120" s="695"/>
      <c r="AQ120" s="695"/>
      <c r="AR120" s="695"/>
      <c r="AS120" s="696"/>
      <c r="AT120" s="772"/>
      <c r="AU120" s="773"/>
      <c r="AV120" s="773"/>
      <c r="AW120" s="773"/>
      <c r="AX120" s="773"/>
      <c r="AY120" s="774"/>
      <c r="AZ120" s="935"/>
      <c r="BA120" s="936"/>
      <c r="BB120" s="936"/>
      <c r="BC120" s="941"/>
      <c r="BD120" s="936"/>
      <c r="BE120" s="936"/>
      <c r="BF120" s="936"/>
      <c r="BG120" s="936"/>
      <c r="BH120" s="936"/>
      <c r="BI120" s="936"/>
      <c r="BJ120" s="942"/>
    </row>
    <row r="121" spans="1:63" ht="15.75" customHeight="1" x14ac:dyDescent="0.4">
      <c r="B121" s="66"/>
      <c r="C121" s="67"/>
      <c r="D121" s="586"/>
      <c r="E121" s="587"/>
      <c r="F121" s="587"/>
      <c r="G121" s="587"/>
      <c r="H121" s="587"/>
      <c r="I121" s="587"/>
      <c r="J121" s="587"/>
      <c r="K121" s="587"/>
      <c r="L121" s="587"/>
      <c r="M121" s="588"/>
      <c r="N121" s="840"/>
      <c r="O121" s="841"/>
      <c r="P121" s="841"/>
      <c r="Q121" s="841"/>
      <c r="R121" s="841"/>
      <c r="S121" s="841"/>
      <c r="T121" s="841"/>
      <c r="U121" s="841"/>
      <c r="V121" s="841"/>
      <c r="W121" s="841"/>
      <c r="X121" s="841"/>
      <c r="Y121" s="841"/>
      <c r="Z121" s="841"/>
      <c r="AA121" s="844"/>
      <c r="AB121" s="1510"/>
      <c r="AC121" s="1511"/>
      <c r="AD121" s="1511"/>
      <c r="AE121" s="1511"/>
      <c r="AF121" s="1511"/>
      <c r="AG121" s="1512"/>
      <c r="AH121" s="540"/>
      <c r="AI121" s="541"/>
      <c r="AJ121" s="541"/>
      <c r="AK121" s="541"/>
      <c r="AL121" s="541"/>
      <c r="AM121" s="542"/>
      <c r="AN121" s="546"/>
      <c r="AO121" s="547"/>
      <c r="AP121" s="547"/>
      <c r="AQ121" s="547"/>
      <c r="AR121" s="547"/>
      <c r="AS121" s="548"/>
      <c r="AT121" s="775"/>
      <c r="AU121" s="776"/>
      <c r="AV121" s="776"/>
      <c r="AW121" s="776"/>
      <c r="AX121" s="776"/>
      <c r="AY121" s="777"/>
      <c r="AZ121" s="937"/>
      <c r="BA121" s="938"/>
      <c r="BB121" s="938"/>
      <c r="BC121" s="943"/>
      <c r="BD121" s="938"/>
      <c r="BE121" s="938"/>
      <c r="BF121" s="938"/>
      <c r="BG121" s="938"/>
      <c r="BH121" s="938"/>
      <c r="BI121" s="938"/>
      <c r="BJ121" s="944"/>
    </row>
    <row r="122" spans="1:63" ht="15.75" customHeight="1" x14ac:dyDescent="0.4">
      <c r="B122" s="66"/>
      <c r="C122" s="67"/>
      <c r="D122" s="580"/>
      <c r="E122" s="581"/>
      <c r="F122" s="581"/>
      <c r="G122" s="581"/>
      <c r="H122" s="581"/>
      <c r="I122" s="581"/>
      <c r="J122" s="581"/>
      <c r="K122" s="581"/>
      <c r="L122" s="581"/>
      <c r="M122" s="582"/>
      <c r="N122" s="702"/>
      <c r="O122" s="703"/>
      <c r="P122" s="703"/>
      <c r="Q122" s="703"/>
      <c r="R122" s="703"/>
      <c r="S122" s="703"/>
      <c r="T122" s="703"/>
      <c r="U122" s="703"/>
      <c r="V122" s="703"/>
      <c r="W122" s="703"/>
      <c r="X122" s="703"/>
      <c r="Y122" s="703"/>
      <c r="Z122" s="703"/>
      <c r="AA122" s="704"/>
      <c r="AB122" s="1574"/>
      <c r="AC122" s="1505"/>
      <c r="AD122" s="1505"/>
      <c r="AE122" s="1505"/>
      <c r="AF122" s="1505"/>
      <c r="AG122" s="1506"/>
      <c r="AH122" s="537"/>
      <c r="AI122" s="538"/>
      <c r="AJ122" s="538"/>
      <c r="AK122" s="538"/>
      <c r="AL122" s="538"/>
      <c r="AM122" s="539"/>
      <c r="AN122" s="543"/>
      <c r="AO122" s="544"/>
      <c r="AP122" s="544"/>
      <c r="AQ122" s="544"/>
      <c r="AR122" s="544"/>
      <c r="AS122" s="545"/>
      <c r="AT122" s="769">
        <f>AH122*AN122</f>
        <v>0</v>
      </c>
      <c r="AU122" s="770"/>
      <c r="AV122" s="770"/>
      <c r="AW122" s="770"/>
      <c r="AX122" s="770"/>
      <c r="AY122" s="771"/>
      <c r="AZ122" s="933"/>
      <c r="BA122" s="934"/>
      <c r="BB122" s="934"/>
      <c r="BC122" s="939"/>
      <c r="BD122" s="934"/>
      <c r="BE122" s="934"/>
      <c r="BF122" s="934"/>
      <c r="BG122" s="934"/>
      <c r="BH122" s="934"/>
      <c r="BI122" s="934"/>
      <c r="BJ122" s="940"/>
    </row>
    <row r="123" spans="1:63" ht="15.75" customHeight="1" x14ac:dyDescent="0.4">
      <c r="B123" s="66"/>
      <c r="C123" s="67"/>
      <c r="D123" s="583"/>
      <c r="E123" s="584"/>
      <c r="F123" s="584"/>
      <c r="G123" s="584"/>
      <c r="H123" s="584"/>
      <c r="I123" s="584"/>
      <c r="J123" s="584"/>
      <c r="K123" s="584"/>
      <c r="L123" s="584"/>
      <c r="M123" s="585"/>
      <c r="N123" s="705"/>
      <c r="O123" s="706"/>
      <c r="P123" s="706"/>
      <c r="Q123" s="706"/>
      <c r="R123" s="706"/>
      <c r="S123" s="706"/>
      <c r="T123" s="706"/>
      <c r="U123" s="706"/>
      <c r="V123" s="706"/>
      <c r="W123" s="706"/>
      <c r="X123" s="706"/>
      <c r="Y123" s="706"/>
      <c r="Z123" s="706"/>
      <c r="AA123" s="707"/>
      <c r="AB123" s="1507"/>
      <c r="AC123" s="1508"/>
      <c r="AD123" s="1508"/>
      <c r="AE123" s="1508"/>
      <c r="AF123" s="1508"/>
      <c r="AG123" s="1509"/>
      <c r="AH123" s="691"/>
      <c r="AI123" s="692"/>
      <c r="AJ123" s="692"/>
      <c r="AK123" s="692"/>
      <c r="AL123" s="692"/>
      <c r="AM123" s="693"/>
      <c r="AN123" s="694"/>
      <c r="AO123" s="695"/>
      <c r="AP123" s="695"/>
      <c r="AQ123" s="695"/>
      <c r="AR123" s="695"/>
      <c r="AS123" s="696"/>
      <c r="AT123" s="772"/>
      <c r="AU123" s="773"/>
      <c r="AV123" s="773"/>
      <c r="AW123" s="773"/>
      <c r="AX123" s="773"/>
      <c r="AY123" s="774"/>
      <c r="AZ123" s="935"/>
      <c r="BA123" s="936"/>
      <c r="BB123" s="936"/>
      <c r="BC123" s="941"/>
      <c r="BD123" s="936"/>
      <c r="BE123" s="936"/>
      <c r="BF123" s="936"/>
      <c r="BG123" s="936"/>
      <c r="BH123" s="936"/>
      <c r="BI123" s="936"/>
      <c r="BJ123" s="942"/>
    </row>
    <row r="124" spans="1:63" ht="15.75" customHeight="1" x14ac:dyDescent="0.4">
      <c r="B124" s="66"/>
      <c r="C124" s="67"/>
      <c r="D124" s="586"/>
      <c r="E124" s="587"/>
      <c r="F124" s="587"/>
      <c r="G124" s="587"/>
      <c r="H124" s="587"/>
      <c r="I124" s="587"/>
      <c r="J124" s="587"/>
      <c r="K124" s="587"/>
      <c r="L124" s="587"/>
      <c r="M124" s="588"/>
      <c r="N124" s="840"/>
      <c r="O124" s="841"/>
      <c r="P124" s="841"/>
      <c r="Q124" s="841"/>
      <c r="R124" s="841"/>
      <c r="S124" s="841"/>
      <c r="T124" s="841"/>
      <c r="U124" s="841"/>
      <c r="V124" s="841"/>
      <c r="W124" s="841"/>
      <c r="X124" s="841"/>
      <c r="Y124" s="841"/>
      <c r="Z124" s="841"/>
      <c r="AA124" s="844"/>
      <c r="AB124" s="1510"/>
      <c r="AC124" s="1511"/>
      <c r="AD124" s="1511"/>
      <c r="AE124" s="1511"/>
      <c r="AF124" s="1511"/>
      <c r="AG124" s="1512"/>
      <c r="AH124" s="540"/>
      <c r="AI124" s="541"/>
      <c r="AJ124" s="541"/>
      <c r="AK124" s="541"/>
      <c r="AL124" s="541"/>
      <c r="AM124" s="542"/>
      <c r="AN124" s="546"/>
      <c r="AO124" s="547"/>
      <c r="AP124" s="547"/>
      <c r="AQ124" s="547"/>
      <c r="AR124" s="547"/>
      <c r="AS124" s="548"/>
      <c r="AT124" s="775"/>
      <c r="AU124" s="776"/>
      <c r="AV124" s="776"/>
      <c r="AW124" s="776"/>
      <c r="AX124" s="776"/>
      <c r="AY124" s="777"/>
      <c r="AZ124" s="937"/>
      <c r="BA124" s="938"/>
      <c r="BB124" s="938"/>
      <c r="BC124" s="943"/>
      <c r="BD124" s="938"/>
      <c r="BE124" s="938"/>
      <c r="BF124" s="938"/>
      <c r="BG124" s="938"/>
      <c r="BH124" s="938"/>
      <c r="BI124" s="938"/>
      <c r="BJ124" s="944"/>
    </row>
    <row r="125" spans="1:63" ht="15.75" customHeight="1" x14ac:dyDescent="0.4">
      <c r="B125" s="66"/>
      <c r="C125" s="67"/>
      <c r="D125" s="580"/>
      <c r="E125" s="581"/>
      <c r="F125" s="581"/>
      <c r="G125" s="581"/>
      <c r="H125" s="581"/>
      <c r="I125" s="581"/>
      <c r="J125" s="581"/>
      <c r="K125" s="581"/>
      <c r="L125" s="581"/>
      <c r="M125" s="582"/>
      <c r="N125" s="702"/>
      <c r="O125" s="703"/>
      <c r="P125" s="703"/>
      <c r="Q125" s="703"/>
      <c r="R125" s="703"/>
      <c r="S125" s="703"/>
      <c r="T125" s="703"/>
      <c r="U125" s="703"/>
      <c r="V125" s="703"/>
      <c r="W125" s="703"/>
      <c r="X125" s="703"/>
      <c r="Y125" s="703"/>
      <c r="Z125" s="703"/>
      <c r="AA125" s="704"/>
      <c r="AB125" s="1574"/>
      <c r="AC125" s="1505"/>
      <c r="AD125" s="1505"/>
      <c r="AE125" s="1505"/>
      <c r="AF125" s="1505"/>
      <c r="AG125" s="1506"/>
      <c r="AH125" s="537"/>
      <c r="AI125" s="538"/>
      <c r="AJ125" s="538"/>
      <c r="AK125" s="538"/>
      <c r="AL125" s="538"/>
      <c r="AM125" s="539"/>
      <c r="AN125" s="543"/>
      <c r="AO125" s="544"/>
      <c r="AP125" s="544"/>
      <c r="AQ125" s="544"/>
      <c r="AR125" s="544"/>
      <c r="AS125" s="545"/>
      <c r="AT125" s="769">
        <f>AH125*AN125</f>
        <v>0</v>
      </c>
      <c r="AU125" s="770"/>
      <c r="AV125" s="770"/>
      <c r="AW125" s="770"/>
      <c r="AX125" s="770"/>
      <c r="AY125" s="771"/>
      <c r="AZ125" s="933"/>
      <c r="BA125" s="934"/>
      <c r="BB125" s="934"/>
      <c r="BC125" s="939"/>
      <c r="BD125" s="934"/>
      <c r="BE125" s="934"/>
      <c r="BF125" s="934"/>
      <c r="BG125" s="934"/>
      <c r="BH125" s="934"/>
      <c r="BI125" s="934"/>
      <c r="BJ125" s="940"/>
    </row>
    <row r="126" spans="1:63" ht="15.75" customHeight="1" x14ac:dyDescent="0.4">
      <c r="B126" s="66"/>
      <c r="C126" s="67"/>
      <c r="D126" s="583"/>
      <c r="E126" s="584"/>
      <c r="F126" s="584"/>
      <c r="G126" s="584"/>
      <c r="H126" s="584"/>
      <c r="I126" s="584"/>
      <c r="J126" s="584"/>
      <c r="K126" s="584"/>
      <c r="L126" s="584"/>
      <c r="M126" s="585"/>
      <c r="N126" s="705"/>
      <c r="O126" s="706"/>
      <c r="P126" s="706"/>
      <c r="Q126" s="706"/>
      <c r="R126" s="706"/>
      <c r="S126" s="706"/>
      <c r="T126" s="706"/>
      <c r="U126" s="706"/>
      <c r="V126" s="706"/>
      <c r="W126" s="706"/>
      <c r="X126" s="706"/>
      <c r="Y126" s="706"/>
      <c r="Z126" s="706"/>
      <c r="AA126" s="707"/>
      <c r="AB126" s="1507"/>
      <c r="AC126" s="1508"/>
      <c r="AD126" s="1508"/>
      <c r="AE126" s="1508"/>
      <c r="AF126" s="1508"/>
      <c r="AG126" s="1509"/>
      <c r="AH126" s="691"/>
      <c r="AI126" s="692"/>
      <c r="AJ126" s="692"/>
      <c r="AK126" s="692"/>
      <c r="AL126" s="692"/>
      <c r="AM126" s="693"/>
      <c r="AN126" s="694"/>
      <c r="AO126" s="695"/>
      <c r="AP126" s="695"/>
      <c r="AQ126" s="695"/>
      <c r="AR126" s="695"/>
      <c r="AS126" s="696"/>
      <c r="AT126" s="772"/>
      <c r="AU126" s="773"/>
      <c r="AV126" s="773"/>
      <c r="AW126" s="773"/>
      <c r="AX126" s="773"/>
      <c r="AY126" s="774"/>
      <c r="AZ126" s="935"/>
      <c r="BA126" s="936"/>
      <c r="BB126" s="936"/>
      <c r="BC126" s="941"/>
      <c r="BD126" s="936"/>
      <c r="BE126" s="936"/>
      <c r="BF126" s="936"/>
      <c r="BG126" s="936"/>
      <c r="BH126" s="936"/>
      <c r="BI126" s="936"/>
      <c r="BJ126" s="942"/>
    </row>
    <row r="127" spans="1:63" ht="15.75" customHeight="1" x14ac:dyDescent="0.4">
      <c r="B127" s="66"/>
      <c r="C127" s="67"/>
      <c r="D127" s="586"/>
      <c r="E127" s="587"/>
      <c r="F127" s="587"/>
      <c r="G127" s="587"/>
      <c r="H127" s="587"/>
      <c r="I127" s="587"/>
      <c r="J127" s="587"/>
      <c r="K127" s="587"/>
      <c r="L127" s="587"/>
      <c r="M127" s="588"/>
      <c r="N127" s="840"/>
      <c r="O127" s="841"/>
      <c r="P127" s="841"/>
      <c r="Q127" s="841"/>
      <c r="R127" s="841"/>
      <c r="S127" s="841"/>
      <c r="T127" s="841"/>
      <c r="U127" s="841"/>
      <c r="V127" s="841"/>
      <c r="W127" s="841"/>
      <c r="X127" s="841"/>
      <c r="Y127" s="841"/>
      <c r="Z127" s="841"/>
      <c r="AA127" s="844"/>
      <c r="AB127" s="1510"/>
      <c r="AC127" s="1511"/>
      <c r="AD127" s="1511"/>
      <c r="AE127" s="1511"/>
      <c r="AF127" s="1511"/>
      <c r="AG127" s="1512"/>
      <c r="AH127" s="540"/>
      <c r="AI127" s="541"/>
      <c r="AJ127" s="541"/>
      <c r="AK127" s="541"/>
      <c r="AL127" s="541"/>
      <c r="AM127" s="542"/>
      <c r="AN127" s="546"/>
      <c r="AO127" s="547"/>
      <c r="AP127" s="547"/>
      <c r="AQ127" s="547"/>
      <c r="AR127" s="547"/>
      <c r="AS127" s="548"/>
      <c r="AT127" s="775"/>
      <c r="AU127" s="776"/>
      <c r="AV127" s="776"/>
      <c r="AW127" s="776"/>
      <c r="AX127" s="776"/>
      <c r="AY127" s="777"/>
      <c r="AZ127" s="937"/>
      <c r="BA127" s="938"/>
      <c r="BB127" s="938"/>
      <c r="BC127" s="943"/>
      <c r="BD127" s="938"/>
      <c r="BE127" s="938"/>
      <c r="BF127" s="938"/>
      <c r="BG127" s="938"/>
      <c r="BH127" s="938"/>
      <c r="BI127" s="938"/>
      <c r="BJ127" s="944"/>
    </row>
    <row r="128" spans="1:63" ht="15.75" customHeight="1" x14ac:dyDescent="0.4">
      <c r="B128" s="66"/>
      <c r="C128" s="67"/>
      <c r="D128" s="580"/>
      <c r="E128" s="581"/>
      <c r="F128" s="581"/>
      <c r="G128" s="581"/>
      <c r="H128" s="581"/>
      <c r="I128" s="581"/>
      <c r="J128" s="581"/>
      <c r="K128" s="581"/>
      <c r="L128" s="581"/>
      <c r="M128" s="582"/>
      <c r="N128" s="702"/>
      <c r="O128" s="703"/>
      <c r="P128" s="703"/>
      <c r="Q128" s="703"/>
      <c r="R128" s="703"/>
      <c r="S128" s="703"/>
      <c r="T128" s="703"/>
      <c r="U128" s="703"/>
      <c r="V128" s="703"/>
      <c r="W128" s="703"/>
      <c r="X128" s="703"/>
      <c r="Y128" s="703"/>
      <c r="Z128" s="703"/>
      <c r="AA128" s="704"/>
      <c r="AB128" s="1574"/>
      <c r="AC128" s="1505"/>
      <c r="AD128" s="1505"/>
      <c r="AE128" s="1505"/>
      <c r="AF128" s="1505"/>
      <c r="AG128" s="1506"/>
      <c r="AH128" s="537"/>
      <c r="AI128" s="538"/>
      <c r="AJ128" s="538"/>
      <c r="AK128" s="538"/>
      <c r="AL128" s="538"/>
      <c r="AM128" s="539"/>
      <c r="AN128" s="543"/>
      <c r="AO128" s="544"/>
      <c r="AP128" s="544"/>
      <c r="AQ128" s="544"/>
      <c r="AR128" s="544"/>
      <c r="AS128" s="545"/>
      <c r="AT128" s="769">
        <f>AH128*AN128</f>
        <v>0</v>
      </c>
      <c r="AU128" s="770"/>
      <c r="AV128" s="770"/>
      <c r="AW128" s="770"/>
      <c r="AX128" s="770"/>
      <c r="AY128" s="771"/>
      <c r="AZ128" s="933"/>
      <c r="BA128" s="934"/>
      <c r="BB128" s="934"/>
      <c r="BC128" s="939"/>
      <c r="BD128" s="934"/>
      <c r="BE128" s="934"/>
      <c r="BF128" s="934"/>
      <c r="BG128" s="934"/>
      <c r="BH128" s="934"/>
      <c r="BI128" s="934"/>
      <c r="BJ128" s="940"/>
    </row>
    <row r="129" spans="2:62" ht="15.75" customHeight="1" x14ac:dyDescent="0.4">
      <c r="B129" s="66"/>
      <c r="C129" s="67"/>
      <c r="D129" s="583"/>
      <c r="E129" s="584"/>
      <c r="F129" s="584"/>
      <c r="G129" s="584"/>
      <c r="H129" s="584"/>
      <c r="I129" s="584"/>
      <c r="J129" s="584"/>
      <c r="K129" s="584"/>
      <c r="L129" s="584"/>
      <c r="M129" s="585"/>
      <c r="N129" s="705"/>
      <c r="O129" s="706"/>
      <c r="P129" s="706"/>
      <c r="Q129" s="706"/>
      <c r="R129" s="706"/>
      <c r="S129" s="706"/>
      <c r="T129" s="706"/>
      <c r="U129" s="706"/>
      <c r="V129" s="706"/>
      <c r="W129" s="706"/>
      <c r="X129" s="706"/>
      <c r="Y129" s="706"/>
      <c r="Z129" s="706"/>
      <c r="AA129" s="707"/>
      <c r="AB129" s="1507"/>
      <c r="AC129" s="1508"/>
      <c r="AD129" s="1508"/>
      <c r="AE129" s="1508"/>
      <c r="AF129" s="1508"/>
      <c r="AG129" s="1509"/>
      <c r="AH129" s="691"/>
      <c r="AI129" s="692"/>
      <c r="AJ129" s="692"/>
      <c r="AK129" s="692"/>
      <c r="AL129" s="692"/>
      <c r="AM129" s="693"/>
      <c r="AN129" s="694"/>
      <c r="AO129" s="695"/>
      <c r="AP129" s="695"/>
      <c r="AQ129" s="695"/>
      <c r="AR129" s="695"/>
      <c r="AS129" s="696"/>
      <c r="AT129" s="772"/>
      <c r="AU129" s="773"/>
      <c r="AV129" s="773"/>
      <c r="AW129" s="773"/>
      <c r="AX129" s="773"/>
      <c r="AY129" s="774"/>
      <c r="AZ129" s="935"/>
      <c r="BA129" s="936"/>
      <c r="BB129" s="936"/>
      <c r="BC129" s="941"/>
      <c r="BD129" s="936"/>
      <c r="BE129" s="936"/>
      <c r="BF129" s="936"/>
      <c r="BG129" s="936"/>
      <c r="BH129" s="936"/>
      <c r="BI129" s="936"/>
      <c r="BJ129" s="942"/>
    </row>
    <row r="130" spans="2:62" ht="15.75" customHeight="1" x14ac:dyDescent="0.4">
      <c r="B130" s="66"/>
      <c r="C130" s="67"/>
      <c r="D130" s="586"/>
      <c r="E130" s="587"/>
      <c r="F130" s="587"/>
      <c r="G130" s="587"/>
      <c r="H130" s="587"/>
      <c r="I130" s="587"/>
      <c r="J130" s="587"/>
      <c r="K130" s="587"/>
      <c r="L130" s="587"/>
      <c r="M130" s="588"/>
      <c r="N130" s="840"/>
      <c r="O130" s="841"/>
      <c r="P130" s="841"/>
      <c r="Q130" s="841"/>
      <c r="R130" s="841"/>
      <c r="S130" s="841"/>
      <c r="T130" s="841"/>
      <c r="U130" s="841"/>
      <c r="V130" s="841"/>
      <c r="W130" s="841"/>
      <c r="X130" s="841"/>
      <c r="Y130" s="841"/>
      <c r="Z130" s="841"/>
      <c r="AA130" s="844"/>
      <c r="AB130" s="1510"/>
      <c r="AC130" s="1511"/>
      <c r="AD130" s="1511"/>
      <c r="AE130" s="1511"/>
      <c r="AF130" s="1511"/>
      <c r="AG130" s="1512"/>
      <c r="AH130" s="540"/>
      <c r="AI130" s="541"/>
      <c r="AJ130" s="541"/>
      <c r="AK130" s="541"/>
      <c r="AL130" s="541"/>
      <c r="AM130" s="542"/>
      <c r="AN130" s="546"/>
      <c r="AO130" s="547"/>
      <c r="AP130" s="547"/>
      <c r="AQ130" s="547"/>
      <c r="AR130" s="547"/>
      <c r="AS130" s="548"/>
      <c r="AT130" s="775"/>
      <c r="AU130" s="776"/>
      <c r="AV130" s="776"/>
      <c r="AW130" s="776"/>
      <c r="AX130" s="776"/>
      <c r="AY130" s="777"/>
      <c r="AZ130" s="937"/>
      <c r="BA130" s="938"/>
      <c r="BB130" s="938"/>
      <c r="BC130" s="943"/>
      <c r="BD130" s="938"/>
      <c r="BE130" s="938"/>
      <c r="BF130" s="938"/>
      <c r="BG130" s="938"/>
      <c r="BH130" s="938"/>
      <c r="BI130" s="938"/>
      <c r="BJ130" s="944"/>
    </row>
    <row r="131" spans="2:62" ht="15.75" customHeight="1" x14ac:dyDescent="0.4">
      <c r="B131" s="66"/>
      <c r="C131" s="67"/>
      <c r="D131" s="580"/>
      <c r="E131" s="581"/>
      <c r="F131" s="581"/>
      <c r="G131" s="581"/>
      <c r="H131" s="581"/>
      <c r="I131" s="581"/>
      <c r="J131" s="581"/>
      <c r="K131" s="581"/>
      <c r="L131" s="581"/>
      <c r="M131" s="582"/>
      <c r="N131" s="702"/>
      <c r="O131" s="703"/>
      <c r="P131" s="703"/>
      <c r="Q131" s="703"/>
      <c r="R131" s="703"/>
      <c r="S131" s="703"/>
      <c r="T131" s="703"/>
      <c r="U131" s="703"/>
      <c r="V131" s="703"/>
      <c r="W131" s="703"/>
      <c r="X131" s="703"/>
      <c r="Y131" s="703"/>
      <c r="Z131" s="703"/>
      <c r="AA131" s="704"/>
      <c r="AB131" s="1574"/>
      <c r="AC131" s="1505"/>
      <c r="AD131" s="1505"/>
      <c r="AE131" s="1505"/>
      <c r="AF131" s="1505"/>
      <c r="AG131" s="1506"/>
      <c r="AH131" s="537"/>
      <c r="AI131" s="538"/>
      <c r="AJ131" s="538"/>
      <c r="AK131" s="538"/>
      <c r="AL131" s="538"/>
      <c r="AM131" s="539"/>
      <c r="AN131" s="543"/>
      <c r="AO131" s="544"/>
      <c r="AP131" s="544"/>
      <c r="AQ131" s="544"/>
      <c r="AR131" s="544"/>
      <c r="AS131" s="545"/>
      <c r="AT131" s="769">
        <f>AH131*AN131</f>
        <v>0</v>
      </c>
      <c r="AU131" s="770"/>
      <c r="AV131" s="770"/>
      <c r="AW131" s="770"/>
      <c r="AX131" s="770"/>
      <c r="AY131" s="771"/>
      <c r="AZ131" s="933"/>
      <c r="BA131" s="934"/>
      <c r="BB131" s="934"/>
      <c r="BC131" s="939"/>
      <c r="BD131" s="934"/>
      <c r="BE131" s="934"/>
      <c r="BF131" s="934"/>
      <c r="BG131" s="934"/>
      <c r="BH131" s="934"/>
      <c r="BI131" s="934"/>
      <c r="BJ131" s="940"/>
    </row>
    <row r="132" spans="2:62" ht="15.75" customHeight="1" x14ac:dyDescent="0.4">
      <c r="B132" s="66"/>
      <c r="C132" s="67"/>
      <c r="D132" s="583"/>
      <c r="E132" s="584"/>
      <c r="F132" s="584"/>
      <c r="G132" s="584"/>
      <c r="H132" s="584"/>
      <c r="I132" s="584"/>
      <c r="J132" s="584"/>
      <c r="K132" s="584"/>
      <c r="L132" s="584"/>
      <c r="M132" s="585"/>
      <c r="N132" s="705"/>
      <c r="O132" s="706"/>
      <c r="P132" s="706"/>
      <c r="Q132" s="706"/>
      <c r="R132" s="706"/>
      <c r="S132" s="706"/>
      <c r="T132" s="706"/>
      <c r="U132" s="706"/>
      <c r="V132" s="706"/>
      <c r="W132" s="706"/>
      <c r="X132" s="706"/>
      <c r="Y132" s="706"/>
      <c r="Z132" s="706"/>
      <c r="AA132" s="707"/>
      <c r="AB132" s="1507"/>
      <c r="AC132" s="1508"/>
      <c r="AD132" s="1508"/>
      <c r="AE132" s="1508"/>
      <c r="AF132" s="1508"/>
      <c r="AG132" s="1509"/>
      <c r="AH132" s="691"/>
      <c r="AI132" s="692"/>
      <c r="AJ132" s="692"/>
      <c r="AK132" s="692"/>
      <c r="AL132" s="692"/>
      <c r="AM132" s="693"/>
      <c r="AN132" s="694"/>
      <c r="AO132" s="695"/>
      <c r="AP132" s="695"/>
      <c r="AQ132" s="695"/>
      <c r="AR132" s="695"/>
      <c r="AS132" s="696"/>
      <c r="AT132" s="772"/>
      <c r="AU132" s="773"/>
      <c r="AV132" s="773"/>
      <c r="AW132" s="773"/>
      <c r="AX132" s="773"/>
      <c r="AY132" s="774"/>
      <c r="AZ132" s="935"/>
      <c r="BA132" s="936"/>
      <c r="BB132" s="936"/>
      <c r="BC132" s="941"/>
      <c r="BD132" s="936"/>
      <c r="BE132" s="936"/>
      <c r="BF132" s="936"/>
      <c r="BG132" s="936"/>
      <c r="BH132" s="936"/>
      <c r="BI132" s="936"/>
      <c r="BJ132" s="942"/>
    </row>
    <row r="133" spans="2:62" ht="15.75" customHeight="1" x14ac:dyDescent="0.4">
      <c r="B133" s="66"/>
      <c r="C133" s="67"/>
      <c r="D133" s="586"/>
      <c r="E133" s="587"/>
      <c r="F133" s="587"/>
      <c r="G133" s="587"/>
      <c r="H133" s="587"/>
      <c r="I133" s="587"/>
      <c r="J133" s="587"/>
      <c r="K133" s="587"/>
      <c r="L133" s="587"/>
      <c r="M133" s="588"/>
      <c r="N133" s="840"/>
      <c r="O133" s="841"/>
      <c r="P133" s="841"/>
      <c r="Q133" s="841"/>
      <c r="R133" s="841"/>
      <c r="S133" s="841"/>
      <c r="T133" s="841"/>
      <c r="U133" s="841"/>
      <c r="V133" s="841"/>
      <c r="W133" s="841"/>
      <c r="X133" s="841"/>
      <c r="Y133" s="841"/>
      <c r="Z133" s="841"/>
      <c r="AA133" s="844"/>
      <c r="AB133" s="1510"/>
      <c r="AC133" s="1511"/>
      <c r="AD133" s="1511"/>
      <c r="AE133" s="1511"/>
      <c r="AF133" s="1511"/>
      <c r="AG133" s="1512"/>
      <c r="AH133" s="540"/>
      <c r="AI133" s="541"/>
      <c r="AJ133" s="541"/>
      <c r="AK133" s="541"/>
      <c r="AL133" s="541"/>
      <c r="AM133" s="542"/>
      <c r="AN133" s="546"/>
      <c r="AO133" s="547"/>
      <c r="AP133" s="547"/>
      <c r="AQ133" s="547"/>
      <c r="AR133" s="547"/>
      <c r="AS133" s="548"/>
      <c r="AT133" s="775"/>
      <c r="AU133" s="776"/>
      <c r="AV133" s="776"/>
      <c r="AW133" s="776"/>
      <c r="AX133" s="776"/>
      <c r="AY133" s="777"/>
      <c r="AZ133" s="937"/>
      <c r="BA133" s="938"/>
      <c r="BB133" s="938"/>
      <c r="BC133" s="943"/>
      <c r="BD133" s="938"/>
      <c r="BE133" s="938"/>
      <c r="BF133" s="938"/>
      <c r="BG133" s="938"/>
      <c r="BH133" s="938"/>
      <c r="BI133" s="938"/>
      <c r="BJ133" s="944"/>
    </row>
    <row r="134" spans="2:62" ht="15.75" customHeight="1" x14ac:dyDescent="0.4">
      <c r="B134" s="66"/>
      <c r="C134" s="67"/>
      <c r="D134" s="580"/>
      <c r="E134" s="581"/>
      <c r="F134" s="581"/>
      <c r="G134" s="581"/>
      <c r="H134" s="581"/>
      <c r="I134" s="581"/>
      <c r="J134" s="581"/>
      <c r="K134" s="581"/>
      <c r="L134" s="581"/>
      <c r="M134" s="582"/>
      <c r="N134" s="702"/>
      <c r="O134" s="703"/>
      <c r="P134" s="703"/>
      <c r="Q134" s="703"/>
      <c r="R134" s="703"/>
      <c r="S134" s="703"/>
      <c r="T134" s="703"/>
      <c r="U134" s="703"/>
      <c r="V134" s="703"/>
      <c r="W134" s="703"/>
      <c r="X134" s="703"/>
      <c r="Y134" s="703"/>
      <c r="Z134" s="703"/>
      <c r="AA134" s="704"/>
      <c r="AB134" s="1574"/>
      <c r="AC134" s="1505"/>
      <c r="AD134" s="1505"/>
      <c r="AE134" s="1505"/>
      <c r="AF134" s="1505"/>
      <c r="AG134" s="1506"/>
      <c r="AH134" s="537"/>
      <c r="AI134" s="538"/>
      <c r="AJ134" s="538"/>
      <c r="AK134" s="538"/>
      <c r="AL134" s="538"/>
      <c r="AM134" s="539"/>
      <c r="AN134" s="543"/>
      <c r="AO134" s="544"/>
      <c r="AP134" s="544"/>
      <c r="AQ134" s="544"/>
      <c r="AR134" s="544"/>
      <c r="AS134" s="545"/>
      <c r="AT134" s="769">
        <f>AH134*AN134</f>
        <v>0</v>
      </c>
      <c r="AU134" s="770"/>
      <c r="AV134" s="770"/>
      <c r="AW134" s="770"/>
      <c r="AX134" s="770"/>
      <c r="AY134" s="771"/>
      <c r="AZ134" s="933"/>
      <c r="BA134" s="934"/>
      <c r="BB134" s="934"/>
      <c r="BC134" s="939"/>
      <c r="BD134" s="934"/>
      <c r="BE134" s="934"/>
      <c r="BF134" s="934"/>
      <c r="BG134" s="934"/>
      <c r="BH134" s="934"/>
      <c r="BI134" s="934"/>
      <c r="BJ134" s="940"/>
    </row>
    <row r="135" spans="2:62" ht="15.75" customHeight="1" x14ac:dyDescent="0.4">
      <c r="B135" s="66"/>
      <c r="C135" s="67"/>
      <c r="D135" s="583"/>
      <c r="E135" s="584"/>
      <c r="F135" s="584"/>
      <c r="G135" s="584"/>
      <c r="H135" s="584"/>
      <c r="I135" s="584"/>
      <c r="J135" s="584"/>
      <c r="K135" s="584"/>
      <c r="L135" s="584"/>
      <c r="M135" s="585"/>
      <c r="N135" s="705"/>
      <c r="O135" s="706"/>
      <c r="P135" s="706"/>
      <c r="Q135" s="706"/>
      <c r="R135" s="706"/>
      <c r="S135" s="706"/>
      <c r="T135" s="706"/>
      <c r="U135" s="706"/>
      <c r="V135" s="706"/>
      <c r="W135" s="706"/>
      <c r="X135" s="706"/>
      <c r="Y135" s="706"/>
      <c r="Z135" s="706"/>
      <c r="AA135" s="707"/>
      <c r="AB135" s="1507"/>
      <c r="AC135" s="1508"/>
      <c r="AD135" s="1508"/>
      <c r="AE135" s="1508"/>
      <c r="AF135" s="1508"/>
      <c r="AG135" s="1509"/>
      <c r="AH135" s="691"/>
      <c r="AI135" s="692"/>
      <c r="AJ135" s="692"/>
      <c r="AK135" s="692"/>
      <c r="AL135" s="692"/>
      <c r="AM135" s="693"/>
      <c r="AN135" s="694"/>
      <c r="AO135" s="695"/>
      <c r="AP135" s="695"/>
      <c r="AQ135" s="695"/>
      <c r="AR135" s="695"/>
      <c r="AS135" s="696"/>
      <c r="AT135" s="772"/>
      <c r="AU135" s="773"/>
      <c r="AV135" s="773"/>
      <c r="AW135" s="773"/>
      <c r="AX135" s="773"/>
      <c r="AY135" s="774"/>
      <c r="AZ135" s="935"/>
      <c r="BA135" s="936"/>
      <c r="BB135" s="936"/>
      <c r="BC135" s="941"/>
      <c r="BD135" s="936"/>
      <c r="BE135" s="936"/>
      <c r="BF135" s="936"/>
      <c r="BG135" s="936"/>
      <c r="BH135" s="936"/>
      <c r="BI135" s="936"/>
      <c r="BJ135" s="942"/>
    </row>
    <row r="136" spans="2:62" ht="15.75" customHeight="1" x14ac:dyDescent="0.4">
      <c r="B136" s="66"/>
      <c r="C136" s="67"/>
      <c r="D136" s="586"/>
      <c r="E136" s="587"/>
      <c r="F136" s="587"/>
      <c r="G136" s="587"/>
      <c r="H136" s="587"/>
      <c r="I136" s="587"/>
      <c r="J136" s="587"/>
      <c r="K136" s="587"/>
      <c r="L136" s="587"/>
      <c r="M136" s="588"/>
      <c r="N136" s="840"/>
      <c r="O136" s="841"/>
      <c r="P136" s="841"/>
      <c r="Q136" s="841"/>
      <c r="R136" s="841"/>
      <c r="S136" s="841"/>
      <c r="T136" s="841"/>
      <c r="U136" s="841"/>
      <c r="V136" s="841"/>
      <c r="W136" s="841"/>
      <c r="X136" s="841"/>
      <c r="Y136" s="841"/>
      <c r="Z136" s="841"/>
      <c r="AA136" s="844"/>
      <c r="AB136" s="1510"/>
      <c r="AC136" s="1511"/>
      <c r="AD136" s="1511"/>
      <c r="AE136" s="1511"/>
      <c r="AF136" s="1511"/>
      <c r="AG136" s="1512"/>
      <c r="AH136" s="540"/>
      <c r="AI136" s="541"/>
      <c r="AJ136" s="541"/>
      <c r="AK136" s="541"/>
      <c r="AL136" s="541"/>
      <c r="AM136" s="542"/>
      <c r="AN136" s="546"/>
      <c r="AO136" s="547"/>
      <c r="AP136" s="547"/>
      <c r="AQ136" s="547"/>
      <c r="AR136" s="547"/>
      <c r="AS136" s="548"/>
      <c r="AT136" s="775"/>
      <c r="AU136" s="776"/>
      <c r="AV136" s="776"/>
      <c r="AW136" s="776"/>
      <c r="AX136" s="776"/>
      <c r="AY136" s="777"/>
      <c r="AZ136" s="937"/>
      <c r="BA136" s="938"/>
      <c r="BB136" s="938"/>
      <c r="BC136" s="943"/>
      <c r="BD136" s="938"/>
      <c r="BE136" s="938"/>
      <c r="BF136" s="938"/>
      <c r="BG136" s="938"/>
      <c r="BH136" s="938"/>
      <c r="BI136" s="938"/>
      <c r="BJ136" s="944"/>
    </row>
    <row r="137" spans="2:62" ht="15.75" customHeight="1" x14ac:dyDescent="0.4">
      <c r="B137" s="66"/>
      <c r="C137" s="67"/>
      <c r="D137" s="580"/>
      <c r="E137" s="581"/>
      <c r="F137" s="581"/>
      <c r="G137" s="581"/>
      <c r="H137" s="581"/>
      <c r="I137" s="581"/>
      <c r="J137" s="581"/>
      <c r="K137" s="581"/>
      <c r="L137" s="581"/>
      <c r="M137" s="582"/>
      <c r="N137" s="702"/>
      <c r="O137" s="703"/>
      <c r="P137" s="703"/>
      <c r="Q137" s="703"/>
      <c r="R137" s="703"/>
      <c r="S137" s="703"/>
      <c r="T137" s="703"/>
      <c r="U137" s="703"/>
      <c r="V137" s="703"/>
      <c r="W137" s="703"/>
      <c r="X137" s="703"/>
      <c r="Y137" s="703"/>
      <c r="Z137" s="703"/>
      <c r="AA137" s="704"/>
      <c r="AB137" s="1574"/>
      <c r="AC137" s="1505"/>
      <c r="AD137" s="1505"/>
      <c r="AE137" s="1505"/>
      <c r="AF137" s="1505"/>
      <c r="AG137" s="1506"/>
      <c r="AH137" s="537"/>
      <c r="AI137" s="538"/>
      <c r="AJ137" s="538"/>
      <c r="AK137" s="538"/>
      <c r="AL137" s="538"/>
      <c r="AM137" s="539"/>
      <c r="AN137" s="543"/>
      <c r="AO137" s="544"/>
      <c r="AP137" s="544"/>
      <c r="AQ137" s="544"/>
      <c r="AR137" s="544"/>
      <c r="AS137" s="545"/>
      <c r="AT137" s="769">
        <f>AH137*AN137</f>
        <v>0</v>
      </c>
      <c r="AU137" s="770"/>
      <c r="AV137" s="770"/>
      <c r="AW137" s="770"/>
      <c r="AX137" s="770"/>
      <c r="AY137" s="771"/>
      <c r="AZ137" s="933"/>
      <c r="BA137" s="934"/>
      <c r="BB137" s="934"/>
      <c r="BC137" s="939"/>
      <c r="BD137" s="934"/>
      <c r="BE137" s="934"/>
      <c r="BF137" s="934"/>
      <c r="BG137" s="934"/>
      <c r="BH137" s="934"/>
      <c r="BI137" s="934"/>
      <c r="BJ137" s="940"/>
    </row>
    <row r="138" spans="2:62" ht="15.75" customHeight="1" x14ac:dyDescent="0.4">
      <c r="B138" s="66"/>
      <c r="C138" s="67"/>
      <c r="D138" s="583"/>
      <c r="E138" s="584"/>
      <c r="F138" s="584"/>
      <c r="G138" s="584"/>
      <c r="H138" s="584"/>
      <c r="I138" s="584"/>
      <c r="J138" s="584"/>
      <c r="K138" s="584"/>
      <c r="L138" s="584"/>
      <c r="M138" s="585"/>
      <c r="N138" s="705"/>
      <c r="O138" s="706"/>
      <c r="P138" s="706"/>
      <c r="Q138" s="706"/>
      <c r="R138" s="706"/>
      <c r="S138" s="706"/>
      <c r="T138" s="706"/>
      <c r="U138" s="706"/>
      <c r="V138" s="706"/>
      <c r="W138" s="706"/>
      <c r="X138" s="706"/>
      <c r="Y138" s="706"/>
      <c r="Z138" s="706"/>
      <c r="AA138" s="707"/>
      <c r="AB138" s="1507"/>
      <c r="AC138" s="1508"/>
      <c r="AD138" s="1508"/>
      <c r="AE138" s="1508"/>
      <c r="AF138" s="1508"/>
      <c r="AG138" s="1509"/>
      <c r="AH138" s="691"/>
      <c r="AI138" s="692"/>
      <c r="AJ138" s="692"/>
      <c r="AK138" s="692"/>
      <c r="AL138" s="692"/>
      <c r="AM138" s="693"/>
      <c r="AN138" s="694"/>
      <c r="AO138" s="695"/>
      <c r="AP138" s="695"/>
      <c r="AQ138" s="695"/>
      <c r="AR138" s="695"/>
      <c r="AS138" s="696"/>
      <c r="AT138" s="772"/>
      <c r="AU138" s="773"/>
      <c r="AV138" s="773"/>
      <c r="AW138" s="773"/>
      <c r="AX138" s="773"/>
      <c r="AY138" s="774"/>
      <c r="AZ138" s="935"/>
      <c r="BA138" s="936"/>
      <c r="BB138" s="936"/>
      <c r="BC138" s="941"/>
      <c r="BD138" s="936"/>
      <c r="BE138" s="936"/>
      <c r="BF138" s="936"/>
      <c r="BG138" s="936"/>
      <c r="BH138" s="936"/>
      <c r="BI138" s="936"/>
      <c r="BJ138" s="942"/>
    </row>
    <row r="139" spans="2:62" ht="15.75" customHeight="1" x14ac:dyDescent="0.4">
      <c r="B139" s="66"/>
      <c r="C139" s="67"/>
      <c r="D139" s="586"/>
      <c r="E139" s="587"/>
      <c r="F139" s="587"/>
      <c r="G139" s="587"/>
      <c r="H139" s="587"/>
      <c r="I139" s="587"/>
      <c r="J139" s="587"/>
      <c r="K139" s="587"/>
      <c r="L139" s="587"/>
      <c r="M139" s="588"/>
      <c r="N139" s="840"/>
      <c r="O139" s="841"/>
      <c r="P139" s="841"/>
      <c r="Q139" s="841"/>
      <c r="R139" s="841"/>
      <c r="S139" s="841"/>
      <c r="T139" s="841"/>
      <c r="U139" s="841"/>
      <c r="V139" s="841"/>
      <c r="W139" s="841"/>
      <c r="X139" s="841"/>
      <c r="Y139" s="841"/>
      <c r="Z139" s="841"/>
      <c r="AA139" s="844"/>
      <c r="AB139" s="1510"/>
      <c r="AC139" s="1511"/>
      <c r="AD139" s="1511"/>
      <c r="AE139" s="1511"/>
      <c r="AF139" s="1511"/>
      <c r="AG139" s="1512"/>
      <c r="AH139" s="540"/>
      <c r="AI139" s="541"/>
      <c r="AJ139" s="541"/>
      <c r="AK139" s="541"/>
      <c r="AL139" s="541"/>
      <c r="AM139" s="542"/>
      <c r="AN139" s="546"/>
      <c r="AO139" s="547"/>
      <c r="AP139" s="547"/>
      <c r="AQ139" s="547"/>
      <c r="AR139" s="547"/>
      <c r="AS139" s="548"/>
      <c r="AT139" s="775"/>
      <c r="AU139" s="776"/>
      <c r="AV139" s="776"/>
      <c r="AW139" s="776"/>
      <c r="AX139" s="776"/>
      <c r="AY139" s="777"/>
      <c r="AZ139" s="937"/>
      <c r="BA139" s="938"/>
      <c r="BB139" s="938"/>
      <c r="BC139" s="943"/>
      <c r="BD139" s="938"/>
      <c r="BE139" s="938"/>
      <c r="BF139" s="938"/>
      <c r="BG139" s="938"/>
      <c r="BH139" s="938"/>
      <c r="BI139" s="938"/>
      <c r="BJ139" s="944"/>
    </row>
    <row r="140" spans="2:62" ht="15.75" customHeight="1" x14ac:dyDescent="0.4">
      <c r="B140" s="66"/>
      <c r="C140" s="67"/>
      <c r="D140" s="580"/>
      <c r="E140" s="581"/>
      <c r="F140" s="581"/>
      <c r="G140" s="581"/>
      <c r="H140" s="581"/>
      <c r="I140" s="581"/>
      <c r="J140" s="581"/>
      <c r="K140" s="581"/>
      <c r="L140" s="581"/>
      <c r="M140" s="582"/>
      <c r="N140" s="702"/>
      <c r="O140" s="703"/>
      <c r="P140" s="703"/>
      <c r="Q140" s="703"/>
      <c r="R140" s="703"/>
      <c r="S140" s="703"/>
      <c r="T140" s="703"/>
      <c r="U140" s="703"/>
      <c r="V140" s="703"/>
      <c r="W140" s="703"/>
      <c r="X140" s="703"/>
      <c r="Y140" s="703"/>
      <c r="Z140" s="703"/>
      <c r="AA140" s="704"/>
      <c r="AB140" s="1574"/>
      <c r="AC140" s="1505"/>
      <c r="AD140" s="1505"/>
      <c r="AE140" s="1505"/>
      <c r="AF140" s="1505"/>
      <c r="AG140" s="1506"/>
      <c r="AH140" s="537"/>
      <c r="AI140" s="538"/>
      <c r="AJ140" s="538"/>
      <c r="AK140" s="538"/>
      <c r="AL140" s="538"/>
      <c r="AM140" s="539"/>
      <c r="AN140" s="543"/>
      <c r="AO140" s="544"/>
      <c r="AP140" s="544"/>
      <c r="AQ140" s="544"/>
      <c r="AR140" s="544"/>
      <c r="AS140" s="545"/>
      <c r="AT140" s="769">
        <f>AH140*AN140</f>
        <v>0</v>
      </c>
      <c r="AU140" s="770"/>
      <c r="AV140" s="770"/>
      <c r="AW140" s="770"/>
      <c r="AX140" s="770"/>
      <c r="AY140" s="771"/>
      <c r="AZ140" s="933"/>
      <c r="BA140" s="934"/>
      <c r="BB140" s="934"/>
      <c r="BC140" s="939"/>
      <c r="BD140" s="934"/>
      <c r="BE140" s="934"/>
      <c r="BF140" s="934"/>
      <c r="BG140" s="934"/>
      <c r="BH140" s="934"/>
      <c r="BI140" s="934"/>
      <c r="BJ140" s="940"/>
    </row>
    <row r="141" spans="2:62" ht="15.75" customHeight="1" x14ac:dyDescent="0.4">
      <c r="B141" s="66"/>
      <c r="C141" s="67"/>
      <c r="D141" s="583"/>
      <c r="E141" s="584"/>
      <c r="F141" s="584"/>
      <c r="G141" s="584"/>
      <c r="H141" s="584"/>
      <c r="I141" s="584"/>
      <c r="J141" s="584"/>
      <c r="K141" s="584"/>
      <c r="L141" s="584"/>
      <c r="M141" s="585"/>
      <c r="N141" s="705"/>
      <c r="O141" s="706"/>
      <c r="P141" s="706"/>
      <c r="Q141" s="706"/>
      <c r="R141" s="706"/>
      <c r="S141" s="706"/>
      <c r="T141" s="706"/>
      <c r="U141" s="706"/>
      <c r="V141" s="706"/>
      <c r="W141" s="706"/>
      <c r="X141" s="706"/>
      <c r="Y141" s="706"/>
      <c r="Z141" s="706"/>
      <c r="AA141" s="707"/>
      <c r="AB141" s="1507"/>
      <c r="AC141" s="1508"/>
      <c r="AD141" s="1508"/>
      <c r="AE141" s="1508"/>
      <c r="AF141" s="1508"/>
      <c r="AG141" s="1509"/>
      <c r="AH141" s="691"/>
      <c r="AI141" s="692"/>
      <c r="AJ141" s="692"/>
      <c r="AK141" s="692"/>
      <c r="AL141" s="692"/>
      <c r="AM141" s="693"/>
      <c r="AN141" s="694"/>
      <c r="AO141" s="695"/>
      <c r="AP141" s="695"/>
      <c r="AQ141" s="695"/>
      <c r="AR141" s="695"/>
      <c r="AS141" s="696"/>
      <c r="AT141" s="772"/>
      <c r="AU141" s="773"/>
      <c r="AV141" s="773"/>
      <c r="AW141" s="773"/>
      <c r="AX141" s="773"/>
      <c r="AY141" s="774"/>
      <c r="AZ141" s="935"/>
      <c r="BA141" s="936"/>
      <c r="BB141" s="936"/>
      <c r="BC141" s="941"/>
      <c r="BD141" s="936"/>
      <c r="BE141" s="936"/>
      <c r="BF141" s="936"/>
      <c r="BG141" s="936"/>
      <c r="BH141" s="936"/>
      <c r="BI141" s="936"/>
      <c r="BJ141" s="942"/>
    </row>
    <row r="142" spans="2:62" ht="15.75" customHeight="1" x14ac:dyDescent="0.4">
      <c r="B142" s="66"/>
      <c r="C142" s="67"/>
      <c r="D142" s="586"/>
      <c r="E142" s="587"/>
      <c r="F142" s="587"/>
      <c r="G142" s="587"/>
      <c r="H142" s="587"/>
      <c r="I142" s="587"/>
      <c r="J142" s="587"/>
      <c r="K142" s="587"/>
      <c r="L142" s="587"/>
      <c r="M142" s="588"/>
      <c r="N142" s="840"/>
      <c r="O142" s="841"/>
      <c r="P142" s="841"/>
      <c r="Q142" s="841"/>
      <c r="R142" s="841"/>
      <c r="S142" s="841"/>
      <c r="T142" s="841"/>
      <c r="U142" s="841"/>
      <c r="V142" s="841"/>
      <c r="W142" s="841"/>
      <c r="X142" s="841"/>
      <c r="Y142" s="841"/>
      <c r="Z142" s="841"/>
      <c r="AA142" s="844"/>
      <c r="AB142" s="1510"/>
      <c r="AC142" s="1511"/>
      <c r="AD142" s="1511"/>
      <c r="AE142" s="1511"/>
      <c r="AF142" s="1511"/>
      <c r="AG142" s="1512"/>
      <c r="AH142" s="540"/>
      <c r="AI142" s="541"/>
      <c r="AJ142" s="541"/>
      <c r="AK142" s="541"/>
      <c r="AL142" s="541"/>
      <c r="AM142" s="542"/>
      <c r="AN142" s="546"/>
      <c r="AO142" s="547"/>
      <c r="AP142" s="547"/>
      <c r="AQ142" s="547"/>
      <c r="AR142" s="547"/>
      <c r="AS142" s="548"/>
      <c r="AT142" s="775"/>
      <c r="AU142" s="776"/>
      <c r="AV142" s="776"/>
      <c r="AW142" s="776"/>
      <c r="AX142" s="776"/>
      <c r="AY142" s="777"/>
      <c r="AZ142" s="937"/>
      <c r="BA142" s="938"/>
      <c r="BB142" s="938"/>
      <c r="BC142" s="943"/>
      <c r="BD142" s="938"/>
      <c r="BE142" s="938"/>
      <c r="BF142" s="938"/>
      <c r="BG142" s="938"/>
      <c r="BH142" s="938"/>
      <c r="BI142" s="938"/>
      <c r="BJ142" s="944"/>
    </row>
    <row r="143" spans="2:62" ht="15.75" customHeight="1" x14ac:dyDescent="0.4">
      <c r="B143" s="66"/>
      <c r="C143" s="67"/>
      <c r="D143" s="580"/>
      <c r="E143" s="581"/>
      <c r="F143" s="581"/>
      <c r="G143" s="581"/>
      <c r="H143" s="581"/>
      <c r="I143" s="581"/>
      <c r="J143" s="581"/>
      <c r="K143" s="581"/>
      <c r="L143" s="581"/>
      <c r="M143" s="582"/>
      <c r="N143" s="702"/>
      <c r="O143" s="703"/>
      <c r="P143" s="703"/>
      <c r="Q143" s="703"/>
      <c r="R143" s="703"/>
      <c r="S143" s="703"/>
      <c r="T143" s="703"/>
      <c r="U143" s="703"/>
      <c r="V143" s="703"/>
      <c r="W143" s="703"/>
      <c r="X143" s="703"/>
      <c r="Y143" s="703"/>
      <c r="Z143" s="703"/>
      <c r="AA143" s="704"/>
      <c r="AB143" s="1574"/>
      <c r="AC143" s="1505"/>
      <c r="AD143" s="1505"/>
      <c r="AE143" s="1505"/>
      <c r="AF143" s="1505"/>
      <c r="AG143" s="1506"/>
      <c r="AH143" s="537"/>
      <c r="AI143" s="538"/>
      <c r="AJ143" s="538"/>
      <c r="AK143" s="538"/>
      <c r="AL143" s="538"/>
      <c r="AM143" s="539"/>
      <c r="AN143" s="543"/>
      <c r="AO143" s="544"/>
      <c r="AP143" s="544"/>
      <c r="AQ143" s="544"/>
      <c r="AR143" s="544"/>
      <c r="AS143" s="545"/>
      <c r="AT143" s="769">
        <f>AH143*AN143</f>
        <v>0</v>
      </c>
      <c r="AU143" s="770"/>
      <c r="AV143" s="770"/>
      <c r="AW143" s="770"/>
      <c r="AX143" s="770"/>
      <c r="AY143" s="771"/>
      <c r="AZ143" s="933"/>
      <c r="BA143" s="934"/>
      <c r="BB143" s="934"/>
      <c r="BC143" s="939"/>
      <c r="BD143" s="934"/>
      <c r="BE143" s="934"/>
      <c r="BF143" s="934"/>
      <c r="BG143" s="934"/>
      <c r="BH143" s="934"/>
      <c r="BI143" s="934"/>
      <c r="BJ143" s="940"/>
    </row>
    <row r="144" spans="2:62" ht="15.75" customHeight="1" x14ac:dyDescent="0.4">
      <c r="B144" s="66"/>
      <c r="C144" s="67"/>
      <c r="D144" s="583"/>
      <c r="E144" s="584"/>
      <c r="F144" s="584"/>
      <c r="G144" s="584"/>
      <c r="H144" s="584"/>
      <c r="I144" s="584"/>
      <c r="J144" s="584"/>
      <c r="K144" s="584"/>
      <c r="L144" s="584"/>
      <c r="M144" s="585"/>
      <c r="N144" s="705"/>
      <c r="O144" s="706"/>
      <c r="P144" s="706"/>
      <c r="Q144" s="706"/>
      <c r="R144" s="706"/>
      <c r="S144" s="706"/>
      <c r="T144" s="706"/>
      <c r="U144" s="706"/>
      <c r="V144" s="706"/>
      <c r="W144" s="706"/>
      <c r="X144" s="706"/>
      <c r="Y144" s="706"/>
      <c r="Z144" s="706"/>
      <c r="AA144" s="707"/>
      <c r="AB144" s="1507"/>
      <c r="AC144" s="1508"/>
      <c r="AD144" s="1508"/>
      <c r="AE144" s="1508"/>
      <c r="AF144" s="1508"/>
      <c r="AG144" s="1509"/>
      <c r="AH144" s="691"/>
      <c r="AI144" s="692"/>
      <c r="AJ144" s="692"/>
      <c r="AK144" s="692"/>
      <c r="AL144" s="692"/>
      <c r="AM144" s="693"/>
      <c r="AN144" s="694"/>
      <c r="AO144" s="695"/>
      <c r="AP144" s="695"/>
      <c r="AQ144" s="695"/>
      <c r="AR144" s="695"/>
      <c r="AS144" s="696"/>
      <c r="AT144" s="772"/>
      <c r="AU144" s="773"/>
      <c r="AV144" s="773"/>
      <c r="AW144" s="773"/>
      <c r="AX144" s="773"/>
      <c r="AY144" s="774"/>
      <c r="AZ144" s="935"/>
      <c r="BA144" s="936"/>
      <c r="BB144" s="936"/>
      <c r="BC144" s="941"/>
      <c r="BD144" s="936"/>
      <c r="BE144" s="936"/>
      <c r="BF144" s="936"/>
      <c r="BG144" s="936"/>
      <c r="BH144" s="936"/>
      <c r="BI144" s="936"/>
      <c r="BJ144" s="942"/>
    </row>
    <row r="145" spans="1:63" ht="15.75" customHeight="1" x14ac:dyDescent="0.4">
      <c r="B145" s="66"/>
      <c r="C145" s="67"/>
      <c r="D145" s="586"/>
      <c r="E145" s="587"/>
      <c r="F145" s="587"/>
      <c r="G145" s="587"/>
      <c r="H145" s="587"/>
      <c r="I145" s="587"/>
      <c r="J145" s="587"/>
      <c r="K145" s="587"/>
      <c r="L145" s="587"/>
      <c r="M145" s="588"/>
      <c r="N145" s="840"/>
      <c r="O145" s="841"/>
      <c r="P145" s="841"/>
      <c r="Q145" s="841"/>
      <c r="R145" s="841"/>
      <c r="S145" s="841"/>
      <c r="T145" s="841"/>
      <c r="U145" s="841"/>
      <c r="V145" s="841"/>
      <c r="W145" s="841"/>
      <c r="X145" s="841"/>
      <c r="Y145" s="841"/>
      <c r="Z145" s="841"/>
      <c r="AA145" s="844"/>
      <c r="AB145" s="1510"/>
      <c r="AC145" s="1511"/>
      <c r="AD145" s="1511"/>
      <c r="AE145" s="1511"/>
      <c r="AF145" s="1511"/>
      <c r="AG145" s="1512"/>
      <c r="AH145" s="540"/>
      <c r="AI145" s="541"/>
      <c r="AJ145" s="541"/>
      <c r="AK145" s="541"/>
      <c r="AL145" s="541"/>
      <c r="AM145" s="542"/>
      <c r="AN145" s="546"/>
      <c r="AO145" s="547"/>
      <c r="AP145" s="547"/>
      <c r="AQ145" s="547"/>
      <c r="AR145" s="547"/>
      <c r="AS145" s="548"/>
      <c r="AT145" s="775"/>
      <c r="AU145" s="776"/>
      <c r="AV145" s="776"/>
      <c r="AW145" s="776"/>
      <c r="AX145" s="776"/>
      <c r="AY145" s="777"/>
      <c r="AZ145" s="937"/>
      <c r="BA145" s="938"/>
      <c r="BB145" s="938"/>
      <c r="BC145" s="943"/>
      <c r="BD145" s="938"/>
      <c r="BE145" s="938"/>
      <c r="BF145" s="938"/>
      <c r="BG145" s="938"/>
      <c r="BH145" s="938"/>
      <c r="BI145" s="938"/>
      <c r="BJ145" s="944"/>
    </row>
    <row r="146" spans="1:63" ht="12" customHeight="1" x14ac:dyDescent="0.4">
      <c r="A146" s="2"/>
      <c r="B146" s="2"/>
      <c r="C146" s="2"/>
      <c r="D146" s="1570"/>
      <c r="E146" s="1571"/>
      <c r="F146" s="1571"/>
      <c r="G146" s="1571"/>
      <c r="H146" s="1571"/>
      <c r="I146" s="1571"/>
      <c r="J146" s="1571"/>
      <c r="K146" s="1571"/>
      <c r="L146" s="1571"/>
      <c r="M146" s="1571"/>
      <c r="N146" s="1571"/>
      <c r="O146" s="1571"/>
      <c r="P146" s="1571"/>
      <c r="Q146" s="1571"/>
      <c r="R146" s="1571"/>
      <c r="S146" s="1571"/>
      <c r="T146" s="1571"/>
      <c r="U146" s="1571"/>
      <c r="V146" s="1571"/>
      <c r="W146" s="1571"/>
      <c r="X146" s="1571"/>
      <c r="Y146" s="1571"/>
      <c r="Z146" s="1571"/>
      <c r="AA146" s="194"/>
      <c r="AB146" s="555" t="s">
        <v>51</v>
      </c>
      <c r="AC146" s="556"/>
      <c r="AD146" s="556"/>
      <c r="AE146" s="556"/>
      <c r="AF146" s="556"/>
      <c r="AG146" s="557"/>
      <c r="AH146" s="889"/>
      <c r="AI146" s="889"/>
      <c r="AJ146" s="889"/>
      <c r="AK146" s="890"/>
      <c r="AL146" s="453" t="s">
        <v>28</v>
      </c>
      <c r="AM146" s="557"/>
      <c r="AN146" s="555" t="s">
        <v>116</v>
      </c>
      <c r="AO146" s="674"/>
      <c r="AP146" s="674"/>
      <c r="AQ146" s="674"/>
      <c r="AR146" s="674"/>
      <c r="AS146" s="674"/>
      <c r="AT146" s="674"/>
      <c r="AU146" s="674"/>
      <c r="AV146" s="674"/>
      <c r="AW146" s="674"/>
      <c r="AX146" s="674"/>
      <c r="AY146" s="675"/>
      <c r="AZ146" s="662">
        <f>SUM(AT119:AY145)</f>
        <v>0</v>
      </c>
      <c r="BA146" s="1569"/>
      <c r="BB146" s="1569"/>
      <c r="BC146" s="1569"/>
      <c r="BD146" s="1569"/>
      <c r="BE146" s="1569"/>
      <c r="BF146" s="1569"/>
      <c r="BG146" s="1569"/>
      <c r="BH146" s="1569"/>
      <c r="BI146" s="1569"/>
      <c r="BJ146" s="664"/>
      <c r="BK146" s="2"/>
    </row>
    <row r="147" spans="1:63" ht="12" customHeight="1" x14ac:dyDescent="0.4">
      <c r="A147" s="2"/>
      <c r="B147" s="2"/>
      <c r="C147" s="2"/>
      <c r="D147" s="1572"/>
      <c r="E147" s="1572"/>
      <c r="F147" s="1572"/>
      <c r="G147" s="1572"/>
      <c r="H147" s="1572"/>
      <c r="I147" s="1572"/>
      <c r="J147" s="1572"/>
      <c r="K147" s="1572"/>
      <c r="L147" s="1572"/>
      <c r="M147" s="1572"/>
      <c r="N147" s="1572"/>
      <c r="O147" s="1572"/>
      <c r="P147" s="1572"/>
      <c r="Q147" s="1572"/>
      <c r="R147" s="1572"/>
      <c r="S147" s="1572"/>
      <c r="T147" s="1572"/>
      <c r="U147" s="1572"/>
      <c r="V147" s="1572"/>
      <c r="W147" s="1572"/>
      <c r="X147" s="1572"/>
      <c r="Y147" s="1572"/>
      <c r="Z147" s="1573"/>
      <c r="AA147" s="59"/>
      <c r="AB147" s="558"/>
      <c r="AC147" s="559"/>
      <c r="AD147" s="559"/>
      <c r="AE147" s="559"/>
      <c r="AF147" s="559"/>
      <c r="AG147" s="560"/>
      <c r="AH147" s="1503"/>
      <c r="AI147" s="1503"/>
      <c r="AJ147" s="1503"/>
      <c r="AK147" s="1504"/>
      <c r="AL147" s="1341"/>
      <c r="AM147" s="560"/>
      <c r="AN147" s="558"/>
      <c r="AO147" s="677"/>
      <c r="AP147" s="677"/>
      <c r="AQ147" s="677"/>
      <c r="AR147" s="677"/>
      <c r="AS147" s="677"/>
      <c r="AT147" s="677"/>
      <c r="AU147" s="677"/>
      <c r="AV147" s="677"/>
      <c r="AW147" s="677"/>
      <c r="AX147" s="677"/>
      <c r="AY147" s="678"/>
      <c r="AZ147" s="665"/>
      <c r="BA147" s="666"/>
      <c r="BB147" s="666"/>
      <c r="BC147" s="666"/>
      <c r="BD147" s="666"/>
      <c r="BE147" s="666"/>
      <c r="BF147" s="666"/>
      <c r="BG147" s="666"/>
      <c r="BH147" s="666"/>
      <c r="BI147" s="666"/>
      <c r="BJ147" s="667"/>
      <c r="BK147" s="2"/>
    </row>
    <row r="148" spans="1:63" ht="12" customHeight="1"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7"/>
      <c r="Y148" s="7"/>
      <c r="Z148" s="7"/>
      <c r="AA148" s="59"/>
      <c r="AB148" s="561"/>
      <c r="AC148" s="562"/>
      <c r="AD148" s="562"/>
      <c r="AE148" s="562"/>
      <c r="AF148" s="562"/>
      <c r="AG148" s="563"/>
      <c r="AH148" s="892"/>
      <c r="AI148" s="892"/>
      <c r="AJ148" s="892"/>
      <c r="AK148" s="893"/>
      <c r="AL148" s="455"/>
      <c r="AM148" s="563"/>
      <c r="AN148" s="679"/>
      <c r="AO148" s="680"/>
      <c r="AP148" s="680"/>
      <c r="AQ148" s="680"/>
      <c r="AR148" s="680"/>
      <c r="AS148" s="680"/>
      <c r="AT148" s="680"/>
      <c r="AU148" s="680"/>
      <c r="AV148" s="680"/>
      <c r="AW148" s="680"/>
      <c r="AX148" s="680"/>
      <c r="AY148" s="681"/>
      <c r="AZ148" s="668"/>
      <c r="BA148" s="669"/>
      <c r="BB148" s="669"/>
      <c r="BC148" s="669"/>
      <c r="BD148" s="669"/>
      <c r="BE148" s="669"/>
      <c r="BF148" s="669"/>
      <c r="BG148" s="669"/>
      <c r="BH148" s="669"/>
      <c r="BI148" s="669"/>
      <c r="BJ148" s="670"/>
      <c r="BK148" s="2"/>
    </row>
    <row r="149" spans="1:63" ht="3.75" customHeight="1"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row>
    <row r="150" spans="1:63" ht="12" customHeight="1" x14ac:dyDescent="0.4">
      <c r="A150" s="2"/>
      <c r="B150" s="2" t="s">
        <v>299</v>
      </c>
      <c r="C150" s="2"/>
      <c r="D150" s="64"/>
      <c r="E150" s="64"/>
      <c r="F150" s="64"/>
      <c r="G150" s="64"/>
      <c r="H150" s="64"/>
      <c r="I150" s="64"/>
      <c r="J150" s="64"/>
      <c r="K150" s="64"/>
      <c r="L150" s="64"/>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row>
    <row r="151" spans="1:63" ht="15.75" customHeight="1" x14ac:dyDescent="0.4">
      <c r="A151" s="2"/>
      <c r="B151" s="7"/>
      <c r="C151" s="59"/>
      <c r="D151" s="573" t="s">
        <v>96</v>
      </c>
      <c r="E151" s="744"/>
      <c r="F151" s="744"/>
      <c r="G151" s="744"/>
      <c r="H151" s="744"/>
      <c r="I151" s="744"/>
      <c r="J151" s="744"/>
      <c r="K151" s="744"/>
      <c r="L151" s="744"/>
      <c r="M151" s="745"/>
      <c r="N151" s="700" t="s">
        <v>118</v>
      </c>
      <c r="O151" s="700"/>
      <c r="P151" s="700"/>
      <c r="Q151" s="700"/>
      <c r="R151" s="700"/>
      <c r="S151" s="700"/>
      <c r="T151" s="700"/>
      <c r="U151" s="700"/>
      <c r="V151" s="700"/>
      <c r="W151" s="700"/>
      <c r="X151" s="700"/>
      <c r="Y151" s="700"/>
      <c r="Z151" s="700"/>
      <c r="AA151" s="700"/>
      <c r="AB151" s="564" t="s">
        <v>98</v>
      </c>
      <c r="AC151" s="565"/>
      <c r="AD151" s="565"/>
      <c r="AE151" s="565"/>
      <c r="AF151" s="565"/>
      <c r="AG151" s="566"/>
      <c r="AH151" s="744" t="s">
        <v>96</v>
      </c>
      <c r="AI151" s="744"/>
      <c r="AJ151" s="744"/>
      <c r="AK151" s="744"/>
      <c r="AL151" s="744"/>
      <c r="AM151" s="744"/>
      <c r="AN151" s="744"/>
      <c r="AO151" s="744"/>
      <c r="AP151" s="744"/>
      <c r="AQ151" s="745"/>
      <c r="AR151" s="700" t="s">
        <v>118</v>
      </c>
      <c r="AS151" s="700"/>
      <c r="AT151" s="700"/>
      <c r="AU151" s="700"/>
      <c r="AV151" s="700"/>
      <c r="AW151" s="700"/>
      <c r="AX151" s="700"/>
      <c r="AY151" s="700"/>
      <c r="AZ151" s="700"/>
      <c r="BA151" s="700"/>
      <c r="BB151" s="700"/>
      <c r="BC151" s="700"/>
      <c r="BD151" s="700"/>
      <c r="BE151" s="700"/>
      <c r="BF151" s="564" t="s">
        <v>98</v>
      </c>
      <c r="BG151" s="565"/>
      <c r="BH151" s="565"/>
      <c r="BI151" s="565"/>
      <c r="BJ151" s="565"/>
      <c r="BK151" s="566"/>
    </row>
    <row r="152" spans="1:63" ht="15.75" customHeight="1" x14ac:dyDescent="0.4">
      <c r="A152" s="2"/>
      <c r="B152" s="7"/>
      <c r="C152" s="59"/>
      <c r="D152" s="781"/>
      <c r="E152" s="782"/>
      <c r="F152" s="782"/>
      <c r="G152" s="782"/>
      <c r="H152" s="782"/>
      <c r="I152" s="782"/>
      <c r="J152" s="782"/>
      <c r="K152" s="782"/>
      <c r="L152" s="782"/>
      <c r="M152" s="783"/>
      <c r="N152" s="848"/>
      <c r="O152" s="848"/>
      <c r="P152" s="848"/>
      <c r="Q152" s="848"/>
      <c r="R152" s="848"/>
      <c r="S152" s="848"/>
      <c r="T152" s="848"/>
      <c r="U152" s="848"/>
      <c r="V152" s="848"/>
      <c r="W152" s="848"/>
      <c r="X152" s="848"/>
      <c r="Y152" s="848"/>
      <c r="Z152" s="848"/>
      <c r="AA152" s="848"/>
      <c r="AB152" s="567"/>
      <c r="AC152" s="568"/>
      <c r="AD152" s="568"/>
      <c r="AE152" s="568"/>
      <c r="AF152" s="568"/>
      <c r="AG152" s="569"/>
      <c r="AH152" s="782"/>
      <c r="AI152" s="782"/>
      <c r="AJ152" s="782"/>
      <c r="AK152" s="782"/>
      <c r="AL152" s="782"/>
      <c r="AM152" s="782"/>
      <c r="AN152" s="782"/>
      <c r="AO152" s="782"/>
      <c r="AP152" s="782"/>
      <c r="AQ152" s="783"/>
      <c r="AR152" s="848"/>
      <c r="AS152" s="848"/>
      <c r="AT152" s="848"/>
      <c r="AU152" s="848"/>
      <c r="AV152" s="848"/>
      <c r="AW152" s="848"/>
      <c r="AX152" s="848"/>
      <c r="AY152" s="848"/>
      <c r="AZ152" s="848"/>
      <c r="BA152" s="848"/>
      <c r="BB152" s="848"/>
      <c r="BC152" s="848"/>
      <c r="BD152" s="848"/>
      <c r="BE152" s="848"/>
      <c r="BF152" s="567"/>
      <c r="BG152" s="568"/>
      <c r="BH152" s="568"/>
      <c r="BI152" s="568"/>
      <c r="BJ152" s="568"/>
      <c r="BK152" s="569"/>
    </row>
    <row r="153" spans="1:63" ht="15.75" customHeight="1" x14ac:dyDescent="0.4">
      <c r="A153" s="2"/>
      <c r="B153" s="7"/>
      <c r="C153" s="59"/>
      <c r="D153" s="784"/>
      <c r="E153" s="785"/>
      <c r="F153" s="785"/>
      <c r="G153" s="785"/>
      <c r="H153" s="785"/>
      <c r="I153" s="785"/>
      <c r="J153" s="785"/>
      <c r="K153" s="785"/>
      <c r="L153" s="785"/>
      <c r="M153" s="786"/>
      <c r="N153" s="930" t="s">
        <v>298</v>
      </c>
      <c r="O153" s="931"/>
      <c r="P153" s="931"/>
      <c r="Q153" s="931"/>
      <c r="R153" s="931"/>
      <c r="S153" s="931"/>
      <c r="T153" s="931"/>
      <c r="U153" s="931"/>
      <c r="V153" s="931"/>
      <c r="W153" s="931"/>
      <c r="X153" s="931"/>
      <c r="Y153" s="931"/>
      <c r="Z153" s="931"/>
      <c r="AA153" s="932"/>
      <c r="AB153" s="570"/>
      <c r="AC153" s="571"/>
      <c r="AD153" s="571"/>
      <c r="AE153" s="571"/>
      <c r="AF153" s="571"/>
      <c r="AG153" s="572"/>
      <c r="AH153" s="785"/>
      <c r="AI153" s="785"/>
      <c r="AJ153" s="785"/>
      <c r="AK153" s="785"/>
      <c r="AL153" s="785"/>
      <c r="AM153" s="785"/>
      <c r="AN153" s="785"/>
      <c r="AO153" s="785"/>
      <c r="AP153" s="785"/>
      <c r="AQ153" s="786"/>
      <c r="AR153" s="930" t="s">
        <v>298</v>
      </c>
      <c r="AS153" s="931"/>
      <c r="AT153" s="931"/>
      <c r="AU153" s="931"/>
      <c r="AV153" s="931"/>
      <c r="AW153" s="931"/>
      <c r="AX153" s="931"/>
      <c r="AY153" s="931"/>
      <c r="AZ153" s="931"/>
      <c r="BA153" s="931"/>
      <c r="BB153" s="931"/>
      <c r="BC153" s="931"/>
      <c r="BD153" s="931"/>
      <c r="BE153" s="932"/>
      <c r="BF153" s="570"/>
      <c r="BG153" s="571"/>
      <c r="BH153" s="571"/>
      <c r="BI153" s="571"/>
      <c r="BJ153" s="571"/>
      <c r="BK153" s="572"/>
    </row>
    <row r="154" spans="1:63" ht="15.75" customHeight="1" x14ac:dyDescent="0.4">
      <c r="B154" s="66"/>
      <c r="C154" s="67"/>
      <c r="D154" s="580"/>
      <c r="E154" s="581"/>
      <c r="F154" s="581"/>
      <c r="G154" s="581"/>
      <c r="H154" s="581"/>
      <c r="I154" s="581"/>
      <c r="J154" s="581"/>
      <c r="K154" s="581"/>
      <c r="L154" s="581"/>
      <c r="M154" s="582"/>
      <c r="N154" s="901"/>
      <c r="O154" s="902"/>
      <c r="P154" s="902"/>
      <c r="Q154" s="902"/>
      <c r="R154" s="902"/>
      <c r="S154" s="902"/>
      <c r="T154" s="902"/>
      <c r="U154" s="902"/>
      <c r="V154" s="902"/>
      <c r="W154" s="902"/>
      <c r="X154" s="902"/>
      <c r="Y154" s="902"/>
      <c r="Z154" s="902"/>
      <c r="AA154" s="903"/>
      <c r="AB154" s="1559"/>
      <c r="AC154" s="1560"/>
      <c r="AD154" s="1560"/>
      <c r="AE154" s="1560"/>
      <c r="AF154" s="1560"/>
      <c r="AG154" s="1561"/>
      <c r="AH154" s="580"/>
      <c r="AI154" s="581"/>
      <c r="AJ154" s="581"/>
      <c r="AK154" s="581"/>
      <c r="AL154" s="581"/>
      <c r="AM154" s="581"/>
      <c r="AN154" s="581"/>
      <c r="AO154" s="581"/>
      <c r="AP154" s="581"/>
      <c r="AQ154" s="582"/>
      <c r="AR154" s="1385"/>
      <c r="AS154" s="1385"/>
      <c r="AT154" s="1385"/>
      <c r="AU154" s="1385"/>
      <c r="AV154" s="1385"/>
      <c r="AW154" s="1385"/>
      <c r="AX154" s="1385"/>
      <c r="AY154" s="1385"/>
      <c r="AZ154" s="1385"/>
      <c r="BA154" s="1385"/>
      <c r="BB154" s="1385"/>
      <c r="BC154" s="1385"/>
      <c r="BD154" s="1385"/>
      <c r="BE154" s="1385"/>
      <c r="BF154" s="1559"/>
      <c r="BG154" s="1560"/>
      <c r="BH154" s="1560"/>
      <c r="BI154" s="1560"/>
      <c r="BJ154" s="1560"/>
      <c r="BK154" s="1561"/>
    </row>
    <row r="155" spans="1:63" ht="15.75" customHeight="1" x14ac:dyDescent="0.4">
      <c r="B155" s="66"/>
      <c r="C155" s="67"/>
      <c r="D155" s="583"/>
      <c r="E155" s="584"/>
      <c r="F155" s="584"/>
      <c r="G155" s="584"/>
      <c r="H155" s="584"/>
      <c r="I155" s="584"/>
      <c r="J155" s="584"/>
      <c r="K155" s="584"/>
      <c r="L155" s="584"/>
      <c r="M155" s="585"/>
      <c r="N155" s="904"/>
      <c r="O155" s="905"/>
      <c r="P155" s="905"/>
      <c r="Q155" s="905"/>
      <c r="R155" s="905"/>
      <c r="S155" s="905"/>
      <c r="T155" s="905"/>
      <c r="U155" s="905"/>
      <c r="V155" s="905"/>
      <c r="W155" s="905"/>
      <c r="X155" s="905"/>
      <c r="Y155" s="905"/>
      <c r="Z155" s="905"/>
      <c r="AA155" s="906"/>
      <c r="AB155" s="1562"/>
      <c r="AC155" s="1563"/>
      <c r="AD155" s="1563"/>
      <c r="AE155" s="1563"/>
      <c r="AF155" s="1563"/>
      <c r="AG155" s="1564"/>
      <c r="AH155" s="583"/>
      <c r="AI155" s="584"/>
      <c r="AJ155" s="584"/>
      <c r="AK155" s="584"/>
      <c r="AL155" s="584"/>
      <c r="AM155" s="584"/>
      <c r="AN155" s="584"/>
      <c r="AO155" s="584"/>
      <c r="AP155" s="584"/>
      <c r="AQ155" s="585"/>
      <c r="AR155" s="1532"/>
      <c r="AS155" s="1532"/>
      <c r="AT155" s="1532"/>
      <c r="AU155" s="1532"/>
      <c r="AV155" s="1532"/>
      <c r="AW155" s="1532"/>
      <c r="AX155" s="1532"/>
      <c r="AY155" s="1532"/>
      <c r="AZ155" s="1532"/>
      <c r="BA155" s="1532"/>
      <c r="BB155" s="1532"/>
      <c r="BC155" s="1532"/>
      <c r="BD155" s="1532"/>
      <c r="BE155" s="1532"/>
      <c r="BF155" s="1562"/>
      <c r="BG155" s="1563"/>
      <c r="BH155" s="1563"/>
      <c r="BI155" s="1563"/>
      <c r="BJ155" s="1563"/>
      <c r="BK155" s="1564"/>
    </row>
    <row r="156" spans="1:63" ht="15.75" customHeight="1" x14ac:dyDescent="0.4">
      <c r="B156" s="66"/>
      <c r="C156" s="67"/>
      <c r="D156" s="586"/>
      <c r="E156" s="587"/>
      <c r="F156" s="587"/>
      <c r="G156" s="587"/>
      <c r="H156" s="587"/>
      <c r="I156" s="587"/>
      <c r="J156" s="587"/>
      <c r="K156" s="587"/>
      <c r="L156" s="587"/>
      <c r="M156" s="588"/>
      <c r="N156" s="840"/>
      <c r="O156" s="841"/>
      <c r="P156" s="841"/>
      <c r="Q156" s="841"/>
      <c r="R156" s="841"/>
      <c r="S156" s="841"/>
      <c r="T156" s="841"/>
      <c r="U156" s="841"/>
      <c r="V156" s="841"/>
      <c r="W156" s="841"/>
      <c r="X156" s="841"/>
      <c r="Y156" s="841"/>
      <c r="Z156" s="841"/>
      <c r="AA156" s="844"/>
      <c r="AB156" s="1565"/>
      <c r="AC156" s="1566"/>
      <c r="AD156" s="1566"/>
      <c r="AE156" s="1566"/>
      <c r="AF156" s="1566"/>
      <c r="AG156" s="1567"/>
      <c r="AH156" s="586"/>
      <c r="AI156" s="587"/>
      <c r="AJ156" s="587"/>
      <c r="AK156" s="587"/>
      <c r="AL156" s="587"/>
      <c r="AM156" s="587"/>
      <c r="AN156" s="587"/>
      <c r="AO156" s="587"/>
      <c r="AP156" s="587"/>
      <c r="AQ156" s="588"/>
      <c r="AR156" s="1515"/>
      <c r="AS156" s="1515"/>
      <c r="AT156" s="1515"/>
      <c r="AU156" s="1515"/>
      <c r="AV156" s="1515"/>
      <c r="AW156" s="1515"/>
      <c r="AX156" s="1515"/>
      <c r="AY156" s="1515"/>
      <c r="AZ156" s="1515"/>
      <c r="BA156" s="1515"/>
      <c r="BB156" s="1515"/>
      <c r="BC156" s="1515"/>
      <c r="BD156" s="1515"/>
      <c r="BE156" s="1515"/>
      <c r="BF156" s="1565"/>
      <c r="BG156" s="1566"/>
      <c r="BH156" s="1566"/>
      <c r="BI156" s="1566"/>
      <c r="BJ156" s="1566"/>
      <c r="BK156" s="1567"/>
    </row>
    <row r="157" spans="1:63" ht="15.75" customHeight="1" x14ac:dyDescent="0.4">
      <c r="B157" s="66"/>
      <c r="C157" s="67"/>
      <c r="D157" s="580"/>
      <c r="E157" s="581"/>
      <c r="F157" s="581"/>
      <c r="G157" s="581"/>
      <c r="H157" s="581"/>
      <c r="I157" s="581"/>
      <c r="J157" s="581"/>
      <c r="K157" s="581"/>
      <c r="L157" s="581"/>
      <c r="M157" s="582"/>
      <c r="N157" s="901"/>
      <c r="O157" s="902"/>
      <c r="P157" s="902"/>
      <c r="Q157" s="902"/>
      <c r="R157" s="902"/>
      <c r="S157" s="902"/>
      <c r="T157" s="902"/>
      <c r="U157" s="902"/>
      <c r="V157" s="902"/>
      <c r="W157" s="902"/>
      <c r="X157" s="902"/>
      <c r="Y157" s="902"/>
      <c r="Z157" s="902"/>
      <c r="AA157" s="903"/>
      <c r="AB157" s="1559"/>
      <c r="AC157" s="1560"/>
      <c r="AD157" s="1560"/>
      <c r="AE157" s="1560"/>
      <c r="AF157" s="1560"/>
      <c r="AG157" s="1561"/>
      <c r="AH157" s="580"/>
      <c r="AI157" s="581"/>
      <c r="AJ157" s="581"/>
      <c r="AK157" s="581"/>
      <c r="AL157" s="581"/>
      <c r="AM157" s="581"/>
      <c r="AN157" s="581"/>
      <c r="AO157" s="581"/>
      <c r="AP157" s="581"/>
      <c r="AQ157" s="582"/>
      <c r="AR157" s="1385"/>
      <c r="AS157" s="1385"/>
      <c r="AT157" s="1385"/>
      <c r="AU157" s="1385"/>
      <c r="AV157" s="1385"/>
      <c r="AW157" s="1385"/>
      <c r="AX157" s="1385"/>
      <c r="AY157" s="1385"/>
      <c r="AZ157" s="1385"/>
      <c r="BA157" s="1385"/>
      <c r="BB157" s="1385"/>
      <c r="BC157" s="1385"/>
      <c r="BD157" s="1385"/>
      <c r="BE157" s="1385"/>
      <c r="BF157" s="1559"/>
      <c r="BG157" s="1560"/>
      <c r="BH157" s="1560"/>
      <c r="BI157" s="1560"/>
      <c r="BJ157" s="1560"/>
      <c r="BK157" s="1561"/>
    </row>
    <row r="158" spans="1:63" ht="15.75" customHeight="1" x14ac:dyDescent="0.4">
      <c r="B158" s="66"/>
      <c r="C158" s="67"/>
      <c r="D158" s="583"/>
      <c r="E158" s="584"/>
      <c r="F158" s="584"/>
      <c r="G158" s="584"/>
      <c r="H158" s="584"/>
      <c r="I158" s="584"/>
      <c r="J158" s="584"/>
      <c r="K158" s="584"/>
      <c r="L158" s="584"/>
      <c r="M158" s="585"/>
      <c r="N158" s="904"/>
      <c r="O158" s="905"/>
      <c r="P158" s="905"/>
      <c r="Q158" s="905"/>
      <c r="R158" s="905"/>
      <c r="S158" s="905"/>
      <c r="T158" s="905"/>
      <c r="U158" s="905"/>
      <c r="V158" s="905"/>
      <c r="W158" s="905"/>
      <c r="X158" s="905"/>
      <c r="Y158" s="905"/>
      <c r="Z158" s="905"/>
      <c r="AA158" s="906"/>
      <c r="AB158" s="1562"/>
      <c r="AC158" s="1563"/>
      <c r="AD158" s="1563"/>
      <c r="AE158" s="1563"/>
      <c r="AF158" s="1563"/>
      <c r="AG158" s="1564"/>
      <c r="AH158" s="583"/>
      <c r="AI158" s="584"/>
      <c r="AJ158" s="584"/>
      <c r="AK158" s="584"/>
      <c r="AL158" s="584"/>
      <c r="AM158" s="584"/>
      <c r="AN158" s="584"/>
      <c r="AO158" s="584"/>
      <c r="AP158" s="584"/>
      <c r="AQ158" s="585"/>
      <c r="AR158" s="1532"/>
      <c r="AS158" s="1532"/>
      <c r="AT158" s="1532"/>
      <c r="AU158" s="1532"/>
      <c r="AV158" s="1532"/>
      <c r="AW158" s="1532"/>
      <c r="AX158" s="1532"/>
      <c r="AY158" s="1532"/>
      <c r="AZ158" s="1532"/>
      <c r="BA158" s="1532"/>
      <c r="BB158" s="1532"/>
      <c r="BC158" s="1532"/>
      <c r="BD158" s="1532"/>
      <c r="BE158" s="1532"/>
      <c r="BF158" s="1562"/>
      <c r="BG158" s="1563"/>
      <c r="BH158" s="1563"/>
      <c r="BI158" s="1563"/>
      <c r="BJ158" s="1563"/>
      <c r="BK158" s="1564"/>
    </row>
    <row r="159" spans="1:63" ht="15.75" customHeight="1" x14ac:dyDescent="0.4">
      <c r="B159" s="66"/>
      <c r="C159" s="67"/>
      <c r="D159" s="586"/>
      <c r="E159" s="587"/>
      <c r="F159" s="587"/>
      <c r="G159" s="587"/>
      <c r="H159" s="587"/>
      <c r="I159" s="587"/>
      <c r="J159" s="587"/>
      <c r="K159" s="587"/>
      <c r="L159" s="587"/>
      <c r="M159" s="588"/>
      <c r="N159" s="840"/>
      <c r="O159" s="841"/>
      <c r="P159" s="841"/>
      <c r="Q159" s="841"/>
      <c r="R159" s="841"/>
      <c r="S159" s="841"/>
      <c r="T159" s="841"/>
      <c r="U159" s="841"/>
      <c r="V159" s="841"/>
      <c r="W159" s="841"/>
      <c r="X159" s="841"/>
      <c r="Y159" s="841"/>
      <c r="Z159" s="841"/>
      <c r="AA159" s="844"/>
      <c r="AB159" s="1565"/>
      <c r="AC159" s="1566"/>
      <c r="AD159" s="1566"/>
      <c r="AE159" s="1566"/>
      <c r="AF159" s="1566"/>
      <c r="AG159" s="1567"/>
      <c r="AH159" s="586"/>
      <c r="AI159" s="587"/>
      <c r="AJ159" s="587"/>
      <c r="AK159" s="587"/>
      <c r="AL159" s="587"/>
      <c r="AM159" s="587"/>
      <c r="AN159" s="587"/>
      <c r="AO159" s="587"/>
      <c r="AP159" s="587"/>
      <c r="AQ159" s="588"/>
      <c r="AR159" s="1515"/>
      <c r="AS159" s="1515"/>
      <c r="AT159" s="1515"/>
      <c r="AU159" s="1515"/>
      <c r="AV159" s="1515"/>
      <c r="AW159" s="1515"/>
      <c r="AX159" s="1515"/>
      <c r="AY159" s="1515"/>
      <c r="AZ159" s="1515"/>
      <c r="BA159" s="1515"/>
      <c r="BB159" s="1515"/>
      <c r="BC159" s="1515"/>
      <c r="BD159" s="1515"/>
      <c r="BE159" s="1515"/>
      <c r="BF159" s="1565"/>
      <c r="BG159" s="1566"/>
      <c r="BH159" s="1566"/>
      <c r="BI159" s="1566"/>
      <c r="BJ159" s="1566"/>
      <c r="BK159" s="1567"/>
    </row>
    <row r="160" spans="1:63" ht="15.75" customHeight="1" x14ac:dyDescent="0.4">
      <c r="B160" s="66"/>
      <c r="C160" s="67"/>
      <c r="D160" s="580"/>
      <c r="E160" s="581"/>
      <c r="F160" s="581"/>
      <c r="G160" s="581"/>
      <c r="H160" s="581"/>
      <c r="I160" s="581"/>
      <c r="J160" s="581"/>
      <c r="K160" s="581"/>
      <c r="L160" s="581"/>
      <c r="M160" s="582"/>
      <c r="N160" s="901"/>
      <c r="O160" s="902"/>
      <c r="P160" s="902"/>
      <c r="Q160" s="902"/>
      <c r="R160" s="902"/>
      <c r="S160" s="902"/>
      <c r="T160" s="902"/>
      <c r="U160" s="902"/>
      <c r="V160" s="902"/>
      <c r="W160" s="902"/>
      <c r="X160" s="902"/>
      <c r="Y160" s="902"/>
      <c r="Z160" s="902"/>
      <c r="AA160" s="903"/>
      <c r="AB160" s="1559"/>
      <c r="AC160" s="1560"/>
      <c r="AD160" s="1560"/>
      <c r="AE160" s="1560"/>
      <c r="AF160" s="1560"/>
      <c r="AG160" s="1561"/>
      <c r="AH160" s="580"/>
      <c r="AI160" s="581"/>
      <c r="AJ160" s="581"/>
      <c r="AK160" s="581"/>
      <c r="AL160" s="581"/>
      <c r="AM160" s="581"/>
      <c r="AN160" s="581"/>
      <c r="AO160" s="581"/>
      <c r="AP160" s="581"/>
      <c r="AQ160" s="582"/>
      <c r="AR160" s="1385"/>
      <c r="AS160" s="1385"/>
      <c r="AT160" s="1385"/>
      <c r="AU160" s="1385"/>
      <c r="AV160" s="1385"/>
      <c r="AW160" s="1385"/>
      <c r="AX160" s="1385"/>
      <c r="AY160" s="1385"/>
      <c r="AZ160" s="1385"/>
      <c r="BA160" s="1385"/>
      <c r="BB160" s="1385"/>
      <c r="BC160" s="1385"/>
      <c r="BD160" s="1385"/>
      <c r="BE160" s="1385"/>
      <c r="BF160" s="1559"/>
      <c r="BG160" s="1560"/>
      <c r="BH160" s="1560"/>
      <c r="BI160" s="1560"/>
      <c r="BJ160" s="1560"/>
      <c r="BK160" s="1561"/>
    </row>
    <row r="161" spans="2:63" ht="15.75" customHeight="1" x14ac:dyDescent="0.4">
      <c r="B161" s="66"/>
      <c r="C161" s="67"/>
      <c r="D161" s="583"/>
      <c r="E161" s="584"/>
      <c r="F161" s="584"/>
      <c r="G161" s="584"/>
      <c r="H161" s="584"/>
      <c r="I161" s="584"/>
      <c r="J161" s="584"/>
      <c r="K161" s="584"/>
      <c r="L161" s="584"/>
      <c r="M161" s="585"/>
      <c r="N161" s="904"/>
      <c r="O161" s="905"/>
      <c r="P161" s="905"/>
      <c r="Q161" s="905"/>
      <c r="R161" s="905"/>
      <c r="S161" s="905"/>
      <c r="T161" s="905"/>
      <c r="U161" s="905"/>
      <c r="V161" s="905"/>
      <c r="W161" s="905"/>
      <c r="X161" s="905"/>
      <c r="Y161" s="905"/>
      <c r="Z161" s="905"/>
      <c r="AA161" s="906"/>
      <c r="AB161" s="1562"/>
      <c r="AC161" s="1563"/>
      <c r="AD161" s="1563"/>
      <c r="AE161" s="1563"/>
      <c r="AF161" s="1563"/>
      <c r="AG161" s="1564"/>
      <c r="AH161" s="583"/>
      <c r="AI161" s="584"/>
      <c r="AJ161" s="584"/>
      <c r="AK161" s="584"/>
      <c r="AL161" s="584"/>
      <c r="AM161" s="584"/>
      <c r="AN161" s="584"/>
      <c r="AO161" s="584"/>
      <c r="AP161" s="584"/>
      <c r="AQ161" s="585"/>
      <c r="AR161" s="1532"/>
      <c r="AS161" s="1532"/>
      <c r="AT161" s="1532"/>
      <c r="AU161" s="1532"/>
      <c r="AV161" s="1532"/>
      <c r="AW161" s="1532"/>
      <c r="AX161" s="1532"/>
      <c r="AY161" s="1532"/>
      <c r="AZ161" s="1532"/>
      <c r="BA161" s="1532"/>
      <c r="BB161" s="1532"/>
      <c r="BC161" s="1532"/>
      <c r="BD161" s="1532"/>
      <c r="BE161" s="1532"/>
      <c r="BF161" s="1562"/>
      <c r="BG161" s="1563"/>
      <c r="BH161" s="1563"/>
      <c r="BI161" s="1563"/>
      <c r="BJ161" s="1563"/>
      <c r="BK161" s="1564"/>
    </row>
    <row r="162" spans="2:63" ht="15.75" customHeight="1" x14ac:dyDescent="0.4">
      <c r="B162" s="66"/>
      <c r="C162" s="67"/>
      <c r="D162" s="586"/>
      <c r="E162" s="587"/>
      <c r="F162" s="587"/>
      <c r="G162" s="587"/>
      <c r="H162" s="587"/>
      <c r="I162" s="587"/>
      <c r="J162" s="587"/>
      <c r="K162" s="587"/>
      <c r="L162" s="587"/>
      <c r="M162" s="588"/>
      <c r="N162" s="840"/>
      <c r="O162" s="841"/>
      <c r="P162" s="841"/>
      <c r="Q162" s="841"/>
      <c r="R162" s="841"/>
      <c r="S162" s="841"/>
      <c r="T162" s="841"/>
      <c r="U162" s="841"/>
      <c r="V162" s="841"/>
      <c r="W162" s="841"/>
      <c r="X162" s="841"/>
      <c r="Y162" s="841"/>
      <c r="Z162" s="841"/>
      <c r="AA162" s="844"/>
      <c r="AB162" s="1565"/>
      <c r="AC162" s="1566"/>
      <c r="AD162" s="1566"/>
      <c r="AE162" s="1566"/>
      <c r="AF162" s="1566"/>
      <c r="AG162" s="1567"/>
      <c r="AH162" s="586"/>
      <c r="AI162" s="587"/>
      <c r="AJ162" s="587"/>
      <c r="AK162" s="587"/>
      <c r="AL162" s="587"/>
      <c r="AM162" s="587"/>
      <c r="AN162" s="587"/>
      <c r="AO162" s="587"/>
      <c r="AP162" s="587"/>
      <c r="AQ162" s="588"/>
      <c r="AR162" s="1515"/>
      <c r="AS162" s="1515"/>
      <c r="AT162" s="1515"/>
      <c r="AU162" s="1515"/>
      <c r="AV162" s="1515"/>
      <c r="AW162" s="1515"/>
      <c r="AX162" s="1515"/>
      <c r="AY162" s="1515"/>
      <c r="AZ162" s="1515"/>
      <c r="BA162" s="1515"/>
      <c r="BB162" s="1515"/>
      <c r="BC162" s="1515"/>
      <c r="BD162" s="1515"/>
      <c r="BE162" s="1515"/>
      <c r="BF162" s="1565"/>
      <c r="BG162" s="1566"/>
      <c r="BH162" s="1566"/>
      <c r="BI162" s="1566"/>
      <c r="BJ162" s="1566"/>
      <c r="BK162" s="1567"/>
    </row>
    <row r="163" spans="2:63" ht="15.75" customHeight="1" x14ac:dyDescent="0.4">
      <c r="B163" s="66"/>
      <c r="C163" s="67"/>
      <c r="D163" s="580"/>
      <c r="E163" s="581"/>
      <c r="F163" s="581"/>
      <c r="G163" s="581"/>
      <c r="H163" s="581"/>
      <c r="I163" s="581"/>
      <c r="J163" s="581"/>
      <c r="K163" s="581"/>
      <c r="L163" s="581"/>
      <c r="M163" s="582"/>
      <c r="N163" s="901"/>
      <c r="O163" s="902"/>
      <c r="P163" s="902"/>
      <c r="Q163" s="902"/>
      <c r="R163" s="902"/>
      <c r="S163" s="902"/>
      <c r="T163" s="902"/>
      <c r="U163" s="902"/>
      <c r="V163" s="902"/>
      <c r="W163" s="902"/>
      <c r="X163" s="902"/>
      <c r="Y163" s="902"/>
      <c r="Z163" s="902"/>
      <c r="AA163" s="903"/>
      <c r="AB163" s="1559"/>
      <c r="AC163" s="1560"/>
      <c r="AD163" s="1560"/>
      <c r="AE163" s="1560"/>
      <c r="AF163" s="1560"/>
      <c r="AG163" s="1561"/>
      <c r="AH163" s="580"/>
      <c r="AI163" s="581"/>
      <c r="AJ163" s="581"/>
      <c r="AK163" s="581"/>
      <c r="AL163" s="581"/>
      <c r="AM163" s="581"/>
      <c r="AN163" s="581"/>
      <c r="AO163" s="581"/>
      <c r="AP163" s="581"/>
      <c r="AQ163" s="582"/>
      <c r="AR163" s="1385"/>
      <c r="AS163" s="1385"/>
      <c r="AT163" s="1385"/>
      <c r="AU163" s="1385"/>
      <c r="AV163" s="1385"/>
      <c r="AW163" s="1385"/>
      <c r="AX163" s="1385"/>
      <c r="AY163" s="1385"/>
      <c r="AZ163" s="1385"/>
      <c r="BA163" s="1385"/>
      <c r="BB163" s="1385"/>
      <c r="BC163" s="1385"/>
      <c r="BD163" s="1385"/>
      <c r="BE163" s="1385"/>
      <c r="BF163" s="1568"/>
      <c r="BG163" s="1505"/>
      <c r="BH163" s="1505"/>
      <c r="BI163" s="1505"/>
      <c r="BJ163" s="1505"/>
      <c r="BK163" s="1506"/>
    </row>
    <row r="164" spans="2:63" ht="15.75" customHeight="1" x14ac:dyDescent="0.4">
      <c r="B164" s="66"/>
      <c r="C164" s="67"/>
      <c r="D164" s="583"/>
      <c r="E164" s="584"/>
      <c r="F164" s="584"/>
      <c r="G164" s="584"/>
      <c r="H164" s="584"/>
      <c r="I164" s="584"/>
      <c r="J164" s="584"/>
      <c r="K164" s="584"/>
      <c r="L164" s="584"/>
      <c r="M164" s="585"/>
      <c r="N164" s="904"/>
      <c r="O164" s="905"/>
      <c r="P164" s="905"/>
      <c r="Q164" s="905"/>
      <c r="R164" s="905"/>
      <c r="S164" s="905"/>
      <c r="T164" s="905"/>
      <c r="U164" s="905"/>
      <c r="V164" s="905"/>
      <c r="W164" s="905"/>
      <c r="X164" s="905"/>
      <c r="Y164" s="905"/>
      <c r="Z164" s="905"/>
      <c r="AA164" s="906"/>
      <c r="AB164" s="1562"/>
      <c r="AC164" s="1563"/>
      <c r="AD164" s="1563"/>
      <c r="AE164" s="1563"/>
      <c r="AF164" s="1563"/>
      <c r="AG164" s="1564"/>
      <c r="AH164" s="583"/>
      <c r="AI164" s="584"/>
      <c r="AJ164" s="584"/>
      <c r="AK164" s="584"/>
      <c r="AL164" s="584"/>
      <c r="AM164" s="584"/>
      <c r="AN164" s="584"/>
      <c r="AO164" s="584"/>
      <c r="AP164" s="584"/>
      <c r="AQ164" s="585"/>
      <c r="AR164" s="1532"/>
      <c r="AS164" s="1532"/>
      <c r="AT164" s="1532"/>
      <c r="AU164" s="1532"/>
      <c r="AV164" s="1532"/>
      <c r="AW164" s="1532"/>
      <c r="AX164" s="1532"/>
      <c r="AY164" s="1532"/>
      <c r="AZ164" s="1532"/>
      <c r="BA164" s="1532"/>
      <c r="BB164" s="1532"/>
      <c r="BC164" s="1532"/>
      <c r="BD164" s="1532"/>
      <c r="BE164" s="1532"/>
      <c r="BF164" s="1507"/>
      <c r="BG164" s="1508"/>
      <c r="BH164" s="1508"/>
      <c r="BI164" s="1508"/>
      <c r="BJ164" s="1508"/>
      <c r="BK164" s="1509"/>
    </row>
    <row r="165" spans="2:63" ht="15.75" customHeight="1" x14ac:dyDescent="0.4">
      <c r="B165" s="66"/>
      <c r="C165" s="67"/>
      <c r="D165" s="586"/>
      <c r="E165" s="587"/>
      <c r="F165" s="587"/>
      <c r="G165" s="587"/>
      <c r="H165" s="587"/>
      <c r="I165" s="587"/>
      <c r="J165" s="587"/>
      <c r="K165" s="587"/>
      <c r="L165" s="587"/>
      <c r="M165" s="588"/>
      <c r="N165" s="840"/>
      <c r="O165" s="841"/>
      <c r="P165" s="841"/>
      <c r="Q165" s="841"/>
      <c r="R165" s="841"/>
      <c r="S165" s="841"/>
      <c r="T165" s="841"/>
      <c r="U165" s="841"/>
      <c r="V165" s="841"/>
      <c r="W165" s="841"/>
      <c r="X165" s="841"/>
      <c r="Y165" s="841"/>
      <c r="Z165" s="841"/>
      <c r="AA165" s="844"/>
      <c r="AB165" s="1565"/>
      <c r="AC165" s="1566"/>
      <c r="AD165" s="1566"/>
      <c r="AE165" s="1566"/>
      <c r="AF165" s="1566"/>
      <c r="AG165" s="1567"/>
      <c r="AH165" s="586"/>
      <c r="AI165" s="587"/>
      <c r="AJ165" s="587"/>
      <c r="AK165" s="587"/>
      <c r="AL165" s="587"/>
      <c r="AM165" s="587"/>
      <c r="AN165" s="587"/>
      <c r="AO165" s="587"/>
      <c r="AP165" s="587"/>
      <c r="AQ165" s="588"/>
      <c r="AR165" s="1515"/>
      <c r="AS165" s="1515"/>
      <c r="AT165" s="1515"/>
      <c r="AU165" s="1515"/>
      <c r="AV165" s="1515"/>
      <c r="AW165" s="1515"/>
      <c r="AX165" s="1515"/>
      <c r="AY165" s="1515"/>
      <c r="AZ165" s="1515"/>
      <c r="BA165" s="1515"/>
      <c r="BB165" s="1515"/>
      <c r="BC165" s="1515"/>
      <c r="BD165" s="1515"/>
      <c r="BE165" s="1515"/>
      <c r="BF165" s="1510"/>
      <c r="BG165" s="1511"/>
      <c r="BH165" s="1511"/>
      <c r="BI165" s="1511"/>
      <c r="BJ165" s="1511"/>
      <c r="BK165" s="1512"/>
    </row>
    <row r="166" spans="2:63" ht="15.75" customHeight="1" x14ac:dyDescent="0.4">
      <c r="B166" s="66"/>
      <c r="C166" s="67"/>
      <c r="D166" s="580"/>
      <c r="E166" s="581"/>
      <c r="F166" s="581"/>
      <c r="G166" s="581"/>
      <c r="H166" s="581"/>
      <c r="I166" s="581"/>
      <c r="J166" s="581"/>
      <c r="K166" s="581"/>
      <c r="L166" s="581"/>
      <c r="M166" s="582"/>
      <c r="N166" s="901"/>
      <c r="O166" s="902"/>
      <c r="P166" s="902"/>
      <c r="Q166" s="902"/>
      <c r="R166" s="902"/>
      <c r="S166" s="902"/>
      <c r="T166" s="902"/>
      <c r="U166" s="902"/>
      <c r="V166" s="902"/>
      <c r="W166" s="902"/>
      <c r="X166" s="902"/>
      <c r="Y166" s="902"/>
      <c r="Z166" s="902"/>
      <c r="AA166" s="903"/>
      <c r="AB166" s="1559"/>
      <c r="AC166" s="1560"/>
      <c r="AD166" s="1560"/>
      <c r="AE166" s="1560"/>
      <c r="AF166" s="1560"/>
      <c r="AG166" s="1561"/>
      <c r="AH166" s="580"/>
      <c r="AI166" s="581"/>
      <c r="AJ166" s="581"/>
      <c r="AK166" s="581"/>
      <c r="AL166" s="581"/>
      <c r="AM166" s="581"/>
      <c r="AN166" s="581"/>
      <c r="AO166" s="581"/>
      <c r="AP166" s="581"/>
      <c r="AQ166" s="582"/>
      <c r="AR166" s="1385"/>
      <c r="AS166" s="1385"/>
      <c r="AT166" s="1385"/>
      <c r="AU166" s="1385"/>
      <c r="AV166" s="1385"/>
      <c r="AW166" s="1385"/>
      <c r="AX166" s="1385"/>
      <c r="AY166" s="1385"/>
      <c r="AZ166" s="1385"/>
      <c r="BA166" s="1385"/>
      <c r="BB166" s="1385"/>
      <c r="BC166" s="1385"/>
      <c r="BD166" s="1385"/>
      <c r="BE166" s="1385"/>
      <c r="BF166" s="1568"/>
      <c r="BG166" s="1505"/>
      <c r="BH166" s="1505"/>
      <c r="BI166" s="1505"/>
      <c r="BJ166" s="1505"/>
      <c r="BK166" s="1506"/>
    </row>
    <row r="167" spans="2:63" ht="15.75" customHeight="1" x14ac:dyDescent="0.4">
      <c r="B167" s="66"/>
      <c r="C167" s="67"/>
      <c r="D167" s="583"/>
      <c r="E167" s="584"/>
      <c r="F167" s="584"/>
      <c r="G167" s="584"/>
      <c r="H167" s="584"/>
      <c r="I167" s="584"/>
      <c r="J167" s="584"/>
      <c r="K167" s="584"/>
      <c r="L167" s="584"/>
      <c r="M167" s="585"/>
      <c r="N167" s="904"/>
      <c r="O167" s="905"/>
      <c r="P167" s="905"/>
      <c r="Q167" s="905"/>
      <c r="R167" s="905"/>
      <c r="S167" s="905"/>
      <c r="T167" s="905"/>
      <c r="U167" s="905"/>
      <c r="V167" s="905"/>
      <c r="W167" s="905"/>
      <c r="X167" s="905"/>
      <c r="Y167" s="905"/>
      <c r="Z167" s="905"/>
      <c r="AA167" s="906"/>
      <c r="AB167" s="1562"/>
      <c r="AC167" s="1563"/>
      <c r="AD167" s="1563"/>
      <c r="AE167" s="1563"/>
      <c r="AF167" s="1563"/>
      <c r="AG167" s="1564"/>
      <c r="AH167" s="583"/>
      <c r="AI167" s="584"/>
      <c r="AJ167" s="584"/>
      <c r="AK167" s="584"/>
      <c r="AL167" s="584"/>
      <c r="AM167" s="584"/>
      <c r="AN167" s="584"/>
      <c r="AO167" s="584"/>
      <c r="AP167" s="584"/>
      <c r="AQ167" s="585"/>
      <c r="AR167" s="1532"/>
      <c r="AS167" s="1532"/>
      <c r="AT167" s="1532"/>
      <c r="AU167" s="1532"/>
      <c r="AV167" s="1532"/>
      <c r="AW167" s="1532"/>
      <c r="AX167" s="1532"/>
      <c r="AY167" s="1532"/>
      <c r="AZ167" s="1532"/>
      <c r="BA167" s="1532"/>
      <c r="BB167" s="1532"/>
      <c r="BC167" s="1532"/>
      <c r="BD167" s="1532"/>
      <c r="BE167" s="1532"/>
      <c r="BF167" s="1507"/>
      <c r="BG167" s="1508"/>
      <c r="BH167" s="1508"/>
      <c r="BI167" s="1508"/>
      <c r="BJ167" s="1508"/>
      <c r="BK167" s="1509"/>
    </row>
    <row r="168" spans="2:63" ht="15.75" customHeight="1" x14ac:dyDescent="0.4">
      <c r="B168" s="66"/>
      <c r="C168" s="67"/>
      <c r="D168" s="586"/>
      <c r="E168" s="587"/>
      <c r="F168" s="587"/>
      <c r="G168" s="587"/>
      <c r="H168" s="587"/>
      <c r="I168" s="587"/>
      <c r="J168" s="587"/>
      <c r="K168" s="587"/>
      <c r="L168" s="587"/>
      <c r="M168" s="588"/>
      <c r="N168" s="840"/>
      <c r="O168" s="841"/>
      <c r="P168" s="841"/>
      <c r="Q168" s="841"/>
      <c r="R168" s="841"/>
      <c r="S168" s="841"/>
      <c r="T168" s="841"/>
      <c r="U168" s="841"/>
      <c r="V168" s="841"/>
      <c r="W168" s="841"/>
      <c r="X168" s="841"/>
      <c r="Y168" s="841"/>
      <c r="Z168" s="841"/>
      <c r="AA168" s="844"/>
      <c r="AB168" s="1565"/>
      <c r="AC168" s="1566"/>
      <c r="AD168" s="1566"/>
      <c r="AE168" s="1566"/>
      <c r="AF168" s="1566"/>
      <c r="AG168" s="1567"/>
      <c r="AH168" s="586"/>
      <c r="AI168" s="587"/>
      <c r="AJ168" s="587"/>
      <c r="AK168" s="587"/>
      <c r="AL168" s="587"/>
      <c r="AM168" s="587"/>
      <c r="AN168" s="587"/>
      <c r="AO168" s="587"/>
      <c r="AP168" s="587"/>
      <c r="AQ168" s="588"/>
      <c r="AR168" s="1515"/>
      <c r="AS168" s="1515"/>
      <c r="AT168" s="1515"/>
      <c r="AU168" s="1515"/>
      <c r="AV168" s="1515"/>
      <c r="AW168" s="1515"/>
      <c r="AX168" s="1515"/>
      <c r="AY168" s="1515"/>
      <c r="AZ168" s="1515"/>
      <c r="BA168" s="1515"/>
      <c r="BB168" s="1515"/>
      <c r="BC168" s="1515"/>
      <c r="BD168" s="1515"/>
      <c r="BE168" s="1515"/>
      <c r="BF168" s="1510"/>
      <c r="BG168" s="1511"/>
      <c r="BH168" s="1511"/>
      <c r="BI168" s="1511"/>
      <c r="BJ168" s="1511"/>
      <c r="BK168" s="1512"/>
    </row>
    <row r="169" spans="2:63" ht="15.75" customHeight="1" x14ac:dyDescent="0.4">
      <c r="B169" s="66"/>
      <c r="C169" s="67"/>
      <c r="D169" s="580"/>
      <c r="E169" s="581"/>
      <c r="F169" s="581"/>
      <c r="G169" s="581"/>
      <c r="H169" s="581"/>
      <c r="I169" s="581"/>
      <c r="J169" s="581"/>
      <c r="K169" s="581"/>
      <c r="L169" s="581"/>
      <c r="M169" s="582"/>
      <c r="N169" s="901"/>
      <c r="O169" s="902"/>
      <c r="P169" s="902"/>
      <c r="Q169" s="902"/>
      <c r="R169" s="902"/>
      <c r="S169" s="902"/>
      <c r="T169" s="902"/>
      <c r="U169" s="902"/>
      <c r="V169" s="902"/>
      <c r="W169" s="902"/>
      <c r="X169" s="902"/>
      <c r="Y169" s="902"/>
      <c r="Z169" s="902"/>
      <c r="AA169" s="903"/>
      <c r="AB169" s="1559"/>
      <c r="AC169" s="1560"/>
      <c r="AD169" s="1560"/>
      <c r="AE169" s="1560"/>
      <c r="AF169" s="1560"/>
      <c r="AG169" s="1561"/>
      <c r="AH169" s="580"/>
      <c r="AI169" s="581"/>
      <c r="AJ169" s="581"/>
      <c r="AK169" s="581"/>
      <c r="AL169" s="581"/>
      <c r="AM169" s="581"/>
      <c r="AN169" s="581"/>
      <c r="AO169" s="581"/>
      <c r="AP169" s="581"/>
      <c r="AQ169" s="582"/>
      <c r="AR169" s="1385"/>
      <c r="AS169" s="1385"/>
      <c r="AT169" s="1385"/>
      <c r="AU169" s="1385"/>
      <c r="AV169" s="1385"/>
      <c r="AW169" s="1385"/>
      <c r="AX169" s="1385"/>
      <c r="AY169" s="1385"/>
      <c r="AZ169" s="1385"/>
      <c r="BA169" s="1385"/>
      <c r="BB169" s="1385"/>
      <c r="BC169" s="1385"/>
      <c r="BD169" s="1385"/>
      <c r="BE169" s="1385"/>
      <c r="BF169" s="1568"/>
      <c r="BG169" s="1505"/>
      <c r="BH169" s="1505"/>
      <c r="BI169" s="1505"/>
      <c r="BJ169" s="1505"/>
      <c r="BK169" s="1506"/>
    </row>
    <row r="170" spans="2:63" ht="15.75" customHeight="1" x14ac:dyDescent="0.4">
      <c r="B170" s="66"/>
      <c r="C170" s="67"/>
      <c r="D170" s="583"/>
      <c r="E170" s="584"/>
      <c r="F170" s="584"/>
      <c r="G170" s="584"/>
      <c r="H170" s="584"/>
      <c r="I170" s="584"/>
      <c r="J170" s="584"/>
      <c r="K170" s="584"/>
      <c r="L170" s="584"/>
      <c r="M170" s="585"/>
      <c r="N170" s="904"/>
      <c r="O170" s="905"/>
      <c r="P170" s="905"/>
      <c r="Q170" s="905"/>
      <c r="R170" s="905"/>
      <c r="S170" s="905"/>
      <c r="T170" s="905"/>
      <c r="U170" s="905"/>
      <c r="V170" s="905"/>
      <c r="W170" s="905"/>
      <c r="X170" s="905"/>
      <c r="Y170" s="905"/>
      <c r="Z170" s="905"/>
      <c r="AA170" s="906"/>
      <c r="AB170" s="1562"/>
      <c r="AC170" s="1563"/>
      <c r="AD170" s="1563"/>
      <c r="AE170" s="1563"/>
      <c r="AF170" s="1563"/>
      <c r="AG170" s="1564"/>
      <c r="AH170" s="583"/>
      <c r="AI170" s="584"/>
      <c r="AJ170" s="584"/>
      <c r="AK170" s="584"/>
      <c r="AL170" s="584"/>
      <c r="AM170" s="584"/>
      <c r="AN170" s="584"/>
      <c r="AO170" s="584"/>
      <c r="AP170" s="584"/>
      <c r="AQ170" s="585"/>
      <c r="AR170" s="1532"/>
      <c r="AS170" s="1532"/>
      <c r="AT170" s="1532"/>
      <c r="AU170" s="1532"/>
      <c r="AV170" s="1532"/>
      <c r="AW170" s="1532"/>
      <c r="AX170" s="1532"/>
      <c r="AY170" s="1532"/>
      <c r="AZ170" s="1532"/>
      <c r="BA170" s="1532"/>
      <c r="BB170" s="1532"/>
      <c r="BC170" s="1532"/>
      <c r="BD170" s="1532"/>
      <c r="BE170" s="1532"/>
      <c r="BF170" s="1507"/>
      <c r="BG170" s="1508"/>
      <c r="BH170" s="1508"/>
      <c r="BI170" s="1508"/>
      <c r="BJ170" s="1508"/>
      <c r="BK170" s="1509"/>
    </row>
    <row r="171" spans="2:63" ht="15.75" customHeight="1" x14ac:dyDescent="0.4">
      <c r="B171" s="66"/>
      <c r="C171" s="67"/>
      <c r="D171" s="586"/>
      <c r="E171" s="587"/>
      <c r="F171" s="587"/>
      <c r="G171" s="587"/>
      <c r="H171" s="587"/>
      <c r="I171" s="587"/>
      <c r="J171" s="587"/>
      <c r="K171" s="587"/>
      <c r="L171" s="587"/>
      <c r="M171" s="588"/>
      <c r="N171" s="840"/>
      <c r="O171" s="841"/>
      <c r="P171" s="841"/>
      <c r="Q171" s="841"/>
      <c r="R171" s="841"/>
      <c r="S171" s="841"/>
      <c r="T171" s="841"/>
      <c r="U171" s="841"/>
      <c r="V171" s="841"/>
      <c r="W171" s="841"/>
      <c r="X171" s="841"/>
      <c r="Y171" s="841"/>
      <c r="Z171" s="841"/>
      <c r="AA171" s="844"/>
      <c r="AB171" s="1565"/>
      <c r="AC171" s="1566"/>
      <c r="AD171" s="1566"/>
      <c r="AE171" s="1566"/>
      <c r="AF171" s="1566"/>
      <c r="AG171" s="1567"/>
      <c r="AH171" s="586"/>
      <c r="AI171" s="587"/>
      <c r="AJ171" s="587"/>
      <c r="AK171" s="587"/>
      <c r="AL171" s="587"/>
      <c r="AM171" s="587"/>
      <c r="AN171" s="587"/>
      <c r="AO171" s="587"/>
      <c r="AP171" s="587"/>
      <c r="AQ171" s="588"/>
      <c r="AR171" s="1515"/>
      <c r="AS171" s="1515"/>
      <c r="AT171" s="1515"/>
      <c r="AU171" s="1515"/>
      <c r="AV171" s="1515"/>
      <c r="AW171" s="1515"/>
      <c r="AX171" s="1515"/>
      <c r="AY171" s="1515"/>
      <c r="AZ171" s="1515"/>
      <c r="BA171" s="1515"/>
      <c r="BB171" s="1515"/>
      <c r="BC171" s="1515"/>
      <c r="BD171" s="1515"/>
      <c r="BE171" s="1515"/>
      <c r="BF171" s="1510"/>
      <c r="BG171" s="1511"/>
      <c r="BH171" s="1511"/>
      <c r="BI171" s="1511"/>
      <c r="BJ171" s="1511"/>
      <c r="BK171" s="1512"/>
    </row>
    <row r="172" spans="2:63" ht="15.75" customHeight="1" x14ac:dyDescent="0.4">
      <c r="B172" s="66"/>
      <c r="C172" s="67"/>
      <c r="D172" s="580"/>
      <c r="E172" s="581"/>
      <c r="F172" s="581"/>
      <c r="G172" s="581"/>
      <c r="H172" s="581"/>
      <c r="I172" s="581"/>
      <c r="J172" s="581"/>
      <c r="K172" s="581"/>
      <c r="L172" s="581"/>
      <c r="M172" s="582"/>
      <c r="N172" s="901"/>
      <c r="O172" s="902"/>
      <c r="P172" s="902"/>
      <c r="Q172" s="902"/>
      <c r="R172" s="902"/>
      <c r="S172" s="902"/>
      <c r="T172" s="902"/>
      <c r="U172" s="902"/>
      <c r="V172" s="902"/>
      <c r="W172" s="902"/>
      <c r="X172" s="902"/>
      <c r="Y172" s="902"/>
      <c r="Z172" s="902"/>
      <c r="AA172" s="903"/>
      <c r="AB172" s="1559"/>
      <c r="AC172" s="1560"/>
      <c r="AD172" s="1560"/>
      <c r="AE172" s="1560"/>
      <c r="AF172" s="1560"/>
      <c r="AG172" s="1561"/>
      <c r="AH172" s="580"/>
      <c r="AI172" s="581"/>
      <c r="AJ172" s="581"/>
      <c r="AK172" s="581"/>
      <c r="AL172" s="581"/>
      <c r="AM172" s="581"/>
      <c r="AN172" s="581"/>
      <c r="AO172" s="581"/>
      <c r="AP172" s="581"/>
      <c r="AQ172" s="582"/>
      <c r="AR172" s="1385"/>
      <c r="AS172" s="1385"/>
      <c r="AT172" s="1385"/>
      <c r="AU172" s="1385"/>
      <c r="AV172" s="1385"/>
      <c r="AW172" s="1385"/>
      <c r="AX172" s="1385"/>
      <c r="AY172" s="1385"/>
      <c r="AZ172" s="1385"/>
      <c r="BA172" s="1385"/>
      <c r="BB172" s="1385"/>
      <c r="BC172" s="1385"/>
      <c r="BD172" s="1385"/>
      <c r="BE172" s="1385"/>
      <c r="BF172" s="1568"/>
      <c r="BG172" s="1505"/>
      <c r="BH172" s="1505"/>
      <c r="BI172" s="1505"/>
      <c r="BJ172" s="1505"/>
      <c r="BK172" s="1506"/>
    </row>
    <row r="173" spans="2:63" ht="15.75" customHeight="1" x14ac:dyDescent="0.4">
      <c r="B173" s="66"/>
      <c r="C173" s="67"/>
      <c r="D173" s="583"/>
      <c r="E173" s="584"/>
      <c r="F173" s="584"/>
      <c r="G173" s="584"/>
      <c r="H173" s="584"/>
      <c r="I173" s="584"/>
      <c r="J173" s="584"/>
      <c r="K173" s="584"/>
      <c r="L173" s="584"/>
      <c r="M173" s="585"/>
      <c r="N173" s="904"/>
      <c r="O173" s="905"/>
      <c r="P173" s="905"/>
      <c r="Q173" s="905"/>
      <c r="R173" s="905"/>
      <c r="S173" s="905"/>
      <c r="T173" s="905"/>
      <c r="U173" s="905"/>
      <c r="V173" s="905"/>
      <c r="W173" s="905"/>
      <c r="X173" s="905"/>
      <c r="Y173" s="905"/>
      <c r="Z173" s="905"/>
      <c r="AA173" s="906"/>
      <c r="AB173" s="1562"/>
      <c r="AC173" s="1563"/>
      <c r="AD173" s="1563"/>
      <c r="AE173" s="1563"/>
      <c r="AF173" s="1563"/>
      <c r="AG173" s="1564"/>
      <c r="AH173" s="583"/>
      <c r="AI173" s="584"/>
      <c r="AJ173" s="584"/>
      <c r="AK173" s="584"/>
      <c r="AL173" s="584"/>
      <c r="AM173" s="584"/>
      <c r="AN173" s="584"/>
      <c r="AO173" s="584"/>
      <c r="AP173" s="584"/>
      <c r="AQ173" s="585"/>
      <c r="AR173" s="1532"/>
      <c r="AS173" s="1532"/>
      <c r="AT173" s="1532"/>
      <c r="AU173" s="1532"/>
      <c r="AV173" s="1532"/>
      <c r="AW173" s="1532"/>
      <c r="AX173" s="1532"/>
      <c r="AY173" s="1532"/>
      <c r="AZ173" s="1532"/>
      <c r="BA173" s="1532"/>
      <c r="BB173" s="1532"/>
      <c r="BC173" s="1532"/>
      <c r="BD173" s="1532"/>
      <c r="BE173" s="1532"/>
      <c r="BF173" s="1507"/>
      <c r="BG173" s="1508"/>
      <c r="BH173" s="1508"/>
      <c r="BI173" s="1508"/>
      <c r="BJ173" s="1508"/>
      <c r="BK173" s="1509"/>
    </row>
    <row r="174" spans="2:63" ht="15.75" customHeight="1" x14ac:dyDescent="0.4">
      <c r="B174" s="66"/>
      <c r="C174" s="67"/>
      <c r="D174" s="586"/>
      <c r="E174" s="587"/>
      <c r="F174" s="587"/>
      <c r="G174" s="587"/>
      <c r="H174" s="587"/>
      <c r="I174" s="587"/>
      <c r="J174" s="587"/>
      <c r="K174" s="587"/>
      <c r="L174" s="587"/>
      <c r="M174" s="588"/>
      <c r="N174" s="840"/>
      <c r="O174" s="841"/>
      <c r="P174" s="841"/>
      <c r="Q174" s="841"/>
      <c r="R174" s="841"/>
      <c r="S174" s="841"/>
      <c r="T174" s="841"/>
      <c r="U174" s="841"/>
      <c r="V174" s="841"/>
      <c r="W174" s="841"/>
      <c r="X174" s="841"/>
      <c r="Y174" s="841"/>
      <c r="Z174" s="841"/>
      <c r="AA174" s="844"/>
      <c r="AB174" s="1565"/>
      <c r="AC174" s="1566"/>
      <c r="AD174" s="1566"/>
      <c r="AE174" s="1566"/>
      <c r="AF174" s="1566"/>
      <c r="AG174" s="1567"/>
      <c r="AH174" s="586"/>
      <c r="AI174" s="587"/>
      <c r="AJ174" s="587"/>
      <c r="AK174" s="587"/>
      <c r="AL174" s="587"/>
      <c r="AM174" s="587"/>
      <c r="AN174" s="587"/>
      <c r="AO174" s="587"/>
      <c r="AP174" s="587"/>
      <c r="AQ174" s="588"/>
      <c r="AR174" s="1515"/>
      <c r="AS174" s="1515"/>
      <c r="AT174" s="1515"/>
      <c r="AU174" s="1515"/>
      <c r="AV174" s="1515"/>
      <c r="AW174" s="1515"/>
      <c r="AX174" s="1515"/>
      <c r="AY174" s="1515"/>
      <c r="AZ174" s="1515"/>
      <c r="BA174" s="1515"/>
      <c r="BB174" s="1515"/>
      <c r="BC174" s="1515"/>
      <c r="BD174" s="1515"/>
      <c r="BE174" s="1515"/>
      <c r="BF174" s="1510"/>
      <c r="BG174" s="1511"/>
      <c r="BH174" s="1511"/>
      <c r="BI174" s="1511"/>
      <c r="BJ174" s="1511"/>
      <c r="BK174" s="1512"/>
    </row>
    <row r="175" spans="2:63" ht="15.75" customHeight="1" x14ac:dyDescent="0.4">
      <c r="B175" s="66"/>
      <c r="C175" s="67"/>
      <c r="D175" s="580"/>
      <c r="E175" s="581"/>
      <c r="F175" s="581"/>
      <c r="G175" s="581"/>
      <c r="H175" s="581"/>
      <c r="I175" s="581"/>
      <c r="J175" s="581"/>
      <c r="K175" s="581"/>
      <c r="L175" s="581"/>
      <c r="M175" s="582"/>
      <c r="N175" s="901"/>
      <c r="O175" s="902"/>
      <c r="P175" s="902"/>
      <c r="Q175" s="902"/>
      <c r="R175" s="902"/>
      <c r="S175" s="902"/>
      <c r="T175" s="902"/>
      <c r="U175" s="902"/>
      <c r="V175" s="902"/>
      <c r="W175" s="902"/>
      <c r="X175" s="902"/>
      <c r="Y175" s="902"/>
      <c r="Z175" s="902"/>
      <c r="AA175" s="903"/>
      <c r="AB175" s="1559"/>
      <c r="AC175" s="1560"/>
      <c r="AD175" s="1560"/>
      <c r="AE175" s="1560"/>
      <c r="AF175" s="1560"/>
      <c r="AG175" s="1561"/>
      <c r="AH175" s="580"/>
      <c r="AI175" s="581"/>
      <c r="AJ175" s="581"/>
      <c r="AK175" s="581"/>
      <c r="AL175" s="581"/>
      <c r="AM175" s="581"/>
      <c r="AN175" s="581"/>
      <c r="AO175" s="581"/>
      <c r="AP175" s="581"/>
      <c r="AQ175" s="582"/>
      <c r="AR175" s="1385"/>
      <c r="AS175" s="1385"/>
      <c r="AT175" s="1385"/>
      <c r="AU175" s="1385"/>
      <c r="AV175" s="1385"/>
      <c r="AW175" s="1385"/>
      <c r="AX175" s="1385"/>
      <c r="AY175" s="1385"/>
      <c r="AZ175" s="1385"/>
      <c r="BA175" s="1385"/>
      <c r="BB175" s="1385"/>
      <c r="BC175" s="1385"/>
      <c r="BD175" s="1385"/>
      <c r="BE175" s="1385"/>
      <c r="BF175" s="1568"/>
      <c r="BG175" s="1505"/>
      <c r="BH175" s="1505"/>
      <c r="BI175" s="1505"/>
      <c r="BJ175" s="1505"/>
      <c r="BK175" s="1506"/>
    </row>
    <row r="176" spans="2:63" ht="15.75" customHeight="1" x14ac:dyDescent="0.4">
      <c r="B176" s="66"/>
      <c r="C176" s="67"/>
      <c r="D176" s="583"/>
      <c r="E176" s="584"/>
      <c r="F176" s="584"/>
      <c r="G176" s="584"/>
      <c r="H176" s="584"/>
      <c r="I176" s="584"/>
      <c r="J176" s="584"/>
      <c r="K176" s="584"/>
      <c r="L176" s="584"/>
      <c r="M176" s="585"/>
      <c r="N176" s="904"/>
      <c r="O176" s="905"/>
      <c r="P176" s="905"/>
      <c r="Q176" s="905"/>
      <c r="R176" s="905"/>
      <c r="S176" s="905"/>
      <c r="T176" s="905"/>
      <c r="U176" s="905"/>
      <c r="V176" s="905"/>
      <c r="W176" s="905"/>
      <c r="X176" s="905"/>
      <c r="Y176" s="905"/>
      <c r="Z176" s="905"/>
      <c r="AA176" s="906"/>
      <c r="AB176" s="1562"/>
      <c r="AC176" s="1563"/>
      <c r="AD176" s="1563"/>
      <c r="AE176" s="1563"/>
      <c r="AF176" s="1563"/>
      <c r="AG176" s="1564"/>
      <c r="AH176" s="583"/>
      <c r="AI176" s="584"/>
      <c r="AJ176" s="584"/>
      <c r="AK176" s="584"/>
      <c r="AL176" s="584"/>
      <c r="AM176" s="584"/>
      <c r="AN176" s="584"/>
      <c r="AO176" s="584"/>
      <c r="AP176" s="584"/>
      <c r="AQ176" s="585"/>
      <c r="AR176" s="1532"/>
      <c r="AS176" s="1532"/>
      <c r="AT176" s="1532"/>
      <c r="AU176" s="1532"/>
      <c r="AV176" s="1532"/>
      <c r="AW176" s="1532"/>
      <c r="AX176" s="1532"/>
      <c r="AY176" s="1532"/>
      <c r="AZ176" s="1532"/>
      <c r="BA176" s="1532"/>
      <c r="BB176" s="1532"/>
      <c r="BC176" s="1532"/>
      <c r="BD176" s="1532"/>
      <c r="BE176" s="1532"/>
      <c r="BF176" s="1507"/>
      <c r="BG176" s="1508"/>
      <c r="BH176" s="1508"/>
      <c r="BI176" s="1508"/>
      <c r="BJ176" s="1508"/>
      <c r="BK176" s="1509"/>
    </row>
    <row r="177" spans="1:63" ht="15.75" customHeight="1" x14ac:dyDescent="0.4">
      <c r="B177" s="66"/>
      <c r="C177" s="67"/>
      <c r="D177" s="586"/>
      <c r="E177" s="587"/>
      <c r="F177" s="587"/>
      <c r="G177" s="587"/>
      <c r="H177" s="587"/>
      <c r="I177" s="587"/>
      <c r="J177" s="587"/>
      <c r="K177" s="587"/>
      <c r="L177" s="587"/>
      <c r="M177" s="588"/>
      <c r="N177" s="840"/>
      <c r="O177" s="841"/>
      <c r="P177" s="841"/>
      <c r="Q177" s="841"/>
      <c r="R177" s="841"/>
      <c r="S177" s="841"/>
      <c r="T177" s="841"/>
      <c r="U177" s="841"/>
      <c r="V177" s="841"/>
      <c r="W177" s="841"/>
      <c r="X177" s="841"/>
      <c r="Y177" s="841"/>
      <c r="Z177" s="841"/>
      <c r="AA177" s="844"/>
      <c r="AB177" s="1565"/>
      <c r="AC177" s="1566"/>
      <c r="AD177" s="1566"/>
      <c r="AE177" s="1566"/>
      <c r="AF177" s="1566"/>
      <c r="AG177" s="1567"/>
      <c r="AH177" s="586"/>
      <c r="AI177" s="587"/>
      <c r="AJ177" s="587"/>
      <c r="AK177" s="587"/>
      <c r="AL177" s="587"/>
      <c r="AM177" s="587"/>
      <c r="AN177" s="587"/>
      <c r="AO177" s="587"/>
      <c r="AP177" s="587"/>
      <c r="AQ177" s="588"/>
      <c r="AR177" s="1515"/>
      <c r="AS177" s="1515"/>
      <c r="AT177" s="1515"/>
      <c r="AU177" s="1515"/>
      <c r="AV177" s="1515"/>
      <c r="AW177" s="1515"/>
      <c r="AX177" s="1515"/>
      <c r="AY177" s="1515"/>
      <c r="AZ177" s="1515"/>
      <c r="BA177" s="1515"/>
      <c r="BB177" s="1515"/>
      <c r="BC177" s="1515"/>
      <c r="BD177" s="1515"/>
      <c r="BE177" s="1515"/>
      <c r="BF177" s="1510"/>
      <c r="BG177" s="1511"/>
      <c r="BH177" s="1511"/>
      <c r="BI177" s="1511"/>
      <c r="BJ177" s="1511"/>
      <c r="BK177" s="1512"/>
    </row>
    <row r="178" spans="1:63" ht="15.75" customHeight="1" x14ac:dyDescent="0.4">
      <c r="B178" s="66"/>
      <c r="C178" s="67"/>
      <c r="D178" s="580"/>
      <c r="E178" s="581"/>
      <c r="F178" s="581"/>
      <c r="G178" s="581"/>
      <c r="H178" s="581"/>
      <c r="I178" s="581"/>
      <c r="J178" s="581"/>
      <c r="K178" s="581"/>
      <c r="L178" s="581"/>
      <c r="M178" s="582"/>
      <c r="N178" s="901"/>
      <c r="O178" s="902"/>
      <c r="P178" s="902"/>
      <c r="Q178" s="902"/>
      <c r="R178" s="902"/>
      <c r="S178" s="902"/>
      <c r="T178" s="902"/>
      <c r="U178" s="902"/>
      <c r="V178" s="902"/>
      <c r="W178" s="902"/>
      <c r="X178" s="902"/>
      <c r="Y178" s="902"/>
      <c r="Z178" s="902"/>
      <c r="AA178" s="903"/>
      <c r="AB178" s="1559"/>
      <c r="AC178" s="1560"/>
      <c r="AD178" s="1560"/>
      <c r="AE178" s="1560"/>
      <c r="AF178" s="1560"/>
      <c r="AG178" s="1561"/>
      <c r="AH178" s="580"/>
      <c r="AI178" s="581"/>
      <c r="AJ178" s="581"/>
      <c r="AK178" s="581"/>
      <c r="AL178" s="581"/>
      <c r="AM178" s="581"/>
      <c r="AN178" s="581"/>
      <c r="AO178" s="581"/>
      <c r="AP178" s="581"/>
      <c r="AQ178" s="582"/>
      <c r="AR178" s="1385"/>
      <c r="AS178" s="1385"/>
      <c r="AT178" s="1385"/>
      <c r="AU178" s="1385"/>
      <c r="AV178" s="1385"/>
      <c r="AW178" s="1385"/>
      <c r="AX178" s="1385"/>
      <c r="AY178" s="1385"/>
      <c r="AZ178" s="1385"/>
      <c r="BA178" s="1385"/>
      <c r="BB178" s="1385"/>
      <c r="BC178" s="1385"/>
      <c r="BD178" s="1385"/>
      <c r="BE178" s="1385"/>
      <c r="BF178" s="1568"/>
      <c r="BG178" s="1505"/>
      <c r="BH178" s="1505"/>
      <c r="BI178" s="1505"/>
      <c r="BJ178" s="1505"/>
      <c r="BK178" s="1506"/>
    </row>
    <row r="179" spans="1:63" ht="15.75" customHeight="1" x14ac:dyDescent="0.4">
      <c r="B179" s="66"/>
      <c r="C179" s="67"/>
      <c r="D179" s="583"/>
      <c r="E179" s="584"/>
      <c r="F179" s="584"/>
      <c r="G179" s="584"/>
      <c r="H179" s="584"/>
      <c r="I179" s="584"/>
      <c r="J179" s="584"/>
      <c r="K179" s="584"/>
      <c r="L179" s="584"/>
      <c r="M179" s="585"/>
      <c r="N179" s="904"/>
      <c r="O179" s="905"/>
      <c r="P179" s="905"/>
      <c r="Q179" s="905"/>
      <c r="R179" s="905"/>
      <c r="S179" s="905"/>
      <c r="T179" s="905"/>
      <c r="U179" s="905"/>
      <c r="V179" s="905"/>
      <c r="W179" s="905"/>
      <c r="X179" s="905"/>
      <c r="Y179" s="905"/>
      <c r="Z179" s="905"/>
      <c r="AA179" s="906"/>
      <c r="AB179" s="1562"/>
      <c r="AC179" s="1563"/>
      <c r="AD179" s="1563"/>
      <c r="AE179" s="1563"/>
      <c r="AF179" s="1563"/>
      <c r="AG179" s="1564"/>
      <c r="AH179" s="583"/>
      <c r="AI179" s="584"/>
      <c r="AJ179" s="584"/>
      <c r="AK179" s="584"/>
      <c r="AL179" s="584"/>
      <c r="AM179" s="584"/>
      <c r="AN179" s="584"/>
      <c r="AO179" s="584"/>
      <c r="AP179" s="584"/>
      <c r="AQ179" s="585"/>
      <c r="AR179" s="1532"/>
      <c r="AS179" s="1532"/>
      <c r="AT179" s="1532"/>
      <c r="AU179" s="1532"/>
      <c r="AV179" s="1532"/>
      <c r="AW179" s="1532"/>
      <c r="AX179" s="1532"/>
      <c r="AY179" s="1532"/>
      <c r="AZ179" s="1532"/>
      <c r="BA179" s="1532"/>
      <c r="BB179" s="1532"/>
      <c r="BC179" s="1532"/>
      <c r="BD179" s="1532"/>
      <c r="BE179" s="1532"/>
      <c r="BF179" s="1507"/>
      <c r="BG179" s="1508"/>
      <c r="BH179" s="1508"/>
      <c r="BI179" s="1508"/>
      <c r="BJ179" s="1508"/>
      <c r="BK179" s="1509"/>
    </row>
    <row r="180" spans="1:63" ht="15.75" customHeight="1" x14ac:dyDescent="0.4">
      <c r="B180" s="66"/>
      <c r="C180" s="67"/>
      <c r="D180" s="586"/>
      <c r="E180" s="587"/>
      <c r="F180" s="587"/>
      <c r="G180" s="587"/>
      <c r="H180" s="587"/>
      <c r="I180" s="587"/>
      <c r="J180" s="587"/>
      <c r="K180" s="587"/>
      <c r="L180" s="587"/>
      <c r="M180" s="588"/>
      <c r="N180" s="840"/>
      <c r="O180" s="841"/>
      <c r="P180" s="841"/>
      <c r="Q180" s="841"/>
      <c r="R180" s="841"/>
      <c r="S180" s="841"/>
      <c r="T180" s="841"/>
      <c r="U180" s="841"/>
      <c r="V180" s="841"/>
      <c r="W180" s="841"/>
      <c r="X180" s="841"/>
      <c r="Y180" s="841"/>
      <c r="Z180" s="841"/>
      <c r="AA180" s="844"/>
      <c r="AB180" s="1565"/>
      <c r="AC180" s="1566"/>
      <c r="AD180" s="1566"/>
      <c r="AE180" s="1566"/>
      <c r="AF180" s="1566"/>
      <c r="AG180" s="1567"/>
      <c r="AH180" s="586"/>
      <c r="AI180" s="587"/>
      <c r="AJ180" s="587"/>
      <c r="AK180" s="587"/>
      <c r="AL180" s="587"/>
      <c r="AM180" s="587"/>
      <c r="AN180" s="587"/>
      <c r="AO180" s="587"/>
      <c r="AP180" s="587"/>
      <c r="AQ180" s="588"/>
      <c r="AR180" s="1515"/>
      <c r="AS180" s="1515"/>
      <c r="AT180" s="1515"/>
      <c r="AU180" s="1515"/>
      <c r="AV180" s="1515"/>
      <c r="AW180" s="1515"/>
      <c r="AX180" s="1515"/>
      <c r="AY180" s="1515"/>
      <c r="AZ180" s="1515"/>
      <c r="BA180" s="1515"/>
      <c r="BB180" s="1515"/>
      <c r="BC180" s="1515"/>
      <c r="BD180" s="1515"/>
      <c r="BE180" s="1515"/>
      <c r="BF180" s="1510"/>
      <c r="BG180" s="1511"/>
      <c r="BH180" s="1511"/>
      <c r="BI180" s="1511"/>
      <c r="BJ180" s="1511"/>
      <c r="BK180" s="1512"/>
    </row>
    <row r="181" spans="1:63" ht="15.75" customHeight="1" x14ac:dyDescent="0.4">
      <c r="B181" s="66"/>
      <c r="C181" s="67"/>
      <c r="D181" s="580"/>
      <c r="E181" s="581"/>
      <c r="F181" s="581"/>
      <c r="G181" s="581"/>
      <c r="H181" s="581"/>
      <c r="I181" s="581"/>
      <c r="J181" s="581"/>
      <c r="K181" s="581"/>
      <c r="L181" s="581"/>
      <c r="M181" s="582"/>
      <c r="N181" s="901"/>
      <c r="O181" s="902"/>
      <c r="P181" s="902"/>
      <c r="Q181" s="902"/>
      <c r="R181" s="902"/>
      <c r="S181" s="902"/>
      <c r="T181" s="902"/>
      <c r="U181" s="902"/>
      <c r="V181" s="902"/>
      <c r="W181" s="902"/>
      <c r="X181" s="902"/>
      <c r="Y181" s="902"/>
      <c r="Z181" s="902"/>
      <c r="AA181" s="903"/>
      <c r="AB181" s="1559"/>
      <c r="AC181" s="1560"/>
      <c r="AD181" s="1560"/>
      <c r="AE181" s="1560"/>
      <c r="AF181" s="1560"/>
      <c r="AG181" s="1561"/>
      <c r="AH181" s="580"/>
      <c r="AI181" s="581"/>
      <c r="AJ181" s="581"/>
      <c r="AK181" s="581"/>
      <c r="AL181" s="581"/>
      <c r="AM181" s="581"/>
      <c r="AN181" s="581"/>
      <c r="AO181" s="581"/>
      <c r="AP181" s="581"/>
      <c r="AQ181" s="582"/>
      <c r="AR181" s="1385"/>
      <c r="AS181" s="1385"/>
      <c r="AT181" s="1385"/>
      <c r="AU181" s="1385"/>
      <c r="AV181" s="1385"/>
      <c r="AW181" s="1385"/>
      <c r="AX181" s="1385"/>
      <c r="AY181" s="1385"/>
      <c r="AZ181" s="1385"/>
      <c r="BA181" s="1385"/>
      <c r="BB181" s="1385"/>
      <c r="BC181" s="1385"/>
      <c r="BD181" s="1385"/>
      <c r="BE181" s="1385"/>
      <c r="BF181" s="1568"/>
      <c r="BG181" s="1505"/>
      <c r="BH181" s="1505"/>
      <c r="BI181" s="1505"/>
      <c r="BJ181" s="1505"/>
      <c r="BK181" s="1506"/>
    </row>
    <row r="182" spans="1:63" ht="15.75" customHeight="1" x14ac:dyDescent="0.4">
      <c r="B182" s="66"/>
      <c r="C182" s="67"/>
      <c r="D182" s="583"/>
      <c r="E182" s="584"/>
      <c r="F182" s="584"/>
      <c r="G182" s="584"/>
      <c r="H182" s="584"/>
      <c r="I182" s="584"/>
      <c r="J182" s="584"/>
      <c r="K182" s="584"/>
      <c r="L182" s="584"/>
      <c r="M182" s="585"/>
      <c r="N182" s="904"/>
      <c r="O182" s="905"/>
      <c r="P182" s="905"/>
      <c r="Q182" s="905"/>
      <c r="R182" s="905"/>
      <c r="S182" s="905"/>
      <c r="T182" s="905"/>
      <c r="U182" s="905"/>
      <c r="V182" s="905"/>
      <c r="W182" s="905"/>
      <c r="X182" s="905"/>
      <c r="Y182" s="905"/>
      <c r="Z182" s="905"/>
      <c r="AA182" s="906"/>
      <c r="AB182" s="1562"/>
      <c r="AC182" s="1563"/>
      <c r="AD182" s="1563"/>
      <c r="AE182" s="1563"/>
      <c r="AF182" s="1563"/>
      <c r="AG182" s="1564"/>
      <c r="AH182" s="583"/>
      <c r="AI182" s="584"/>
      <c r="AJ182" s="584"/>
      <c r="AK182" s="584"/>
      <c r="AL182" s="584"/>
      <c r="AM182" s="584"/>
      <c r="AN182" s="584"/>
      <c r="AO182" s="584"/>
      <c r="AP182" s="584"/>
      <c r="AQ182" s="585"/>
      <c r="AR182" s="1532"/>
      <c r="AS182" s="1532"/>
      <c r="AT182" s="1532"/>
      <c r="AU182" s="1532"/>
      <c r="AV182" s="1532"/>
      <c r="AW182" s="1532"/>
      <c r="AX182" s="1532"/>
      <c r="AY182" s="1532"/>
      <c r="AZ182" s="1532"/>
      <c r="BA182" s="1532"/>
      <c r="BB182" s="1532"/>
      <c r="BC182" s="1532"/>
      <c r="BD182" s="1532"/>
      <c r="BE182" s="1532"/>
      <c r="BF182" s="1507"/>
      <c r="BG182" s="1508"/>
      <c r="BH182" s="1508"/>
      <c r="BI182" s="1508"/>
      <c r="BJ182" s="1508"/>
      <c r="BK182" s="1509"/>
    </row>
    <row r="183" spans="1:63" ht="15.75" customHeight="1" x14ac:dyDescent="0.4">
      <c r="B183" s="66"/>
      <c r="C183" s="67"/>
      <c r="D183" s="586"/>
      <c r="E183" s="587"/>
      <c r="F183" s="587"/>
      <c r="G183" s="587"/>
      <c r="H183" s="587"/>
      <c r="I183" s="587"/>
      <c r="J183" s="587"/>
      <c r="K183" s="587"/>
      <c r="L183" s="587"/>
      <c r="M183" s="588"/>
      <c r="N183" s="840"/>
      <c r="O183" s="841"/>
      <c r="P183" s="841"/>
      <c r="Q183" s="841"/>
      <c r="R183" s="841"/>
      <c r="S183" s="841"/>
      <c r="T183" s="841"/>
      <c r="U183" s="841"/>
      <c r="V183" s="841"/>
      <c r="W183" s="841"/>
      <c r="X183" s="841"/>
      <c r="Y183" s="841"/>
      <c r="Z183" s="841"/>
      <c r="AA183" s="844"/>
      <c r="AB183" s="1565"/>
      <c r="AC183" s="1566"/>
      <c r="AD183" s="1566"/>
      <c r="AE183" s="1566"/>
      <c r="AF183" s="1566"/>
      <c r="AG183" s="1567"/>
      <c r="AH183" s="586"/>
      <c r="AI183" s="587"/>
      <c r="AJ183" s="587"/>
      <c r="AK183" s="587"/>
      <c r="AL183" s="587"/>
      <c r="AM183" s="587"/>
      <c r="AN183" s="587"/>
      <c r="AO183" s="587"/>
      <c r="AP183" s="587"/>
      <c r="AQ183" s="588"/>
      <c r="AR183" s="1515"/>
      <c r="AS183" s="1515"/>
      <c r="AT183" s="1515"/>
      <c r="AU183" s="1515"/>
      <c r="AV183" s="1515"/>
      <c r="AW183" s="1515"/>
      <c r="AX183" s="1515"/>
      <c r="AY183" s="1515"/>
      <c r="AZ183" s="1515"/>
      <c r="BA183" s="1515"/>
      <c r="BB183" s="1515"/>
      <c r="BC183" s="1515"/>
      <c r="BD183" s="1515"/>
      <c r="BE183" s="1515"/>
      <c r="BF183" s="1510"/>
      <c r="BG183" s="1511"/>
      <c r="BH183" s="1511"/>
      <c r="BI183" s="1511"/>
      <c r="BJ183" s="1511"/>
      <c r="BK183" s="1512"/>
    </row>
    <row r="184" spans="1:63" ht="15.75" customHeight="1" x14ac:dyDescent="0.4">
      <c r="B184" s="66"/>
      <c r="C184" s="67"/>
      <c r="D184" s="580"/>
      <c r="E184" s="581"/>
      <c r="F184" s="581"/>
      <c r="G184" s="581"/>
      <c r="H184" s="581"/>
      <c r="I184" s="581"/>
      <c r="J184" s="581"/>
      <c r="K184" s="581"/>
      <c r="L184" s="581"/>
      <c r="M184" s="582"/>
      <c r="N184" s="901"/>
      <c r="O184" s="902"/>
      <c r="P184" s="902"/>
      <c r="Q184" s="902"/>
      <c r="R184" s="902"/>
      <c r="S184" s="902"/>
      <c r="T184" s="902"/>
      <c r="U184" s="902"/>
      <c r="V184" s="902"/>
      <c r="W184" s="902"/>
      <c r="X184" s="902"/>
      <c r="Y184" s="902"/>
      <c r="Z184" s="902"/>
      <c r="AA184" s="903"/>
      <c r="AB184" s="1559"/>
      <c r="AC184" s="1560"/>
      <c r="AD184" s="1560"/>
      <c r="AE184" s="1560"/>
      <c r="AF184" s="1560"/>
      <c r="AG184" s="1561"/>
      <c r="AH184" s="580"/>
      <c r="AI184" s="581"/>
      <c r="AJ184" s="581"/>
      <c r="AK184" s="581"/>
      <c r="AL184" s="581"/>
      <c r="AM184" s="581"/>
      <c r="AN184" s="581"/>
      <c r="AO184" s="581"/>
      <c r="AP184" s="581"/>
      <c r="AQ184" s="582"/>
      <c r="AR184" s="1385"/>
      <c r="AS184" s="1385"/>
      <c r="AT184" s="1385"/>
      <c r="AU184" s="1385"/>
      <c r="AV184" s="1385"/>
      <c r="AW184" s="1385"/>
      <c r="AX184" s="1385"/>
      <c r="AY184" s="1385"/>
      <c r="AZ184" s="1385"/>
      <c r="BA184" s="1385"/>
      <c r="BB184" s="1385"/>
      <c r="BC184" s="1385"/>
      <c r="BD184" s="1385"/>
      <c r="BE184" s="1385"/>
      <c r="BF184" s="1568"/>
      <c r="BG184" s="1505"/>
      <c r="BH184" s="1505"/>
      <c r="BI184" s="1505"/>
      <c r="BJ184" s="1505"/>
      <c r="BK184" s="1506"/>
    </row>
    <row r="185" spans="1:63" ht="15.75" customHeight="1" x14ac:dyDescent="0.4">
      <c r="B185" s="66"/>
      <c r="C185" s="67"/>
      <c r="D185" s="583"/>
      <c r="E185" s="584"/>
      <c r="F185" s="584"/>
      <c r="G185" s="584"/>
      <c r="H185" s="584"/>
      <c r="I185" s="584"/>
      <c r="J185" s="584"/>
      <c r="K185" s="584"/>
      <c r="L185" s="584"/>
      <c r="M185" s="585"/>
      <c r="N185" s="904"/>
      <c r="O185" s="905"/>
      <c r="P185" s="905"/>
      <c r="Q185" s="905"/>
      <c r="R185" s="905"/>
      <c r="S185" s="905"/>
      <c r="T185" s="905"/>
      <c r="U185" s="905"/>
      <c r="V185" s="905"/>
      <c r="W185" s="905"/>
      <c r="X185" s="905"/>
      <c r="Y185" s="905"/>
      <c r="Z185" s="905"/>
      <c r="AA185" s="906"/>
      <c r="AB185" s="1562"/>
      <c r="AC185" s="1563"/>
      <c r="AD185" s="1563"/>
      <c r="AE185" s="1563"/>
      <c r="AF185" s="1563"/>
      <c r="AG185" s="1564"/>
      <c r="AH185" s="583"/>
      <c r="AI185" s="584"/>
      <c r="AJ185" s="584"/>
      <c r="AK185" s="584"/>
      <c r="AL185" s="584"/>
      <c r="AM185" s="584"/>
      <c r="AN185" s="584"/>
      <c r="AO185" s="584"/>
      <c r="AP185" s="584"/>
      <c r="AQ185" s="585"/>
      <c r="AR185" s="1532"/>
      <c r="AS185" s="1532"/>
      <c r="AT185" s="1532"/>
      <c r="AU185" s="1532"/>
      <c r="AV185" s="1532"/>
      <c r="AW185" s="1532"/>
      <c r="AX185" s="1532"/>
      <c r="AY185" s="1532"/>
      <c r="AZ185" s="1532"/>
      <c r="BA185" s="1532"/>
      <c r="BB185" s="1532"/>
      <c r="BC185" s="1532"/>
      <c r="BD185" s="1532"/>
      <c r="BE185" s="1532"/>
      <c r="BF185" s="1507"/>
      <c r="BG185" s="1508"/>
      <c r="BH185" s="1508"/>
      <c r="BI185" s="1508"/>
      <c r="BJ185" s="1508"/>
      <c r="BK185" s="1509"/>
    </row>
    <row r="186" spans="1:63" ht="15.75" customHeight="1" x14ac:dyDescent="0.4">
      <c r="B186" s="66"/>
      <c r="C186" s="67"/>
      <c r="D186" s="586"/>
      <c r="E186" s="587"/>
      <c r="F186" s="587"/>
      <c r="G186" s="587"/>
      <c r="H186" s="587"/>
      <c r="I186" s="587"/>
      <c r="J186" s="587"/>
      <c r="K186" s="587"/>
      <c r="L186" s="587"/>
      <c r="M186" s="588"/>
      <c r="N186" s="840"/>
      <c r="O186" s="841"/>
      <c r="P186" s="841"/>
      <c r="Q186" s="841"/>
      <c r="R186" s="841"/>
      <c r="S186" s="841"/>
      <c r="T186" s="841"/>
      <c r="U186" s="841"/>
      <c r="V186" s="841"/>
      <c r="W186" s="841"/>
      <c r="X186" s="841"/>
      <c r="Y186" s="841"/>
      <c r="Z186" s="841"/>
      <c r="AA186" s="844"/>
      <c r="AB186" s="1565"/>
      <c r="AC186" s="1566"/>
      <c r="AD186" s="1566"/>
      <c r="AE186" s="1566"/>
      <c r="AF186" s="1566"/>
      <c r="AG186" s="1567"/>
      <c r="AH186" s="586"/>
      <c r="AI186" s="587"/>
      <c r="AJ186" s="587"/>
      <c r="AK186" s="587"/>
      <c r="AL186" s="587"/>
      <c r="AM186" s="587"/>
      <c r="AN186" s="587"/>
      <c r="AO186" s="587"/>
      <c r="AP186" s="587"/>
      <c r="AQ186" s="588"/>
      <c r="AR186" s="1515"/>
      <c r="AS186" s="1515"/>
      <c r="AT186" s="1515"/>
      <c r="AU186" s="1515"/>
      <c r="AV186" s="1515"/>
      <c r="AW186" s="1515"/>
      <c r="AX186" s="1515"/>
      <c r="AY186" s="1515"/>
      <c r="AZ186" s="1515"/>
      <c r="BA186" s="1515"/>
      <c r="BB186" s="1515"/>
      <c r="BC186" s="1515"/>
      <c r="BD186" s="1515"/>
      <c r="BE186" s="1515"/>
      <c r="BF186" s="1510"/>
      <c r="BG186" s="1511"/>
      <c r="BH186" s="1511"/>
      <c r="BI186" s="1511"/>
      <c r="BJ186" s="1511"/>
      <c r="BK186" s="1512"/>
    </row>
    <row r="187" spans="1:63" ht="15.75" customHeight="1" x14ac:dyDescent="0.4">
      <c r="B187" s="66"/>
      <c r="C187" s="67"/>
      <c r="D187" s="580"/>
      <c r="E187" s="581"/>
      <c r="F187" s="581"/>
      <c r="G187" s="581"/>
      <c r="H187" s="581"/>
      <c r="I187" s="581"/>
      <c r="J187" s="581"/>
      <c r="K187" s="581"/>
      <c r="L187" s="581"/>
      <c r="M187" s="582"/>
      <c r="N187" s="901"/>
      <c r="O187" s="902"/>
      <c r="P187" s="902"/>
      <c r="Q187" s="902"/>
      <c r="R187" s="902"/>
      <c r="S187" s="902"/>
      <c r="T187" s="902"/>
      <c r="U187" s="902"/>
      <c r="V187" s="902"/>
      <c r="W187" s="902"/>
      <c r="X187" s="902"/>
      <c r="Y187" s="902"/>
      <c r="Z187" s="902"/>
      <c r="AA187" s="903"/>
      <c r="AB187" s="1559"/>
      <c r="AC187" s="1560"/>
      <c r="AD187" s="1560"/>
      <c r="AE187" s="1560"/>
      <c r="AF187" s="1560"/>
      <c r="AG187" s="1561"/>
      <c r="AH187" s="580"/>
      <c r="AI187" s="581"/>
      <c r="AJ187" s="581"/>
      <c r="AK187" s="581"/>
      <c r="AL187" s="581"/>
      <c r="AM187" s="581"/>
      <c r="AN187" s="581"/>
      <c r="AO187" s="581"/>
      <c r="AP187" s="581"/>
      <c r="AQ187" s="582"/>
      <c r="AR187" s="1385"/>
      <c r="AS187" s="1385"/>
      <c r="AT187" s="1385"/>
      <c r="AU187" s="1385"/>
      <c r="AV187" s="1385"/>
      <c r="AW187" s="1385"/>
      <c r="AX187" s="1385"/>
      <c r="AY187" s="1385"/>
      <c r="AZ187" s="1385"/>
      <c r="BA187" s="1385"/>
      <c r="BB187" s="1385"/>
      <c r="BC187" s="1385"/>
      <c r="BD187" s="1385"/>
      <c r="BE187" s="1385"/>
      <c r="BF187" s="1568"/>
      <c r="BG187" s="1505"/>
      <c r="BH187" s="1505"/>
      <c r="BI187" s="1505"/>
      <c r="BJ187" s="1505"/>
      <c r="BK187" s="1506"/>
    </row>
    <row r="188" spans="1:63" ht="15.75" customHeight="1" x14ac:dyDescent="0.4">
      <c r="B188" s="66"/>
      <c r="C188" s="67"/>
      <c r="D188" s="583"/>
      <c r="E188" s="584"/>
      <c r="F188" s="584"/>
      <c r="G188" s="584"/>
      <c r="H188" s="584"/>
      <c r="I188" s="584"/>
      <c r="J188" s="584"/>
      <c r="K188" s="584"/>
      <c r="L188" s="584"/>
      <c r="M188" s="585"/>
      <c r="N188" s="904"/>
      <c r="O188" s="905"/>
      <c r="P188" s="905"/>
      <c r="Q188" s="905"/>
      <c r="R188" s="905"/>
      <c r="S188" s="905"/>
      <c r="T188" s="905"/>
      <c r="U188" s="905"/>
      <c r="V188" s="905"/>
      <c r="W188" s="905"/>
      <c r="X188" s="905"/>
      <c r="Y188" s="905"/>
      <c r="Z188" s="905"/>
      <c r="AA188" s="906"/>
      <c r="AB188" s="1562"/>
      <c r="AC188" s="1563"/>
      <c r="AD188" s="1563"/>
      <c r="AE188" s="1563"/>
      <c r="AF188" s="1563"/>
      <c r="AG188" s="1564"/>
      <c r="AH188" s="583"/>
      <c r="AI188" s="584"/>
      <c r="AJ188" s="584"/>
      <c r="AK188" s="584"/>
      <c r="AL188" s="584"/>
      <c r="AM188" s="584"/>
      <c r="AN188" s="584"/>
      <c r="AO188" s="584"/>
      <c r="AP188" s="584"/>
      <c r="AQ188" s="585"/>
      <c r="AR188" s="1532"/>
      <c r="AS188" s="1532"/>
      <c r="AT188" s="1532"/>
      <c r="AU188" s="1532"/>
      <c r="AV188" s="1532"/>
      <c r="AW188" s="1532"/>
      <c r="AX188" s="1532"/>
      <c r="AY188" s="1532"/>
      <c r="AZ188" s="1532"/>
      <c r="BA188" s="1532"/>
      <c r="BB188" s="1532"/>
      <c r="BC188" s="1532"/>
      <c r="BD188" s="1532"/>
      <c r="BE188" s="1532"/>
      <c r="BF188" s="1507"/>
      <c r="BG188" s="1508"/>
      <c r="BH188" s="1508"/>
      <c r="BI188" s="1508"/>
      <c r="BJ188" s="1508"/>
      <c r="BK188" s="1509"/>
    </row>
    <row r="189" spans="1:63" ht="15.75" customHeight="1" x14ac:dyDescent="0.4">
      <c r="B189" s="66"/>
      <c r="C189" s="67"/>
      <c r="D189" s="586"/>
      <c r="E189" s="587"/>
      <c r="F189" s="587"/>
      <c r="G189" s="587"/>
      <c r="H189" s="587"/>
      <c r="I189" s="587"/>
      <c r="J189" s="587"/>
      <c r="K189" s="587"/>
      <c r="L189" s="587"/>
      <c r="M189" s="588"/>
      <c r="N189" s="840"/>
      <c r="O189" s="841"/>
      <c r="P189" s="841"/>
      <c r="Q189" s="841"/>
      <c r="R189" s="841"/>
      <c r="S189" s="841"/>
      <c r="T189" s="841"/>
      <c r="U189" s="841"/>
      <c r="V189" s="841"/>
      <c r="W189" s="841"/>
      <c r="X189" s="841"/>
      <c r="Y189" s="841"/>
      <c r="Z189" s="841"/>
      <c r="AA189" s="844"/>
      <c r="AB189" s="1565"/>
      <c r="AC189" s="1566"/>
      <c r="AD189" s="1566"/>
      <c r="AE189" s="1566"/>
      <c r="AF189" s="1566"/>
      <c r="AG189" s="1567"/>
      <c r="AH189" s="586"/>
      <c r="AI189" s="587"/>
      <c r="AJ189" s="587"/>
      <c r="AK189" s="587"/>
      <c r="AL189" s="587"/>
      <c r="AM189" s="587"/>
      <c r="AN189" s="587"/>
      <c r="AO189" s="587"/>
      <c r="AP189" s="587"/>
      <c r="AQ189" s="588"/>
      <c r="AR189" s="1515"/>
      <c r="AS189" s="1515"/>
      <c r="AT189" s="1515"/>
      <c r="AU189" s="1515"/>
      <c r="AV189" s="1515"/>
      <c r="AW189" s="1515"/>
      <c r="AX189" s="1515"/>
      <c r="AY189" s="1515"/>
      <c r="AZ189" s="1515"/>
      <c r="BA189" s="1515"/>
      <c r="BB189" s="1515"/>
      <c r="BC189" s="1515"/>
      <c r="BD189" s="1515"/>
      <c r="BE189" s="1515"/>
      <c r="BF189" s="1510"/>
      <c r="BG189" s="1511"/>
      <c r="BH189" s="1511"/>
      <c r="BI189" s="1511"/>
      <c r="BJ189" s="1511"/>
      <c r="BK189" s="1512"/>
    </row>
    <row r="190" spans="1:63" ht="12" customHeight="1" x14ac:dyDescent="0.4">
      <c r="A190" s="2"/>
      <c r="B190" s="2"/>
      <c r="C190" s="2"/>
      <c r="D190" s="1360" t="s">
        <v>300</v>
      </c>
      <c r="E190" s="1360"/>
      <c r="F190" s="1360"/>
      <c r="G190" s="1360"/>
      <c r="H190" s="1360"/>
      <c r="I190" s="1360"/>
      <c r="J190" s="1360"/>
      <c r="K190" s="1360"/>
      <c r="L190" s="1360"/>
      <c r="M190" s="1360"/>
      <c r="N190" s="1360"/>
      <c r="O190" s="1360"/>
      <c r="P190" s="1360"/>
      <c r="Q190" s="1360"/>
      <c r="R190" s="1360"/>
      <c r="S190" s="1360"/>
      <c r="T190" s="1360"/>
      <c r="U190" s="1360"/>
      <c r="V190" s="1360"/>
      <c r="W190" s="1360"/>
      <c r="X190" s="1360"/>
      <c r="Y190" s="1360"/>
      <c r="Z190" s="1360"/>
      <c r="AA190" s="1360"/>
      <c r="AB190" s="1360"/>
      <c r="AC190" s="1360"/>
      <c r="AD190" s="1360"/>
      <c r="AE190" s="1360"/>
      <c r="AF190" s="1360"/>
      <c r="AG190" s="1360"/>
      <c r="AH190" s="1360"/>
      <c r="AI190" s="1360"/>
      <c r="AJ190" s="1360"/>
      <c r="AK190" s="1360"/>
      <c r="AL190" s="1360"/>
      <c r="AM190" s="1360"/>
      <c r="AN190" s="1360"/>
      <c r="AO190" s="1360"/>
      <c r="AP190" s="1360"/>
      <c r="AQ190" s="1360"/>
      <c r="AR190" s="1360"/>
      <c r="AS190" s="1360"/>
      <c r="AT190" s="1360"/>
      <c r="AU190" s="1360"/>
      <c r="AV190" s="1360"/>
      <c r="AW190" s="1360"/>
      <c r="AX190" s="1544"/>
      <c r="AY190" s="1546" t="s">
        <v>143</v>
      </c>
      <c r="AZ190" s="674"/>
      <c r="BA190" s="674"/>
      <c r="BB190" s="674"/>
      <c r="BC190" s="674"/>
      <c r="BD190" s="674"/>
      <c r="BE190" s="675"/>
      <c r="BF190" s="1547"/>
      <c r="BG190" s="1548"/>
      <c r="BH190" s="1548"/>
      <c r="BI190" s="1548"/>
      <c r="BJ190" s="1549"/>
      <c r="BK190" s="1556" t="s">
        <v>28</v>
      </c>
    </row>
    <row r="191" spans="1:63" ht="12" customHeight="1" x14ac:dyDescent="0.4">
      <c r="A191" s="2"/>
      <c r="B191" s="2"/>
      <c r="C191" s="2"/>
      <c r="D191" s="1361"/>
      <c r="E191" s="1361"/>
      <c r="F191" s="1361"/>
      <c r="G191" s="1361"/>
      <c r="H191" s="1361"/>
      <c r="I191" s="1361"/>
      <c r="J191" s="1361"/>
      <c r="K191" s="1361"/>
      <c r="L191" s="1361"/>
      <c r="M191" s="1361"/>
      <c r="N191" s="1361"/>
      <c r="O191" s="1361"/>
      <c r="P191" s="1361"/>
      <c r="Q191" s="1361"/>
      <c r="R191" s="1361"/>
      <c r="S191" s="1361"/>
      <c r="T191" s="1361"/>
      <c r="U191" s="1361"/>
      <c r="V191" s="1361"/>
      <c r="W191" s="1361"/>
      <c r="X191" s="1361"/>
      <c r="Y191" s="1361"/>
      <c r="Z191" s="1361"/>
      <c r="AA191" s="1361"/>
      <c r="AB191" s="1361"/>
      <c r="AC191" s="1361"/>
      <c r="AD191" s="1361"/>
      <c r="AE191" s="1361"/>
      <c r="AF191" s="1361"/>
      <c r="AG191" s="1361"/>
      <c r="AH191" s="1361"/>
      <c r="AI191" s="1361"/>
      <c r="AJ191" s="1361"/>
      <c r="AK191" s="1361"/>
      <c r="AL191" s="1361"/>
      <c r="AM191" s="1361"/>
      <c r="AN191" s="1361"/>
      <c r="AO191" s="1361"/>
      <c r="AP191" s="1361"/>
      <c r="AQ191" s="1361"/>
      <c r="AR191" s="1361"/>
      <c r="AS191" s="1361"/>
      <c r="AT191" s="1361"/>
      <c r="AU191" s="1361"/>
      <c r="AV191" s="1361"/>
      <c r="AW191" s="1361"/>
      <c r="AX191" s="1545"/>
      <c r="AY191" s="676"/>
      <c r="AZ191" s="677"/>
      <c r="BA191" s="677"/>
      <c r="BB191" s="677"/>
      <c r="BC191" s="677"/>
      <c r="BD191" s="677"/>
      <c r="BE191" s="678"/>
      <c r="BF191" s="1550"/>
      <c r="BG191" s="1551"/>
      <c r="BH191" s="1551"/>
      <c r="BI191" s="1551"/>
      <c r="BJ191" s="1552"/>
      <c r="BK191" s="1557"/>
    </row>
    <row r="192" spans="1:63" ht="9" customHeight="1" x14ac:dyDescent="0.4">
      <c r="A192" s="2"/>
      <c r="B192" s="2"/>
      <c r="C192" s="2"/>
      <c r="D192" s="1361"/>
      <c r="E192" s="1361"/>
      <c r="F192" s="1361"/>
      <c r="G192" s="1361"/>
      <c r="H192" s="1361"/>
      <c r="I192" s="1361"/>
      <c r="J192" s="1361"/>
      <c r="K192" s="1361"/>
      <c r="L192" s="1361"/>
      <c r="M192" s="1361"/>
      <c r="N192" s="1361"/>
      <c r="O192" s="1361"/>
      <c r="P192" s="1361"/>
      <c r="Q192" s="1361"/>
      <c r="R192" s="1361"/>
      <c r="S192" s="1361"/>
      <c r="T192" s="1361"/>
      <c r="U192" s="1361"/>
      <c r="V192" s="1361"/>
      <c r="W192" s="1361"/>
      <c r="X192" s="1361"/>
      <c r="Y192" s="1361"/>
      <c r="Z192" s="1361"/>
      <c r="AA192" s="1361"/>
      <c r="AB192" s="1361"/>
      <c r="AC192" s="1361"/>
      <c r="AD192" s="1361"/>
      <c r="AE192" s="1361"/>
      <c r="AF192" s="1361"/>
      <c r="AG192" s="1361"/>
      <c r="AH192" s="1361"/>
      <c r="AI192" s="1361"/>
      <c r="AJ192" s="1361"/>
      <c r="AK192" s="1361"/>
      <c r="AL192" s="1361"/>
      <c r="AM192" s="1361"/>
      <c r="AN192" s="1361"/>
      <c r="AO192" s="1361"/>
      <c r="AP192" s="1361"/>
      <c r="AQ192" s="1361"/>
      <c r="AR192" s="1361"/>
      <c r="AS192" s="1361"/>
      <c r="AT192" s="1361"/>
      <c r="AU192" s="1361"/>
      <c r="AV192" s="1361"/>
      <c r="AW192" s="1361"/>
      <c r="AX192" s="1545"/>
      <c r="AY192" s="679"/>
      <c r="AZ192" s="680"/>
      <c r="BA192" s="680"/>
      <c r="BB192" s="680"/>
      <c r="BC192" s="680"/>
      <c r="BD192" s="680"/>
      <c r="BE192" s="681"/>
      <c r="BF192" s="1553"/>
      <c r="BG192" s="1554"/>
      <c r="BH192" s="1554"/>
      <c r="BI192" s="1554"/>
      <c r="BJ192" s="1555"/>
      <c r="BK192" s="1558"/>
    </row>
    <row r="193" spans="1:66" ht="14.25" customHeight="1" x14ac:dyDescent="0.4">
      <c r="A193" s="2" t="s">
        <v>301</v>
      </c>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row>
    <row r="194" spans="1:66" s="65" customFormat="1" x14ac:dyDescent="0.4">
      <c r="A194" s="2"/>
      <c r="B194" s="114" t="s">
        <v>302</v>
      </c>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64"/>
      <c r="BI194" s="2"/>
      <c r="BJ194" s="2"/>
      <c r="BK194" s="2"/>
    </row>
    <row r="195" spans="1:66" s="65" customFormat="1" ht="24.75" customHeight="1" x14ac:dyDescent="0.4">
      <c r="A195" s="2"/>
      <c r="B195" s="2"/>
      <c r="C195" s="1514" t="s">
        <v>297</v>
      </c>
      <c r="D195" s="1514"/>
      <c r="E195" s="1514"/>
      <c r="F195" s="1514"/>
      <c r="G195" s="1514"/>
      <c r="H195" s="1514"/>
      <c r="I195" s="1514"/>
      <c r="J195" s="1514"/>
      <c r="K195" s="1514"/>
      <c r="L195" s="1514"/>
      <c r="M195" s="1514"/>
      <c r="N195" s="1514"/>
      <c r="O195" s="1514"/>
      <c r="P195" s="1514"/>
      <c r="Q195" s="1514"/>
      <c r="R195" s="1514"/>
      <c r="S195" s="1514"/>
      <c r="T195" s="1514"/>
      <c r="U195" s="1514"/>
      <c r="V195" s="1514"/>
      <c r="W195" s="1514"/>
      <c r="X195" s="1514"/>
      <c r="Y195" s="1514"/>
      <c r="Z195" s="1514"/>
      <c r="AA195" s="1514"/>
      <c r="AB195" s="1514"/>
      <c r="AC195" s="1514"/>
      <c r="AD195" s="1514"/>
      <c r="AE195" s="1514"/>
      <c r="AF195" s="1514"/>
      <c r="AG195" s="1514"/>
      <c r="AH195" s="1514"/>
      <c r="AI195" s="1514"/>
      <c r="AJ195" s="1514"/>
      <c r="AK195" s="1514"/>
      <c r="AL195" s="1514"/>
      <c r="AM195" s="1514"/>
      <c r="AN195" s="1514"/>
      <c r="AO195" s="1514"/>
      <c r="AP195" s="1514"/>
      <c r="AQ195" s="1514"/>
      <c r="AR195" s="1514"/>
      <c r="AS195" s="1514"/>
      <c r="AT195" s="1514"/>
      <c r="AU195" s="1514"/>
      <c r="AV195" s="1514"/>
      <c r="AW195" s="1514"/>
      <c r="AX195" s="1514"/>
      <c r="AY195" s="1514"/>
      <c r="AZ195" s="1514"/>
      <c r="BA195" s="1514"/>
      <c r="BB195" s="1514"/>
      <c r="BC195" s="1514"/>
      <c r="BD195" s="1514"/>
      <c r="BE195" s="1514"/>
      <c r="BF195" s="1514"/>
      <c r="BG195" s="1514"/>
      <c r="BH195" s="1514"/>
      <c r="BI195" s="1514"/>
      <c r="BJ195" s="1514"/>
      <c r="BK195" s="2"/>
    </row>
    <row r="196" spans="1:66" ht="15.75" customHeight="1" x14ac:dyDescent="0.4">
      <c r="A196" s="2"/>
      <c r="B196" s="7"/>
      <c r="C196" s="59"/>
      <c r="D196" s="573" t="s">
        <v>96</v>
      </c>
      <c r="E196" s="744"/>
      <c r="F196" s="744"/>
      <c r="G196" s="744"/>
      <c r="H196" s="744"/>
      <c r="I196" s="745"/>
      <c r="J196" s="700" t="s">
        <v>118</v>
      </c>
      <c r="K196" s="700"/>
      <c r="L196" s="700"/>
      <c r="M196" s="700"/>
      <c r="N196" s="700"/>
      <c r="O196" s="700"/>
      <c r="P196" s="700"/>
      <c r="Q196" s="700"/>
      <c r="R196" s="700"/>
      <c r="S196" s="700"/>
      <c r="T196" s="700"/>
      <c r="U196" s="700"/>
      <c r="V196" s="700"/>
      <c r="W196" s="700"/>
      <c r="X196" s="573" t="s">
        <v>98</v>
      </c>
      <c r="Y196" s="556"/>
      <c r="Z196" s="556"/>
      <c r="AA196" s="556"/>
      <c r="AB196" s="556"/>
      <c r="AC196" s="556"/>
      <c r="AD196" s="557"/>
      <c r="AE196" s="1362" t="s">
        <v>303</v>
      </c>
      <c r="AF196" s="1362"/>
      <c r="AG196" s="1362"/>
      <c r="AH196" s="1362"/>
      <c r="AI196" s="1362"/>
      <c r="AJ196" s="1362"/>
      <c r="AK196" s="1362"/>
      <c r="AL196" s="1362"/>
      <c r="AM196" s="1362"/>
      <c r="AN196" s="787" t="s">
        <v>108</v>
      </c>
      <c r="AO196" s="788"/>
      <c r="AP196" s="788"/>
      <c r="AQ196" s="788"/>
      <c r="AR196" s="788"/>
      <c r="AS196" s="789"/>
      <c r="AT196" s="796" t="s">
        <v>109</v>
      </c>
      <c r="AU196" s="797"/>
      <c r="AV196" s="797"/>
      <c r="AW196" s="797"/>
      <c r="AX196" s="797"/>
      <c r="AY196" s="798"/>
      <c r="AZ196" s="787" t="s">
        <v>110</v>
      </c>
      <c r="BA196" s="788"/>
      <c r="BB196" s="788"/>
      <c r="BC196" s="788"/>
      <c r="BD196" s="788"/>
      <c r="BE196" s="789"/>
      <c r="BF196" s="701" t="s">
        <v>304</v>
      </c>
      <c r="BG196" s="701"/>
      <c r="BH196" s="701"/>
      <c r="BI196" s="701"/>
      <c r="BJ196" s="701"/>
      <c r="BK196" s="701"/>
    </row>
    <row r="197" spans="1:66" ht="15.75" customHeight="1" x14ac:dyDescent="0.4">
      <c r="A197" s="2"/>
      <c r="B197" s="7"/>
      <c r="C197" s="59"/>
      <c r="D197" s="781"/>
      <c r="E197" s="782"/>
      <c r="F197" s="782"/>
      <c r="G197" s="782"/>
      <c r="H197" s="782"/>
      <c r="I197" s="783"/>
      <c r="J197" s="848"/>
      <c r="K197" s="848"/>
      <c r="L197" s="848"/>
      <c r="M197" s="848"/>
      <c r="N197" s="848"/>
      <c r="O197" s="848"/>
      <c r="P197" s="848"/>
      <c r="Q197" s="848"/>
      <c r="R197" s="848"/>
      <c r="S197" s="848"/>
      <c r="T197" s="848"/>
      <c r="U197" s="848"/>
      <c r="V197" s="848"/>
      <c r="W197" s="848"/>
      <c r="X197" s="558"/>
      <c r="Y197" s="559"/>
      <c r="Z197" s="559"/>
      <c r="AA197" s="559"/>
      <c r="AB197" s="559"/>
      <c r="AC197" s="559"/>
      <c r="AD197" s="560"/>
      <c r="AE197" s="1362"/>
      <c r="AF197" s="1362"/>
      <c r="AG197" s="1362"/>
      <c r="AH197" s="1362"/>
      <c r="AI197" s="1362"/>
      <c r="AJ197" s="1362"/>
      <c r="AK197" s="1362"/>
      <c r="AL197" s="1362"/>
      <c r="AM197" s="1362"/>
      <c r="AN197" s="790"/>
      <c r="AO197" s="791"/>
      <c r="AP197" s="791"/>
      <c r="AQ197" s="791"/>
      <c r="AR197" s="791"/>
      <c r="AS197" s="792"/>
      <c r="AT197" s="799"/>
      <c r="AU197" s="800"/>
      <c r="AV197" s="800"/>
      <c r="AW197" s="800"/>
      <c r="AX197" s="800"/>
      <c r="AY197" s="801"/>
      <c r="AZ197" s="790"/>
      <c r="BA197" s="791"/>
      <c r="BB197" s="791"/>
      <c r="BC197" s="791"/>
      <c r="BD197" s="791"/>
      <c r="BE197" s="792"/>
      <c r="BF197" s="701"/>
      <c r="BG197" s="701"/>
      <c r="BH197" s="701"/>
      <c r="BI197" s="701"/>
      <c r="BJ197" s="701"/>
      <c r="BK197" s="701"/>
    </row>
    <row r="198" spans="1:66" ht="15.75" customHeight="1" x14ac:dyDescent="0.4">
      <c r="A198" s="2"/>
      <c r="B198" s="7"/>
      <c r="C198" s="59"/>
      <c r="D198" s="784"/>
      <c r="E198" s="785"/>
      <c r="F198" s="785"/>
      <c r="G198" s="785"/>
      <c r="H198" s="785"/>
      <c r="I198" s="786"/>
      <c r="J198" s="1541" t="s">
        <v>305</v>
      </c>
      <c r="K198" s="1542"/>
      <c r="L198" s="1542"/>
      <c r="M198" s="1542"/>
      <c r="N198" s="1542"/>
      <c r="O198" s="1542"/>
      <c r="P198" s="1542"/>
      <c r="Q198" s="1542"/>
      <c r="R198" s="1542"/>
      <c r="S198" s="1542"/>
      <c r="T198" s="1542"/>
      <c r="U198" s="1542"/>
      <c r="V198" s="1542"/>
      <c r="W198" s="1543"/>
      <c r="X198" s="561"/>
      <c r="Y198" s="562"/>
      <c r="Z198" s="562"/>
      <c r="AA198" s="562"/>
      <c r="AB198" s="562"/>
      <c r="AC198" s="562"/>
      <c r="AD198" s="563"/>
      <c r="AE198" s="1362"/>
      <c r="AF198" s="1362"/>
      <c r="AG198" s="1362"/>
      <c r="AH198" s="1362"/>
      <c r="AI198" s="1362"/>
      <c r="AJ198" s="1362"/>
      <c r="AK198" s="1362"/>
      <c r="AL198" s="1362"/>
      <c r="AM198" s="1362"/>
      <c r="AN198" s="793"/>
      <c r="AO198" s="794"/>
      <c r="AP198" s="794"/>
      <c r="AQ198" s="794"/>
      <c r="AR198" s="794"/>
      <c r="AS198" s="795"/>
      <c r="AT198" s="802"/>
      <c r="AU198" s="803"/>
      <c r="AV198" s="803"/>
      <c r="AW198" s="803"/>
      <c r="AX198" s="803"/>
      <c r="AY198" s="804"/>
      <c r="AZ198" s="793"/>
      <c r="BA198" s="794"/>
      <c r="BB198" s="794"/>
      <c r="BC198" s="794"/>
      <c r="BD198" s="794"/>
      <c r="BE198" s="795"/>
      <c r="BF198" s="701"/>
      <c r="BG198" s="701"/>
      <c r="BH198" s="701"/>
      <c r="BI198" s="701"/>
      <c r="BJ198" s="701"/>
      <c r="BK198" s="701"/>
    </row>
    <row r="199" spans="1:66" ht="15.75" customHeight="1" x14ac:dyDescent="0.4">
      <c r="B199" s="66"/>
      <c r="C199" s="67"/>
      <c r="D199" s="580"/>
      <c r="E199" s="581"/>
      <c r="F199" s="581"/>
      <c r="G199" s="581"/>
      <c r="H199" s="581"/>
      <c r="I199" s="582"/>
      <c r="J199" s="1385"/>
      <c r="K199" s="1385"/>
      <c r="L199" s="1385"/>
      <c r="M199" s="1385"/>
      <c r="N199" s="1385"/>
      <c r="O199" s="1385"/>
      <c r="P199" s="1385"/>
      <c r="Q199" s="1385"/>
      <c r="R199" s="1385"/>
      <c r="S199" s="1385"/>
      <c r="T199" s="1385"/>
      <c r="U199" s="1385"/>
      <c r="V199" s="1385"/>
      <c r="W199" s="1385"/>
      <c r="X199" s="907"/>
      <c r="Y199" s="959"/>
      <c r="Z199" s="959"/>
      <c r="AA199" s="959"/>
      <c r="AB199" s="959"/>
      <c r="AC199" s="959"/>
      <c r="AD199" s="960"/>
      <c r="AE199" s="1533" t="s">
        <v>306</v>
      </c>
      <c r="AF199" s="1534"/>
      <c r="AG199" s="1534"/>
      <c r="AH199" s="1534"/>
      <c r="AI199" s="1534"/>
      <c r="AJ199" s="1535"/>
      <c r="AK199" s="1535"/>
      <c r="AL199" s="1535"/>
      <c r="AM199" s="1539" t="s">
        <v>19</v>
      </c>
      <c r="AN199" s="537"/>
      <c r="AO199" s="538"/>
      <c r="AP199" s="538"/>
      <c r="AQ199" s="538"/>
      <c r="AR199" s="538"/>
      <c r="AS199" s="539"/>
      <c r="AT199" s="543"/>
      <c r="AU199" s="544"/>
      <c r="AV199" s="544"/>
      <c r="AW199" s="544"/>
      <c r="AX199" s="544"/>
      <c r="AY199" s="545"/>
      <c r="AZ199" s="769">
        <f>AN199*AT199</f>
        <v>0</v>
      </c>
      <c r="BA199" s="770"/>
      <c r="BB199" s="770"/>
      <c r="BC199" s="770"/>
      <c r="BD199" s="770"/>
      <c r="BE199" s="771"/>
      <c r="BF199" s="1522"/>
      <c r="BG199" s="1523"/>
      <c r="BH199" s="1523"/>
      <c r="BI199" s="1523"/>
      <c r="BJ199" s="1523"/>
      <c r="BK199" s="1524"/>
    </row>
    <row r="200" spans="1:66" ht="15.75" customHeight="1" x14ac:dyDescent="0.4">
      <c r="B200" s="66"/>
      <c r="C200" s="67"/>
      <c r="D200" s="583"/>
      <c r="E200" s="584"/>
      <c r="F200" s="584"/>
      <c r="G200" s="584"/>
      <c r="H200" s="584"/>
      <c r="I200" s="585"/>
      <c r="J200" s="1532"/>
      <c r="K200" s="1532"/>
      <c r="L200" s="1532"/>
      <c r="M200" s="1532"/>
      <c r="N200" s="1532"/>
      <c r="O200" s="1532"/>
      <c r="P200" s="1532"/>
      <c r="Q200" s="1532"/>
      <c r="R200" s="1532"/>
      <c r="S200" s="1532"/>
      <c r="T200" s="1532"/>
      <c r="U200" s="1532"/>
      <c r="V200" s="1532"/>
      <c r="W200" s="1532"/>
      <c r="X200" s="961"/>
      <c r="Y200" s="962"/>
      <c r="Z200" s="962"/>
      <c r="AA200" s="962"/>
      <c r="AB200" s="962"/>
      <c r="AC200" s="962"/>
      <c r="AD200" s="963"/>
      <c r="AE200" s="1528" t="s">
        <v>306</v>
      </c>
      <c r="AF200" s="1529"/>
      <c r="AG200" s="1529"/>
      <c r="AH200" s="1529"/>
      <c r="AI200" s="1529"/>
      <c r="AJ200" s="1530"/>
      <c r="AK200" s="1530"/>
      <c r="AL200" s="1530"/>
      <c r="AM200" s="1540"/>
      <c r="AN200" s="691"/>
      <c r="AO200" s="692"/>
      <c r="AP200" s="692"/>
      <c r="AQ200" s="692"/>
      <c r="AR200" s="692"/>
      <c r="AS200" s="693"/>
      <c r="AT200" s="694"/>
      <c r="AU200" s="695"/>
      <c r="AV200" s="695"/>
      <c r="AW200" s="695"/>
      <c r="AX200" s="695"/>
      <c r="AY200" s="696"/>
      <c r="AZ200" s="772"/>
      <c r="BA200" s="773"/>
      <c r="BB200" s="773"/>
      <c r="BC200" s="773"/>
      <c r="BD200" s="773"/>
      <c r="BE200" s="774"/>
      <c r="BF200" s="1525"/>
      <c r="BG200" s="1526"/>
      <c r="BH200" s="1526"/>
      <c r="BI200" s="1526"/>
      <c r="BJ200" s="1526"/>
      <c r="BK200" s="1527"/>
    </row>
    <row r="201" spans="1:66" ht="15.75" customHeight="1" x14ac:dyDescent="0.4">
      <c r="B201" s="66"/>
      <c r="C201" s="67"/>
      <c r="D201" s="586"/>
      <c r="E201" s="587"/>
      <c r="F201" s="587"/>
      <c r="G201" s="587"/>
      <c r="H201" s="587"/>
      <c r="I201" s="588"/>
      <c r="J201" s="1531"/>
      <c r="K201" s="1531"/>
      <c r="L201" s="1531"/>
      <c r="M201" s="1531"/>
      <c r="N201" s="1531"/>
      <c r="O201" s="1531"/>
      <c r="P201" s="1531"/>
      <c r="Q201" s="1531"/>
      <c r="R201" s="1531"/>
      <c r="S201" s="1531"/>
      <c r="T201" s="1531"/>
      <c r="U201" s="1531"/>
      <c r="V201" s="1531"/>
      <c r="W201" s="1531"/>
      <c r="X201" s="964"/>
      <c r="Y201" s="965"/>
      <c r="Z201" s="965"/>
      <c r="AA201" s="965"/>
      <c r="AB201" s="965"/>
      <c r="AC201" s="965"/>
      <c r="AD201" s="966"/>
      <c r="AE201" s="1516" t="s">
        <v>306</v>
      </c>
      <c r="AF201" s="1517"/>
      <c r="AG201" s="1517"/>
      <c r="AH201" s="1517"/>
      <c r="AI201" s="1517"/>
      <c r="AJ201" s="1518"/>
      <c r="AK201" s="1518"/>
      <c r="AL201" s="1518"/>
      <c r="AM201" s="1540"/>
      <c r="AN201" s="540"/>
      <c r="AO201" s="541"/>
      <c r="AP201" s="541"/>
      <c r="AQ201" s="541"/>
      <c r="AR201" s="541"/>
      <c r="AS201" s="542"/>
      <c r="AT201" s="546"/>
      <c r="AU201" s="547"/>
      <c r="AV201" s="547"/>
      <c r="AW201" s="547"/>
      <c r="AX201" s="547"/>
      <c r="AY201" s="548"/>
      <c r="AZ201" s="775"/>
      <c r="BA201" s="776"/>
      <c r="BB201" s="776"/>
      <c r="BC201" s="776"/>
      <c r="BD201" s="776"/>
      <c r="BE201" s="777"/>
      <c r="BF201" s="561" t="s">
        <v>307</v>
      </c>
      <c r="BG201" s="562"/>
      <c r="BH201" s="562"/>
      <c r="BI201" s="562"/>
      <c r="BJ201" s="562"/>
      <c r="BK201" s="563"/>
    </row>
    <row r="202" spans="1:66" ht="15.75" customHeight="1" x14ac:dyDescent="0.4">
      <c r="B202" s="66"/>
      <c r="C202" s="67"/>
      <c r="D202" s="580"/>
      <c r="E202" s="581"/>
      <c r="F202" s="581"/>
      <c r="G202" s="581"/>
      <c r="H202" s="581"/>
      <c r="I202" s="582"/>
      <c r="J202" s="1385"/>
      <c r="K202" s="1385"/>
      <c r="L202" s="1385"/>
      <c r="M202" s="1385"/>
      <c r="N202" s="1385"/>
      <c r="O202" s="1385"/>
      <c r="P202" s="1385"/>
      <c r="Q202" s="1385"/>
      <c r="R202" s="1385"/>
      <c r="S202" s="1385"/>
      <c r="T202" s="1385"/>
      <c r="U202" s="1385"/>
      <c r="V202" s="1385"/>
      <c r="W202" s="1385"/>
      <c r="X202" s="907"/>
      <c r="Y202" s="959"/>
      <c r="Z202" s="959"/>
      <c r="AA202" s="959"/>
      <c r="AB202" s="959"/>
      <c r="AC202" s="959"/>
      <c r="AD202" s="960"/>
      <c r="AE202" s="1533" t="s">
        <v>306</v>
      </c>
      <c r="AF202" s="1534"/>
      <c r="AG202" s="1534"/>
      <c r="AH202" s="1534"/>
      <c r="AI202" s="1534"/>
      <c r="AJ202" s="1535"/>
      <c r="AK202" s="1535"/>
      <c r="AL202" s="1535"/>
      <c r="AM202" s="1539" t="s">
        <v>19</v>
      </c>
      <c r="AN202" s="537"/>
      <c r="AO202" s="538"/>
      <c r="AP202" s="538"/>
      <c r="AQ202" s="538"/>
      <c r="AR202" s="538"/>
      <c r="AS202" s="539"/>
      <c r="AT202" s="543"/>
      <c r="AU202" s="544"/>
      <c r="AV202" s="544"/>
      <c r="AW202" s="544"/>
      <c r="AX202" s="544"/>
      <c r="AY202" s="545"/>
      <c r="AZ202" s="769">
        <f>AN202*AT202</f>
        <v>0</v>
      </c>
      <c r="BA202" s="770"/>
      <c r="BB202" s="770"/>
      <c r="BC202" s="770"/>
      <c r="BD202" s="770"/>
      <c r="BE202" s="771"/>
      <c r="BF202" s="1522"/>
      <c r="BG202" s="1523"/>
      <c r="BH202" s="1523"/>
      <c r="BI202" s="1523"/>
      <c r="BJ202" s="1523"/>
      <c r="BK202" s="1524"/>
      <c r="BL202" s="195"/>
      <c r="BM202" s="196"/>
    </row>
    <row r="203" spans="1:66" ht="15.75" customHeight="1" x14ac:dyDescent="0.4">
      <c r="B203" s="66"/>
      <c r="C203" s="67"/>
      <c r="D203" s="583"/>
      <c r="E203" s="584"/>
      <c r="F203" s="584"/>
      <c r="G203" s="584"/>
      <c r="H203" s="584"/>
      <c r="I203" s="585"/>
      <c r="J203" s="1532"/>
      <c r="K203" s="1532"/>
      <c r="L203" s="1532"/>
      <c r="M203" s="1532"/>
      <c r="N203" s="1532"/>
      <c r="O203" s="1532"/>
      <c r="P203" s="1532"/>
      <c r="Q203" s="1532"/>
      <c r="R203" s="1532"/>
      <c r="S203" s="1532"/>
      <c r="T203" s="1532"/>
      <c r="U203" s="1532"/>
      <c r="V203" s="1532"/>
      <c r="W203" s="1532"/>
      <c r="X203" s="961"/>
      <c r="Y203" s="962"/>
      <c r="Z203" s="962"/>
      <c r="AA203" s="962"/>
      <c r="AB203" s="962"/>
      <c r="AC203" s="962"/>
      <c r="AD203" s="963"/>
      <c r="AE203" s="1528" t="s">
        <v>306</v>
      </c>
      <c r="AF203" s="1529"/>
      <c r="AG203" s="1529"/>
      <c r="AH203" s="1529"/>
      <c r="AI203" s="1529"/>
      <c r="AJ203" s="1530"/>
      <c r="AK203" s="1530"/>
      <c r="AL203" s="1530"/>
      <c r="AM203" s="1540"/>
      <c r="AN203" s="691"/>
      <c r="AO203" s="692"/>
      <c r="AP203" s="692"/>
      <c r="AQ203" s="692"/>
      <c r="AR203" s="692"/>
      <c r="AS203" s="693"/>
      <c r="AT203" s="694"/>
      <c r="AU203" s="695"/>
      <c r="AV203" s="695"/>
      <c r="AW203" s="695"/>
      <c r="AX203" s="695"/>
      <c r="AY203" s="696"/>
      <c r="AZ203" s="772"/>
      <c r="BA203" s="773"/>
      <c r="BB203" s="773"/>
      <c r="BC203" s="773"/>
      <c r="BD203" s="773"/>
      <c r="BE203" s="774"/>
      <c r="BF203" s="1525"/>
      <c r="BG203" s="1526"/>
      <c r="BH203" s="1526"/>
      <c r="BI203" s="1526"/>
      <c r="BJ203" s="1526"/>
      <c r="BK203" s="1527"/>
      <c r="BL203" s="195"/>
      <c r="BM203" s="196"/>
    </row>
    <row r="204" spans="1:66" ht="15.75" customHeight="1" x14ac:dyDescent="0.4">
      <c r="B204" s="66"/>
      <c r="C204" s="67"/>
      <c r="D204" s="586"/>
      <c r="E204" s="587"/>
      <c r="F204" s="587"/>
      <c r="G204" s="587"/>
      <c r="H204" s="587"/>
      <c r="I204" s="588"/>
      <c r="J204" s="1531"/>
      <c r="K204" s="1531"/>
      <c r="L204" s="1531"/>
      <c r="M204" s="1531"/>
      <c r="N204" s="1531"/>
      <c r="O204" s="1531"/>
      <c r="P204" s="1531"/>
      <c r="Q204" s="1531"/>
      <c r="R204" s="1531"/>
      <c r="S204" s="1531"/>
      <c r="T204" s="1531"/>
      <c r="U204" s="1531"/>
      <c r="V204" s="1531"/>
      <c r="W204" s="1531"/>
      <c r="X204" s="964"/>
      <c r="Y204" s="965"/>
      <c r="Z204" s="965"/>
      <c r="AA204" s="965"/>
      <c r="AB204" s="965"/>
      <c r="AC204" s="965"/>
      <c r="AD204" s="966"/>
      <c r="AE204" s="1516" t="s">
        <v>306</v>
      </c>
      <c r="AF204" s="1517"/>
      <c r="AG204" s="1517"/>
      <c r="AH204" s="1517"/>
      <c r="AI204" s="1517"/>
      <c r="AJ204" s="1518"/>
      <c r="AK204" s="1518"/>
      <c r="AL204" s="1518"/>
      <c r="AM204" s="1540"/>
      <c r="AN204" s="540"/>
      <c r="AO204" s="541"/>
      <c r="AP204" s="541"/>
      <c r="AQ204" s="541"/>
      <c r="AR204" s="541"/>
      <c r="AS204" s="542"/>
      <c r="AT204" s="546"/>
      <c r="AU204" s="547"/>
      <c r="AV204" s="547"/>
      <c r="AW204" s="547"/>
      <c r="AX204" s="547"/>
      <c r="AY204" s="548"/>
      <c r="AZ204" s="775"/>
      <c r="BA204" s="776"/>
      <c r="BB204" s="776"/>
      <c r="BC204" s="776"/>
      <c r="BD204" s="776"/>
      <c r="BE204" s="777"/>
      <c r="BF204" s="561" t="s">
        <v>307</v>
      </c>
      <c r="BG204" s="562"/>
      <c r="BH204" s="562"/>
      <c r="BI204" s="562"/>
      <c r="BJ204" s="562"/>
      <c r="BK204" s="563"/>
      <c r="BL204" s="197"/>
      <c r="BM204" s="198"/>
      <c r="BN204" s="65"/>
    </row>
    <row r="205" spans="1:66" ht="15.75" customHeight="1" x14ac:dyDescent="0.4">
      <c r="B205" s="66"/>
      <c r="C205" s="67"/>
      <c r="D205" s="580"/>
      <c r="E205" s="581"/>
      <c r="F205" s="581"/>
      <c r="G205" s="581"/>
      <c r="H205" s="581"/>
      <c r="I205" s="582"/>
      <c r="J205" s="1385"/>
      <c r="K205" s="1385"/>
      <c r="L205" s="1385"/>
      <c r="M205" s="1385"/>
      <c r="N205" s="1385"/>
      <c r="O205" s="1385"/>
      <c r="P205" s="1385"/>
      <c r="Q205" s="1385"/>
      <c r="R205" s="1385"/>
      <c r="S205" s="1385"/>
      <c r="T205" s="1385"/>
      <c r="U205" s="1385"/>
      <c r="V205" s="1385"/>
      <c r="W205" s="1385"/>
      <c r="X205" s="958"/>
      <c r="Y205" s="959"/>
      <c r="Z205" s="959"/>
      <c r="AA205" s="959"/>
      <c r="AB205" s="959"/>
      <c r="AC205" s="959"/>
      <c r="AD205" s="960"/>
      <c r="AE205" s="1533" t="s">
        <v>306</v>
      </c>
      <c r="AF205" s="1534"/>
      <c r="AG205" s="1534"/>
      <c r="AH205" s="1534"/>
      <c r="AI205" s="1534"/>
      <c r="AJ205" s="1535"/>
      <c r="AK205" s="1535"/>
      <c r="AL205" s="1535"/>
      <c r="AM205" s="1536" t="s">
        <v>19</v>
      </c>
      <c r="AN205" s="537"/>
      <c r="AO205" s="538"/>
      <c r="AP205" s="538"/>
      <c r="AQ205" s="538"/>
      <c r="AR205" s="538"/>
      <c r="AS205" s="539"/>
      <c r="AT205" s="543"/>
      <c r="AU205" s="544"/>
      <c r="AV205" s="544"/>
      <c r="AW205" s="544"/>
      <c r="AX205" s="544"/>
      <c r="AY205" s="545"/>
      <c r="AZ205" s="769">
        <f>AN205*AT205</f>
        <v>0</v>
      </c>
      <c r="BA205" s="770"/>
      <c r="BB205" s="770"/>
      <c r="BC205" s="770"/>
      <c r="BD205" s="770"/>
      <c r="BE205" s="771"/>
      <c r="BF205" s="1522"/>
      <c r="BG205" s="1523"/>
      <c r="BH205" s="1523"/>
      <c r="BI205" s="1523"/>
      <c r="BJ205" s="1523"/>
      <c r="BK205" s="1524"/>
      <c r="BL205" s="199"/>
      <c r="BM205" s="199"/>
      <c r="BN205" s="65"/>
    </row>
    <row r="206" spans="1:66" ht="15.75" customHeight="1" x14ac:dyDescent="0.4">
      <c r="B206" s="66"/>
      <c r="C206" s="67"/>
      <c r="D206" s="583"/>
      <c r="E206" s="584"/>
      <c r="F206" s="584"/>
      <c r="G206" s="584"/>
      <c r="H206" s="584"/>
      <c r="I206" s="585"/>
      <c r="J206" s="1532"/>
      <c r="K206" s="1532"/>
      <c r="L206" s="1532"/>
      <c r="M206" s="1532"/>
      <c r="N206" s="1532"/>
      <c r="O206" s="1532"/>
      <c r="P206" s="1532"/>
      <c r="Q206" s="1532"/>
      <c r="R206" s="1532"/>
      <c r="S206" s="1532"/>
      <c r="T206" s="1532"/>
      <c r="U206" s="1532"/>
      <c r="V206" s="1532"/>
      <c r="W206" s="1532"/>
      <c r="X206" s="961"/>
      <c r="Y206" s="962"/>
      <c r="Z206" s="962"/>
      <c r="AA206" s="962"/>
      <c r="AB206" s="962"/>
      <c r="AC206" s="962"/>
      <c r="AD206" s="963"/>
      <c r="AE206" s="1528" t="s">
        <v>306</v>
      </c>
      <c r="AF206" s="1529"/>
      <c r="AG206" s="1529"/>
      <c r="AH206" s="1529"/>
      <c r="AI206" s="1529"/>
      <c r="AJ206" s="1530"/>
      <c r="AK206" s="1530"/>
      <c r="AL206" s="1530"/>
      <c r="AM206" s="1537"/>
      <c r="AN206" s="691"/>
      <c r="AO206" s="692"/>
      <c r="AP206" s="692"/>
      <c r="AQ206" s="692"/>
      <c r="AR206" s="692"/>
      <c r="AS206" s="693"/>
      <c r="AT206" s="694"/>
      <c r="AU206" s="695"/>
      <c r="AV206" s="695"/>
      <c r="AW206" s="695"/>
      <c r="AX206" s="695"/>
      <c r="AY206" s="696"/>
      <c r="AZ206" s="772"/>
      <c r="BA206" s="773"/>
      <c r="BB206" s="773"/>
      <c r="BC206" s="773"/>
      <c r="BD206" s="773"/>
      <c r="BE206" s="774"/>
      <c r="BF206" s="1525"/>
      <c r="BG206" s="1526"/>
      <c r="BH206" s="1526"/>
      <c r="BI206" s="1526"/>
      <c r="BJ206" s="1526"/>
      <c r="BK206" s="1527"/>
      <c r="BL206" s="199"/>
      <c r="BM206" s="199"/>
      <c r="BN206" s="65"/>
    </row>
    <row r="207" spans="1:66" ht="15.75" customHeight="1" x14ac:dyDescent="0.4">
      <c r="B207" s="66"/>
      <c r="C207" s="67"/>
      <c r="D207" s="586"/>
      <c r="E207" s="587"/>
      <c r="F207" s="587"/>
      <c r="G207" s="587"/>
      <c r="H207" s="587"/>
      <c r="I207" s="588"/>
      <c r="J207" s="1515"/>
      <c r="K207" s="1515"/>
      <c r="L207" s="1515"/>
      <c r="M207" s="1515"/>
      <c r="N207" s="1515"/>
      <c r="O207" s="1515"/>
      <c r="P207" s="1515"/>
      <c r="Q207" s="1515"/>
      <c r="R207" s="1515"/>
      <c r="S207" s="1515"/>
      <c r="T207" s="1515"/>
      <c r="U207" s="1515"/>
      <c r="V207" s="1515"/>
      <c r="W207" s="1515"/>
      <c r="X207" s="964"/>
      <c r="Y207" s="965"/>
      <c r="Z207" s="965"/>
      <c r="AA207" s="965"/>
      <c r="AB207" s="965"/>
      <c r="AC207" s="965"/>
      <c r="AD207" s="966"/>
      <c r="AE207" s="1516" t="s">
        <v>306</v>
      </c>
      <c r="AF207" s="1517"/>
      <c r="AG207" s="1517"/>
      <c r="AH207" s="1517"/>
      <c r="AI207" s="1517"/>
      <c r="AJ207" s="1518"/>
      <c r="AK207" s="1518"/>
      <c r="AL207" s="1518"/>
      <c r="AM207" s="1538"/>
      <c r="AN207" s="540"/>
      <c r="AO207" s="541"/>
      <c r="AP207" s="541"/>
      <c r="AQ207" s="541"/>
      <c r="AR207" s="541"/>
      <c r="AS207" s="542"/>
      <c r="AT207" s="546"/>
      <c r="AU207" s="547"/>
      <c r="AV207" s="547"/>
      <c r="AW207" s="547"/>
      <c r="AX207" s="547"/>
      <c r="AY207" s="548"/>
      <c r="AZ207" s="775"/>
      <c r="BA207" s="776"/>
      <c r="BB207" s="776"/>
      <c r="BC207" s="776"/>
      <c r="BD207" s="776"/>
      <c r="BE207" s="777"/>
      <c r="BF207" s="561" t="s">
        <v>307</v>
      </c>
      <c r="BG207" s="562"/>
      <c r="BH207" s="562"/>
      <c r="BI207" s="562"/>
      <c r="BJ207" s="562"/>
      <c r="BK207" s="563"/>
      <c r="BL207" s="65"/>
      <c r="BM207" s="65"/>
      <c r="BN207" s="65"/>
    </row>
    <row r="208" spans="1:66" ht="15.75" customHeight="1" x14ac:dyDescent="0.4">
      <c r="A208" s="2"/>
      <c r="B208" s="7"/>
      <c r="C208" s="7"/>
      <c r="D208" s="1420" t="s">
        <v>308</v>
      </c>
      <c r="E208" s="1420"/>
      <c r="F208" s="1420"/>
      <c r="G208" s="1420"/>
      <c r="H208" s="1420"/>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c r="AK208" s="1420"/>
      <c r="AL208" s="1420"/>
      <c r="AM208" s="1420"/>
      <c r="AN208" s="1420"/>
      <c r="AO208" s="1420"/>
      <c r="AP208" s="1420"/>
      <c r="AQ208" s="1420"/>
      <c r="AR208" s="1420"/>
      <c r="AS208" s="1519"/>
      <c r="AT208" s="700" t="s">
        <v>309</v>
      </c>
      <c r="AU208" s="700"/>
      <c r="AV208" s="700"/>
      <c r="AW208" s="700"/>
      <c r="AX208" s="700"/>
      <c r="AY208" s="700"/>
      <c r="AZ208" s="1375">
        <f>SUM(AZ199:BE207)</f>
        <v>0</v>
      </c>
      <c r="BA208" s="1375"/>
      <c r="BB208" s="1375"/>
      <c r="BC208" s="1375"/>
      <c r="BD208" s="1375"/>
      <c r="BE208" s="1375"/>
      <c r="BF208" s="1375"/>
      <c r="BG208" s="1375"/>
      <c r="BH208" s="1375"/>
      <c r="BI208" s="1375"/>
      <c r="BJ208" s="1375"/>
      <c r="BK208" s="1375"/>
    </row>
    <row r="209" spans="1:66" ht="15.75" customHeight="1" x14ac:dyDescent="0.4">
      <c r="A209" s="2"/>
      <c r="B209" s="7"/>
      <c r="C209" s="7"/>
      <c r="D209" s="1520" t="s">
        <v>310</v>
      </c>
      <c r="E209" s="1520"/>
      <c r="F209" s="1520"/>
      <c r="G209" s="1520"/>
      <c r="H209" s="1520"/>
      <c r="I209" s="1520"/>
      <c r="J209" s="1520"/>
      <c r="K209" s="1520"/>
      <c r="L209" s="1520"/>
      <c r="M209" s="1520"/>
      <c r="N209" s="1520"/>
      <c r="O209" s="1520"/>
      <c r="P209" s="1520"/>
      <c r="Q209" s="1520"/>
      <c r="R209" s="1520"/>
      <c r="S209" s="1520"/>
      <c r="T209" s="1520"/>
      <c r="U209" s="1520"/>
      <c r="V209" s="1520"/>
      <c r="W209" s="1520"/>
      <c r="X209" s="1520"/>
      <c r="Y209" s="1520"/>
      <c r="Z209" s="1520"/>
      <c r="AA209" s="1520"/>
      <c r="AB209" s="1520"/>
      <c r="AC209" s="1520"/>
      <c r="AD209" s="1520"/>
      <c r="AE209" s="1520"/>
      <c r="AF209" s="1520"/>
      <c r="AG209" s="1520"/>
      <c r="AH209" s="1520"/>
      <c r="AI209" s="1520"/>
      <c r="AJ209" s="1520"/>
      <c r="AK209" s="1520"/>
      <c r="AL209" s="1520"/>
      <c r="AM209" s="1520"/>
      <c r="AN209" s="1520"/>
      <c r="AO209" s="1520"/>
      <c r="AP209" s="1520"/>
      <c r="AQ209" s="1520"/>
      <c r="AR209" s="1520"/>
      <c r="AS209" s="1521"/>
      <c r="AT209" s="700"/>
      <c r="AU209" s="700"/>
      <c r="AV209" s="700"/>
      <c r="AW209" s="700"/>
      <c r="AX209" s="700"/>
      <c r="AY209" s="700"/>
      <c r="AZ209" s="1375"/>
      <c r="BA209" s="1375"/>
      <c r="BB209" s="1375"/>
      <c r="BC209" s="1375"/>
      <c r="BD209" s="1375"/>
      <c r="BE209" s="1375"/>
      <c r="BF209" s="1375"/>
      <c r="BG209" s="1375"/>
      <c r="BH209" s="1375"/>
      <c r="BI209" s="1375"/>
      <c r="BJ209" s="1375"/>
      <c r="BK209" s="1375"/>
    </row>
    <row r="210" spans="1:66" ht="15" customHeight="1" x14ac:dyDescent="0.4">
      <c r="A210" s="2"/>
      <c r="B210" s="7"/>
      <c r="C210" s="7"/>
      <c r="D210" s="1513" t="s">
        <v>311</v>
      </c>
      <c r="E210" s="1513"/>
      <c r="F210" s="1513"/>
      <c r="G210" s="1513"/>
      <c r="H210" s="1513"/>
      <c r="I210" s="1513"/>
      <c r="J210" s="1513"/>
      <c r="K210" s="1513"/>
      <c r="L210" s="1513"/>
      <c r="M210" s="1513"/>
      <c r="N210" s="1513"/>
      <c r="O210" s="1513"/>
      <c r="P210" s="1513"/>
      <c r="Q210" s="1513"/>
      <c r="R210" s="1513"/>
      <c r="S210" s="1513"/>
      <c r="T210" s="1513"/>
      <c r="U210" s="1513"/>
      <c r="V210" s="1513"/>
      <c r="W210" s="1513"/>
      <c r="X210" s="1513"/>
      <c r="Y210" s="1513"/>
      <c r="Z210" s="1513"/>
      <c r="AA210" s="1513"/>
      <c r="AB210" s="1513"/>
      <c r="AC210" s="1513"/>
      <c r="AD210" s="1513"/>
      <c r="AE210" s="1513"/>
      <c r="AF210" s="1513"/>
      <c r="AG210" s="1513"/>
      <c r="AH210" s="1513"/>
      <c r="AI210" s="1513"/>
      <c r="AJ210" s="1513"/>
      <c r="AK210" s="1513"/>
      <c r="AL210" s="1513"/>
      <c r="AM210" s="1513"/>
      <c r="AN210" s="1513"/>
      <c r="AO210" s="1513"/>
      <c r="AP210" s="1513"/>
      <c r="AQ210" s="1513"/>
      <c r="AR210" s="1513"/>
      <c r="AS210" s="1513"/>
      <c r="AT210" s="1513"/>
      <c r="AU210" s="1513"/>
      <c r="AV210" s="1513"/>
      <c r="AW210" s="1513"/>
      <c r="AX210" s="1513"/>
      <c r="AY210" s="1513"/>
      <c r="AZ210" s="1513"/>
      <c r="BA210" s="1513"/>
      <c r="BB210" s="1513"/>
      <c r="BC210" s="1513"/>
      <c r="BD210" s="1513"/>
      <c r="BE210" s="1513"/>
      <c r="BF210" s="1513"/>
      <c r="BG210" s="1513"/>
      <c r="BH210" s="1513"/>
      <c r="BI210" s="1513"/>
      <c r="BJ210" s="1513"/>
      <c r="BK210" s="1513"/>
    </row>
    <row r="211" spans="1:66" ht="15" customHeight="1" x14ac:dyDescent="0.4">
      <c r="A211" s="2"/>
      <c r="B211" s="7"/>
      <c r="C211" s="7"/>
      <c r="D211" s="1249" t="s">
        <v>312</v>
      </c>
      <c r="E211" s="1249"/>
      <c r="F211" s="1249"/>
      <c r="G211" s="1249"/>
      <c r="H211" s="1249"/>
      <c r="I211" s="1249"/>
      <c r="J211" s="1249"/>
      <c r="K211" s="1249"/>
      <c r="L211" s="1249"/>
      <c r="M211" s="1249"/>
      <c r="N211" s="1249"/>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row>
    <row r="212" spans="1:66" ht="15" customHeight="1" x14ac:dyDescent="0.4">
      <c r="A212" s="2"/>
      <c r="B212" s="7"/>
      <c r="C212" s="7"/>
      <c r="D212" s="1249" t="s">
        <v>313</v>
      </c>
      <c r="E212" s="1249"/>
      <c r="F212" s="1249"/>
      <c r="G212" s="1249"/>
      <c r="H212" s="1249"/>
      <c r="I212" s="1249"/>
      <c r="J212" s="1249"/>
      <c r="K212" s="1249"/>
      <c r="L212" s="1249"/>
      <c r="M212" s="1249"/>
      <c r="N212" s="1249"/>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row>
    <row r="213" spans="1:66" ht="15.75" customHeight="1" x14ac:dyDescent="0.4">
      <c r="A213" s="2"/>
      <c r="B213" s="7"/>
      <c r="C213" s="7"/>
      <c r="D213" s="76"/>
      <c r="E213" s="76"/>
      <c r="F213" s="76"/>
      <c r="G213" s="76"/>
      <c r="H213" s="76"/>
      <c r="I213" s="76"/>
      <c r="J213" s="76"/>
      <c r="K213" s="76"/>
      <c r="L213" s="76"/>
      <c r="M213" s="76"/>
      <c r="N213" s="183"/>
      <c r="O213" s="183"/>
      <c r="P213" s="183"/>
      <c r="Q213" s="183"/>
      <c r="R213" s="183"/>
      <c r="S213" s="183"/>
      <c r="T213" s="183"/>
      <c r="U213" s="183"/>
      <c r="V213" s="183"/>
      <c r="W213" s="183"/>
      <c r="X213" s="183"/>
      <c r="Y213" s="183"/>
      <c r="Z213" s="183"/>
      <c r="AA213" s="183"/>
      <c r="AB213" s="183"/>
      <c r="AC213" s="183"/>
      <c r="AD213" s="183"/>
      <c r="AE213" s="183"/>
      <c r="AF213" s="183"/>
      <c r="AG213" s="182"/>
      <c r="AH213" s="182"/>
      <c r="AI213" s="182"/>
      <c r="AJ213" s="182"/>
      <c r="AK213" s="182"/>
      <c r="AL213" s="182"/>
      <c r="AM213" s="182"/>
      <c r="AN213" s="200"/>
      <c r="AO213" s="200"/>
      <c r="AP213" s="200"/>
      <c r="AQ213" s="200"/>
      <c r="AR213" s="200"/>
      <c r="AS213" s="200"/>
      <c r="AT213" s="184"/>
      <c r="AU213" s="184"/>
      <c r="AV213" s="184"/>
      <c r="AW213" s="184"/>
      <c r="AX213" s="184"/>
      <c r="AY213" s="184"/>
      <c r="AZ213" s="201"/>
      <c r="BA213" s="201"/>
      <c r="BB213" s="201"/>
      <c r="BC213" s="201"/>
      <c r="BD213" s="201"/>
      <c r="BE213" s="201"/>
      <c r="BF213" s="2"/>
      <c r="BG213" s="2"/>
      <c r="BH213" s="2"/>
      <c r="BI213" s="2"/>
      <c r="BJ213" s="2"/>
      <c r="BK213" s="2"/>
    </row>
    <row r="214" spans="1:66" ht="15" customHeight="1" x14ac:dyDescent="0.4">
      <c r="A214" s="2" t="s">
        <v>314</v>
      </c>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row>
    <row r="215" spans="1:66" ht="15" customHeight="1"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row>
    <row r="216" spans="1:66" ht="9" customHeight="1"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row>
    <row r="217" spans="1:66" ht="15" customHeight="1" x14ac:dyDescent="0.15">
      <c r="A217" s="85" t="s">
        <v>315</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row>
    <row r="218" spans="1:66" ht="15" customHeight="1" x14ac:dyDescent="0.15">
      <c r="A218" s="85"/>
      <c r="B218" s="87" t="s">
        <v>141</v>
      </c>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row>
    <row r="219" spans="1:66" ht="10.5" customHeight="1" x14ac:dyDescent="0.15">
      <c r="A219" s="85"/>
      <c r="B219" s="87"/>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row>
    <row r="220" spans="1:66" s="65" customFormat="1" x14ac:dyDescent="0.4">
      <c r="A220" s="2"/>
      <c r="C220" s="114" t="s">
        <v>316</v>
      </c>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64"/>
      <c r="BI220" s="2"/>
      <c r="BJ220" s="2"/>
      <c r="BK220" s="2"/>
    </row>
    <row r="221" spans="1:66" s="65" customFormat="1" ht="24.75" customHeight="1" x14ac:dyDescent="0.4">
      <c r="A221" s="2"/>
      <c r="B221" s="2"/>
      <c r="C221" s="1514" t="s">
        <v>297</v>
      </c>
      <c r="D221" s="1514"/>
      <c r="E221" s="1514"/>
      <c r="F221" s="1514"/>
      <c r="G221" s="1514"/>
      <c r="H221" s="1514"/>
      <c r="I221" s="1514"/>
      <c r="J221" s="1514"/>
      <c r="K221" s="1514"/>
      <c r="L221" s="1514"/>
      <c r="M221" s="1514"/>
      <c r="N221" s="1514"/>
      <c r="O221" s="1514"/>
      <c r="P221" s="1514"/>
      <c r="Q221" s="1514"/>
      <c r="R221" s="1514"/>
      <c r="S221" s="1514"/>
      <c r="T221" s="1514"/>
      <c r="U221" s="1514"/>
      <c r="V221" s="1514"/>
      <c r="W221" s="1514"/>
      <c r="X221" s="1514"/>
      <c r="Y221" s="1514"/>
      <c r="Z221" s="1514"/>
      <c r="AA221" s="1514"/>
      <c r="AB221" s="1514"/>
      <c r="AC221" s="1514"/>
      <c r="AD221" s="1514"/>
      <c r="AE221" s="1514"/>
      <c r="AF221" s="1514"/>
      <c r="AG221" s="1514"/>
      <c r="AH221" s="1514"/>
      <c r="AI221" s="1514"/>
      <c r="AJ221" s="1514"/>
      <c r="AK221" s="1514"/>
      <c r="AL221" s="1514"/>
      <c r="AM221" s="1514"/>
      <c r="AN221" s="1514"/>
      <c r="AO221" s="1514"/>
      <c r="AP221" s="1514"/>
      <c r="AQ221" s="1514"/>
      <c r="AR221" s="1514"/>
      <c r="AS221" s="1514"/>
      <c r="AT221" s="1514"/>
      <c r="AU221" s="1514"/>
      <c r="AV221" s="1514"/>
      <c r="AW221" s="1514"/>
      <c r="AX221" s="1514"/>
      <c r="AY221" s="1514"/>
      <c r="AZ221" s="1514"/>
      <c r="BA221" s="1514"/>
      <c r="BB221" s="1514"/>
      <c r="BC221" s="1514"/>
      <c r="BD221" s="1514"/>
      <c r="BE221" s="1514"/>
      <c r="BF221" s="1514"/>
      <c r="BG221" s="1514"/>
      <c r="BH221" s="1514"/>
      <c r="BI221" s="1514"/>
      <c r="BJ221" s="1514"/>
      <c r="BK221" s="2"/>
    </row>
    <row r="222" spans="1:66" ht="14.25" customHeight="1" x14ac:dyDescent="0.4">
      <c r="A222" s="2"/>
      <c r="B222" s="7"/>
      <c r="C222" s="59"/>
      <c r="D222" s="573" t="s">
        <v>96</v>
      </c>
      <c r="E222" s="744"/>
      <c r="F222" s="744"/>
      <c r="G222" s="744"/>
      <c r="H222" s="744"/>
      <c r="I222" s="745"/>
      <c r="J222" s="555" t="s">
        <v>97</v>
      </c>
      <c r="K222" s="556"/>
      <c r="L222" s="556"/>
      <c r="M222" s="556"/>
      <c r="N222" s="556"/>
      <c r="O222" s="556"/>
      <c r="P222" s="556"/>
      <c r="Q222" s="556"/>
      <c r="R222" s="556"/>
      <c r="S222" s="556"/>
      <c r="T222" s="556"/>
      <c r="U222" s="556"/>
      <c r="V222" s="556"/>
      <c r="W222" s="556"/>
      <c r="X222" s="556"/>
      <c r="Y222" s="556"/>
      <c r="Z222" s="556"/>
      <c r="AA222" s="556"/>
      <c r="AB222" s="556"/>
      <c r="AC222" s="556"/>
      <c r="AD222" s="556"/>
      <c r="AE222" s="556"/>
      <c r="AF222" s="557"/>
      <c r="AG222" s="564" t="s">
        <v>98</v>
      </c>
      <c r="AH222" s="565"/>
      <c r="AI222" s="565"/>
      <c r="AJ222" s="565"/>
      <c r="AK222" s="565"/>
      <c r="AL222" s="566"/>
      <c r="AM222" s="787" t="s">
        <v>149</v>
      </c>
      <c r="AN222" s="788"/>
      <c r="AO222" s="788"/>
      <c r="AP222" s="788"/>
      <c r="AQ222" s="788"/>
      <c r="AR222" s="789"/>
      <c r="AS222" s="796" t="s">
        <v>109</v>
      </c>
      <c r="AT222" s="797"/>
      <c r="AU222" s="797"/>
      <c r="AV222" s="797"/>
      <c r="AW222" s="797"/>
      <c r="AX222" s="798"/>
      <c r="AY222" s="787" t="s">
        <v>110</v>
      </c>
      <c r="AZ222" s="788"/>
      <c r="BA222" s="788"/>
      <c r="BB222" s="788"/>
      <c r="BC222" s="788"/>
      <c r="BD222" s="789"/>
      <c r="BE222" s="2"/>
      <c r="BF222" s="2"/>
      <c r="BG222" s="2"/>
      <c r="BH222" s="2"/>
      <c r="BI222" s="2"/>
      <c r="BJ222" s="2"/>
      <c r="BK222" s="2"/>
    </row>
    <row r="223" spans="1:66" ht="14.25" customHeight="1" x14ac:dyDescent="0.4">
      <c r="A223" s="2"/>
      <c r="B223" s="7"/>
      <c r="C223" s="59"/>
      <c r="D223" s="781"/>
      <c r="E223" s="782"/>
      <c r="F223" s="782"/>
      <c r="G223" s="782"/>
      <c r="H223" s="782"/>
      <c r="I223" s="783"/>
      <c r="J223" s="558"/>
      <c r="K223" s="559"/>
      <c r="L223" s="559"/>
      <c r="M223" s="559"/>
      <c r="N223" s="559"/>
      <c r="O223" s="559"/>
      <c r="P223" s="559"/>
      <c r="Q223" s="559"/>
      <c r="R223" s="559"/>
      <c r="S223" s="559"/>
      <c r="T223" s="559"/>
      <c r="U223" s="559"/>
      <c r="V223" s="559"/>
      <c r="W223" s="559"/>
      <c r="X223" s="559"/>
      <c r="Y223" s="559"/>
      <c r="Z223" s="559"/>
      <c r="AA223" s="559"/>
      <c r="AB223" s="559"/>
      <c r="AC223" s="559"/>
      <c r="AD223" s="559"/>
      <c r="AE223" s="559"/>
      <c r="AF223" s="560"/>
      <c r="AG223" s="567"/>
      <c r="AH223" s="568"/>
      <c r="AI223" s="568"/>
      <c r="AJ223" s="568"/>
      <c r="AK223" s="568"/>
      <c r="AL223" s="569"/>
      <c r="AM223" s="790"/>
      <c r="AN223" s="791"/>
      <c r="AO223" s="791"/>
      <c r="AP223" s="791"/>
      <c r="AQ223" s="791"/>
      <c r="AR223" s="792"/>
      <c r="AS223" s="799"/>
      <c r="AT223" s="800"/>
      <c r="AU223" s="800"/>
      <c r="AV223" s="800"/>
      <c r="AW223" s="800"/>
      <c r="AX223" s="801"/>
      <c r="AY223" s="790"/>
      <c r="AZ223" s="791"/>
      <c r="BA223" s="791"/>
      <c r="BB223" s="791"/>
      <c r="BC223" s="791"/>
      <c r="BD223" s="792"/>
      <c r="BE223" s="2"/>
      <c r="BF223" s="2"/>
      <c r="BG223" s="2"/>
      <c r="BH223" s="2"/>
      <c r="BI223" s="2"/>
      <c r="BJ223" s="2"/>
      <c r="BK223" s="2"/>
    </row>
    <row r="224" spans="1:66" ht="14.25" customHeight="1" x14ac:dyDescent="0.4">
      <c r="A224" s="2"/>
      <c r="B224" s="7"/>
      <c r="C224" s="59"/>
      <c r="D224" s="784"/>
      <c r="E224" s="785"/>
      <c r="F224" s="785"/>
      <c r="G224" s="785"/>
      <c r="H224" s="785"/>
      <c r="I224" s="786"/>
      <c r="J224" s="561"/>
      <c r="K224" s="562"/>
      <c r="L224" s="562"/>
      <c r="M224" s="562"/>
      <c r="N224" s="562"/>
      <c r="O224" s="562"/>
      <c r="P224" s="562"/>
      <c r="Q224" s="562"/>
      <c r="R224" s="562"/>
      <c r="S224" s="562"/>
      <c r="T224" s="562"/>
      <c r="U224" s="562"/>
      <c r="V224" s="562"/>
      <c r="W224" s="562"/>
      <c r="X224" s="562"/>
      <c r="Y224" s="562"/>
      <c r="Z224" s="562"/>
      <c r="AA224" s="562"/>
      <c r="AB224" s="562"/>
      <c r="AC224" s="562"/>
      <c r="AD224" s="562"/>
      <c r="AE224" s="562"/>
      <c r="AF224" s="563"/>
      <c r="AG224" s="570"/>
      <c r="AH224" s="571"/>
      <c r="AI224" s="571"/>
      <c r="AJ224" s="571"/>
      <c r="AK224" s="571"/>
      <c r="AL224" s="572"/>
      <c r="AM224" s="793"/>
      <c r="AN224" s="794"/>
      <c r="AO224" s="794"/>
      <c r="AP224" s="794"/>
      <c r="AQ224" s="794"/>
      <c r="AR224" s="795"/>
      <c r="AS224" s="802"/>
      <c r="AT224" s="803"/>
      <c r="AU224" s="803"/>
      <c r="AV224" s="803"/>
      <c r="AW224" s="803"/>
      <c r="AX224" s="804"/>
      <c r="AY224" s="793"/>
      <c r="AZ224" s="794"/>
      <c r="BA224" s="794"/>
      <c r="BB224" s="794"/>
      <c r="BC224" s="794"/>
      <c r="BD224" s="795"/>
      <c r="BE224" s="2"/>
      <c r="BF224" s="2"/>
      <c r="BG224" s="2"/>
      <c r="BH224" s="2"/>
      <c r="BI224" s="2"/>
      <c r="BJ224" s="2"/>
      <c r="BK224" s="2"/>
    </row>
    <row r="225" spans="1:63" ht="14.25" customHeight="1" x14ac:dyDescent="0.4">
      <c r="B225" s="66"/>
      <c r="C225" s="67"/>
      <c r="D225" s="580"/>
      <c r="E225" s="581"/>
      <c r="F225" s="581"/>
      <c r="G225" s="581"/>
      <c r="H225" s="581"/>
      <c r="I225" s="582"/>
      <c r="J225" s="702"/>
      <c r="K225" s="703"/>
      <c r="L225" s="703"/>
      <c r="M225" s="703"/>
      <c r="N225" s="703"/>
      <c r="O225" s="703"/>
      <c r="P225" s="703"/>
      <c r="Q225" s="703"/>
      <c r="R225" s="703"/>
      <c r="S225" s="703"/>
      <c r="T225" s="703"/>
      <c r="U225" s="703"/>
      <c r="V225" s="703"/>
      <c r="W225" s="703"/>
      <c r="X225" s="703"/>
      <c r="Y225" s="703"/>
      <c r="Z225" s="703"/>
      <c r="AA225" s="703"/>
      <c r="AB225" s="703"/>
      <c r="AC225" s="703"/>
      <c r="AD225" s="703"/>
      <c r="AE225" s="703"/>
      <c r="AF225" s="704"/>
      <c r="AG225" s="760"/>
      <c r="AH225" s="761"/>
      <c r="AI225" s="761"/>
      <c r="AJ225" s="761"/>
      <c r="AK225" s="761"/>
      <c r="AL225" s="762"/>
      <c r="AM225" s="537"/>
      <c r="AN225" s="538"/>
      <c r="AO225" s="538"/>
      <c r="AP225" s="538"/>
      <c r="AQ225" s="538"/>
      <c r="AR225" s="539"/>
      <c r="AS225" s="543"/>
      <c r="AT225" s="544"/>
      <c r="AU225" s="544"/>
      <c r="AV225" s="544"/>
      <c r="AW225" s="544"/>
      <c r="AX225" s="545"/>
      <c r="AY225" s="769">
        <f>AM225*AS225</f>
        <v>0</v>
      </c>
      <c r="AZ225" s="770"/>
      <c r="BA225" s="770"/>
      <c r="BB225" s="770"/>
      <c r="BC225" s="770"/>
      <c r="BD225" s="771"/>
    </row>
    <row r="226" spans="1:63" ht="14.25" customHeight="1" x14ac:dyDescent="0.4">
      <c r="B226" s="66"/>
      <c r="C226" s="67"/>
      <c r="D226" s="583"/>
      <c r="E226" s="584"/>
      <c r="F226" s="584"/>
      <c r="G226" s="584"/>
      <c r="H226" s="584"/>
      <c r="I226" s="585"/>
      <c r="J226" s="705"/>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7"/>
      <c r="AG226" s="763"/>
      <c r="AH226" s="764"/>
      <c r="AI226" s="764"/>
      <c r="AJ226" s="764"/>
      <c r="AK226" s="764"/>
      <c r="AL226" s="765"/>
      <c r="AM226" s="691"/>
      <c r="AN226" s="692"/>
      <c r="AO226" s="692"/>
      <c r="AP226" s="692"/>
      <c r="AQ226" s="692"/>
      <c r="AR226" s="693"/>
      <c r="AS226" s="694"/>
      <c r="AT226" s="695"/>
      <c r="AU226" s="695"/>
      <c r="AV226" s="695"/>
      <c r="AW226" s="695"/>
      <c r="AX226" s="696"/>
      <c r="AY226" s="772"/>
      <c r="AZ226" s="773"/>
      <c r="BA226" s="773"/>
      <c r="BB226" s="773"/>
      <c r="BC226" s="773"/>
      <c r="BD226" s="774"/>
    </row>
    <row r="227" spans="1:63" ht="14.25" customHeight="1" x14ac:dyDescent="0.4">
      <c r="B227" s="66"/>
      <c r="C227" s="67"/>
      <c r="D227" s="586"/>
      <c r="E227" s="587"/>
      <c r="F227" s="587"/>
      <c r="G227" s="587"/>
      <c r="H227" s="587"/>
      <c r="I227" s="588"/>
      <c r="J227" s="778" t="s">
        <v>317</v>
      </c>
      <c r="K227" s="779"/>
      <c r="L227" s="779"/>
      <c r="M227" s="779"/>
      <c r="N227" s="779"/>
      <c r="O227" s="779"/>
      <c r="P227" s="779"/>
      <c r="Q227" s="779"/>
      <c r="R227" s="779"/>
      <c r="S227" s="779"/>
      <c r="T227" s="779"/>
      <c r="U227" s="779"/>
      <c r="V227" s="779"/>
      <c r="W227" s="779"/>
      <c r="X227" s="779"/>
      <c r="Y227" s="779"/>
      <c r="Z227" s="779"/>
      <c r="AA227" s="779"/>
      <c r="AB227" s="779"/>
      <c r="AC227" s="779"/>
      <c r="AD227" s="779"/>
      <c r="AE227" s="779"/>
      <c r="AF227" s="780"/>
      <c r="AG227" s="766"/>
      <c r="AH227" s="767"/>
      <c r="AI227" s="767"/>
      <c r="AJ227" s="767"/>
      <c r="AK227" s="767"/>
      <c r="AL227" s="768"/>
      <c r="AM227" s="540"/>
      <c r="AN227" s="541"/>
      <c r="AO227" s="541"/>
      <c r="AP227" s="541"/>
      <c r="AQ227" s="541"/>
      <c r="AR227" s="542"/>
      <c r="AS227" s="546"/>
      <c r="AT227" s="547"/>
      <c r="AU227" s="547"/>
      <c r="AV227" s="547"/>
      <c r="AW227" s="547"/>
      <c r="AX227" s="548"/>
      <c r="AY227" s="775"/>
      <c r="AZ227" s="776"/>
      <c r="BA227" s="776"/>
      <c r="BB227" s="776"/>
      <c r="BC227" s="776"/>
      <c r="BD227" s="777"/>
    </row>
    <row r="228" spans="1:63" ht="14.25" customHeight="1" x14ac:dyDescent="0.4">
      <c r="B228" s="66"/>
      <c r="C228" s="67"/>
      <c r="D228" s="580"/>
      <c r="E228" s="581"/>
      <c r="F228" s="581"/>
      <c r="G228" s="581"/>
      <c r="H228" s="581"/>
      <c r="I228" s="582"/>
      <c r="J228" s="702"/>
      <c r="K228" s="703"/>
      <c r="L228" s="703"/>
      <c r="M228" s="703"/>
      <c r="N228" s="703"/>
      <c r="O228" s="703"/>
      <c r="P228" s="703"/>
      <c r="Q228" s="703"/>
      <c r="R228" s="703"/>
      <c r="S228" s="703"/>
      <c r="T228" s="703"/>
      <c r="U228" s="703"/>
      <c r="V228" s="703"/>
      <c r="W228" s="703"/>
      <c r="X228" s="703"/>
      <c r="Y228" s="703"/>
      <c r="Z228" s="703"/>
      <c r="AA228" s="703"/>
      <c r="AB228" s="703"/>
      <c r="AC228" s="703"/>
      <c r="AD228" s="703"/>
      <c r="AE228" s="703"/>
      <c r="AF228" s="704"/>
      <c r="AG228" s="760"/>
      <c r="AH228" s="1505"/>
      <c r="AI228" s="1505"/>
      <c r="AJ228" s="1505"/>
      <c r="AK228" s="1505"/>
      <c r="AL228" s="1506"/>
      <c r="AM228" s="537"/>
      <c r="AN228" s="538"/>
      <c r="AO228" s="538"/>
      <c r="AP228" s="538"/>
      <c r="AQ228" s="538"/>
      <c r="AR228" s="539"/>
      <c r="AS228" s="543"/>
      <c r="AT228" s="544"/>
      <c r="AU228" s="544"/>
      <c r="AV228" s="544"/>
      <c r="AW228" s="544"/>
      <c r="AX228" s="545"/>
      <c r="AY228" s="769">
        <f>AM228*AS228</f>
        <v>0</v>
      </c>
      <c r="AZ228" s="770"/>
      <c r="BA228" s="770"/>
      <c r="BB228" s="770"/>
      <c r="BC228" s="770"/>
      <c r="BD228" s="771"/>
    </row>
    <row r="229" spans="1:63" ht="14.25" customHeight="1" x14ac:dyDescent="0.4">
      <c r="B229" s="66"/>
      <c r="C229" s="67"/>
      <c r="D229" s="583"/>
      <c r="E229" s="584"/>
      <c r="F229" s="584"/>
      <c r="G229" s="584"/>
      <c r="H229" s="584"/>
      <c r="I229" s="585"/>
      <c r="J229" s="705"/>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7"/>
      <c r="AG229" s="1507"/>
      <c r="AH229" s="1508"/>
      <c r="AI229" s="1508"/>
      <c r="AJ229" s="1508"/>
      <c r="AK229" s="1508"/>
      <c r="AL229" s="1509"/>
      <c r="AM229" s="691"/>
      <c r="AN229" s="692"/>
      <c r="AO229" s="692"/>
      <c r="AP229" s="692"/>
      <c r="AQ229" s="692"/>
      <c r="AR229" s="693"/>
      <c r="AS229" s="694"/>
      <c r="AT229" s="695"/>
      <c r="AU229" s="695"/>
      <c r="AV229" s="695"/>
      <c r="AW229" s="695"/>
      <c r="AX229" s="696"/>
      <c r="AY229" s="772"/>
      <c r="AZ229" s="773"/>
      <c r="BA229" s="773"/>
      <c r="BB229" s="773"/>
      <c r="BC229" s="773"/>
      <c r="BD229" s="774"/>
    </row>
    <row r="230" spans="1:63" ht="14.25" customHeight="1" x14ac:dyDescent="0.4">
      <c r="B230" s="66"/>
      <c r="C230" s="67"/>
      <c r="D230" s="586"/>
      <c r="E230" s="587"/>
      <c r="F230" s="587"/>
      <c r="G230" s="587"/>
      <c r="H230" s="587"/>
      <c r="I230" s="588"/>
      <c r="J230" s="778" t="s">
        <v>150</v>
      </c>
      <c r="K230" s="779"/>
      <c r="L230" s="779"/>
      <c r="M230" s="779"/>
      <c r="N230" s="779"/>
      <c r="O230" s="779"/>
      <c r="P230" s="779"/>
      <c r="Q230" s="779"/>
      <c r="R230" s="779"/>
      <c r="S230" s="779"/>
      <c r="T230" s="779"/>
      <c r="U230" s="779"/>
      <c r="V230" s="779"/>
      <c r="W230" s="779"/>
      <c r="X230" s="779"/>
      <c r="Y230" s="779"/>
      <c r="Z230" s="779"/>
      <c r="AA230" s="779"/>
      <c r="AB230" s="779"/>
      <c r="AC230" s="779"/>
      <c r="AD230" s="779"/>
      <c r="AE230" s="779"/>
      <c r="AF230" s="780"/>
      <c r="AG230" s="1510"/>
      <c r="AH230" s="1511"/>
      <c r="AI230" s="1511"/>
      <c r="AJ230" s="1511"/>
      <c r="AK230" s="1511"/>
      <c r="AL230" s="1512"/>
      <c r="AM230" s="540"/>
      <c r="AN230" s="541"/>
      <c r="AO230" s="541"/>
      <c r="AP230" s="541"/>
      <c r="AQ230" s="541"/>
      <c r="AR230" s="542"/>
      <c r="AS230" s="546"/>
      <c r="AT230" s="547"/>
      <c r="AU230" s="547"/>
      <c r="AV230" s="547"/>
      <c r="AW230" s="547"/>
      <c r="AX230" s="548"/>
      <c r="AY230" s="775"/>
      <c r="AZ230" s="776"/>
      <c r="BA230" s="776"/>
      <c r="BB230" s="776"/>
      <c r="BC230" s="776"/>
      <c r="BD230" s="777"/>
    </row>
    <row r="231" spans="1:63" ht="15" customHeight="1" x14ac:dyDescent="0.4">
      <c r="D231" s="580"/>
      <c r="E231" s="581"/>
      <c r="F231" s="581"/>
      <c r="G231" s="581"/>
      <c r="H231" s="581"/>
      <c r="I231" s="582"/>
      <c r="J231" s="702"/>
      <c r="K231" s="703"/>
      <c r="L231" s="703"/>
      <c r="M231" s="703"/>
      <c r="N231" s="703"/>
      <c r="O231" s="703"/>
      <c r="P231" s="703"/>
      <c r="Q231" s="703"/>
      <c r="R231" s="703"/>
      <c r="S231" s="703"/>
      <c r="T231" s="703"/>
      <c r="U231" s="703"/>
      <c r="V231" s="703"/>
      <c r="W231" s="703"/>
      <c r="X231" s="703"/>
      <c r="Y231" s="703"/>
      <c r="Z231" s="703"/>
      <c r="AA231" s="703"/>
      <c r="AB231" s="703"/>
      <c r="AC231" s="703"/>
      <c r="AD231" s="703"/>
      <c r="AE231" s="703"/>
      <c r="AF231" s="704"/>
      <c r="AG231" s="760"/>
      <c r="AH231" s="1505"/>
      <c r="AI231" s="1505"/>
      <c r="AJ231" s="1505"/>
      <c r="AK231" s="1505"/>
      <c r="AL231" s="1506"/>
      <c r="AM231" s="537"/>
      <c r="AN231" s="538"/>
      <c r="AO231" s="538"/>
      <c r="AP231" s="538"/>
      <c r="AQ231" s="538"/>
      <c r="AR231" s="539"/>
      <c r="AS231" s="543"/>
      <c r="AT231" s="544"/>
      <c r="AU231" s="544"/>
      <c r="AV231" s="544"/>
      <c r="AW231" s="544"/>
      <c r="AX231" s="545"/>
      <c r="AY231" s="769">
        <f>AM231*AS231</f>
        <v>0</v>
      </c>
      <c r="AZ231" s="770"/>
      <c r="BA231" s="770"/>
      <c r="BB231" s="770"/>
      <c r="BC231" s="770"/>
      <c r="BD231" s="771"/>
    </row>
    <row r="232" spans="1:63" ht="15" customHeight="1" x14ac:dyDescent="0.4">
      <c r="D232" s="583"/>
      <c r="E232" s="584"/>
      <c r="F232" s="584"/>
      <c r="G232" s="584"/>
      <c r="H232" s="584"/>
      <c r="I232" s="585"/>
      <c r="J232" s="705"/>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7"/>
      <c r="AG232" s="1507"/>
      <c r="AH232" s="1508"/>
      <c r="AI232" s="1508"/>
      <c r="AJ232" s="1508"/>
      <c r="AK232" s="1508"/>
      <c r="AL232" s="1509"/>
      <c r="AM232" s="691"/>
      <c r="AN232" s="692"/>
      <c r="AO232" s="692"/>
      <c r="AP232" s="692"/>
      <c r="AQ232" s="692"/>
      <c r="AR232" s="693"/>
      <c r="AS232" s="694"/>
      <c r="AT232" s="695"/>
      <c r="AU232" s="695"/>
      <c r="AV232" s="695"/>
      <c r="AW232" s="695"/>
      <c r="AX232" s="696"/>
      <c r="AY232" s="772"/>
      <c r="AZ232" s="773"/>
      <c r="BA232" s="773"/>
      <c r="BB232" s="773"/>
      <c r="BC232" s="773"/>
      <c r="BD232" s="774"/>
    </row>
    <row r="233" spans="1:63" ht="15" customHeight="1" x14ac:dyDescent="0.4">
      <c r="D233" s="586"/>
      <c r="E233" s="587"/>
      <c r="F233" s="587"/>
      <c r="G233" s="587"/>
      <c r="H233" s="587"/>
      <c r="I233" s="588"/>
      <c r="J233" s="778" t="s">
        <v>150</v>
      </c>
      <c r="K233" s="779"/>
      <c r="L233" s="779"/>
      <c r="M233" s="779"/>
      <c r="N233" s="779"/>
      <c r="O233" s="779"/>
      <c r="P233" s="779"/>
      <c r="Q233" s="779"/>
      <c r="R233" s="779"/>
      <c r="S233" s="779"/>
      <c r="T233" s="779"/>
      <c r="U233" s="779"/>
      <c r="V233" s="779"/>
      <c r="W233" s="779"/>
      <c r="X233" s="779"/>
      <c r="Y233" s="779"/>
      <c r="Z233" s="779"/>
      <c r="AA233" s="779"/>
      <c r="AB233" s="779"/>
      <c r="AC233" s="779"/>
      <c r="AD233" s="779"/>
      <c r="AE233" s="779"/>
      <c r="AF233" s="780"/>
      <c r="AG233" s="1510"/>
      <c r="AH233" s="1511"/>
      <c r="AI233" s="1511"/>
      <c r="AJ233" s="1511"/>
      <c r="AK233" s="1511"/>
      <c r="AL233" s="1512"/>
      <c r="AM233" s="540"/>
      <c r="AN233" s="541"/>
      <c r="AO233" s="541"/>
      <c r="AP233" s="541"/>
      <c r="AQ233" s="541"/>
      <c r="AR233" s="542"/>
      <c r="AS233" s="546"/>
      <c r="AT233" s="547"/>
      <c r="AU233" s="547"/>
      <c r="AV233" s="547"/>
      <c r="AW233" s="547"/>
      <c r="AX233" s="548"/>
      <c r="AY233" s="775"/>
      <c r="AZ233" s="776"/>
      <c r="BA233" s="776"/>
      <c r="BB233" s="776"/>
      <c r="BC233" s="776"/>
      <c r="BD233" s="777"/>
    </row>
    <row r="234" spans="1:63" ht="12" customHeight="1" x14ac:dyDescent="0.4">
      <c r="A234" s="2"/>
      <c r="B234" s="2"/>
      <c r="C234" s="2"/>
      <c r="D234" s="202"/>
      <c r="E234" s="203"/>
      <c r="F234" s="203"/>
      <c r="G234" s="203"/>
      <c r="H234" s="203"/>
      <c r="I234" s="203"/>
      <c r="J234" s="203"/>
      <c r="K234" s="203"/>
      <c r="L234" s="203"/>
      <c r="M234" s="203"/>
      <c r="N234" s="203"/>
      <c r="O234" s="203"/>
      <c r="P234" s="203"/>
      <c r="Q234" s="203"/>
      <c r="R234" s="203"/>
      <c r="S234" s="203"/>
      <c r="T234" s="203"/>
      <c r="V234" s="555" t="s">
        <v>51</v>
      </c>
      <c r="W234" s="556"/>
      <c r="X234" s="556"/>
      <c r="Y234" s="556"/>
      <c r="Z234" s="556"/>
      <c r="AA234" s="557"/>
      <c r="AB234" s="888"/>
      <c r="AC234" s="889"/>
      <c r="AD234" s="889"/>
      <c r="AE234" s="890"/>
      <c r="AF234" s="453" t="s">
        <v>28</v>
      </c>
      <c r="AG234" s="454"/>
      <c r="AH234" s="555" t="s">
        <v>318</v>
      </c>
      <c r="AI234" s="556"/>
      <c r="AJ234" s="556"/>
      <c r="AK234" s="556"/>
      <c r="AL234" s="556"/>
      <c r="AM234" s="556"/>
      <c r="AN234" s="556"/>
      <c r="AO234" s="556"/>
      <c r="AP234" s="556"/>
      <c r="AQ234" s="556"/>
      <c r="AR234" s="556"/>
      <c r="AS234" s="557"/>
      <c r="AT234" s="662">
        <f>SUM(AY225:BD233)</f>
        <v>0</v>
      </c>
      <c r="AU234" s="663"/>
      <c r="AV234" s="663"/>
      <c r="AW234" s="663"/>
      <c r="AX234" s="663"/>
      <c r="AY234" s="663"/>
      <c r="AZ234" s="663"/>
      <c r="BA234" s="663"/>
      <c r="BB234" s="663"/>
      <c r="BC234" s="663"/>
      <c r="BD234" s="664"/>
      <c r="BK234" s="2"/>
    </row>
    <row r="235" spans="1:63" ht="12" customHeight="1" x14ac:dyDescent="0.4">
      <c r="A235" s="2"/>
      <c r="B235" s="2"/>
      <c r="C235" s="2"/>
      <c r="D235" s="204"/>
      <c r="E235" s="204"/>
      <c r="F235" s="204"/>
      <c r="G235" s="204"/>
      <c r="H235" s="204"/>
      <c r="I235" s="204"/>
      <c r="J235" s="204"/>
      <c r="K235" s="204"/>
      <c r="L235" s="204"/>
      <c r="M235" s="204"/>
      <c r="N235" s="204"/>
      <c r="O235" s="204"/>
      <c r="P235" s="204"/>
      <c r="Q235" s="204"/>
      <c r="R235" s="204"/>
      <c r="S235" s="204"/>
      <c r="T235" s="204"/>
      <c r="V235" s="558"/>
      <c r="W235" s="559"/>
      <c r="X235" s="559"/>
      <c r="Y235" s="559"/>
      <c r="Z235" s="559"/>
      <c r="AA235" s="560"/>
      <c r="AB235" s="1502"/>
      <c r="AC235" s="1503"/>
      <c r="AD235" s="1503"/>
      <c r="AE235" s="1504"/>
      <c r="AF235" s="1341"/>
      <c r="AG235" s="1053"/>
      <c r="AH235" s="558"/>
      <c r="AI235" s="559"/>
      <c r="AJ235" s="559"/>
      <c r="AK235" s="559"/>
      <c r="AL235" s="559"/>
      <c r="AM235" s="559"/>
      <c r="AN235" s="559"/>
      <c r="AO235" s="559"/>
      <c r="AP235" s="559"/>
      <c r="AQ235" s="559"/>
      <c r="AR235" s="559"/>
      <c r="AS235" s="560"/>
      <c r="AT235" s="665"/>
      <c r="AU235" s="666"/>
      <c r="AV235" s="666"/>
      <c r="AW235" s="666"/>
      <c r="AX235" s="666"/>
      <c r="AY235" s="666"/>
      <c r="AZ235" s="666"/>
      <c r="BA235" s="666"/>
      <c r="BB235" s="666"/>
      <c r="BC235" s="666"/>
      <c r="BD235" s="667"/>
      <c r="BK235" s="2"/>
    </row>
    <row r="236" spans="1:63" ht="12" customHeight="1" x14ac:dyDescent="0.4">
      <c r="A236" s="2"/>
      <c r="B236" s="2"/>
      <c r="C236" s="2"/>
      <c r="D236" s="2"/>
      <c r="E236" s="2"/>
      <c r="F236" s="2"/>
      <c r="G236" s="2"/>
      <c r="H236" s="2"/>
      <c r="I236" s="2"/>
      <c r="J236" s="2"/>
      <c r="K236" s="2"/>
      <c r="L236" s="2"/>
      <c r="M236" s="2"/>
      <c r="N236" s="2"/>
      <c r="O236" s="2"/>
      <c r="P236" s="2"/>
      <c r="Q236" s="2"/>
      <c r="R236" s="2"/>
      <c r="S236" s="2"/>
      <c r="T236" s="2"/>
      <c r="V236" s="561"/>
      <c r="W236" s="562"/>
      <c r="X236" s="562"/>
      <c r="Y236" s="562"/>
      <c r="Z236" s="562"/>
      <c r="AA236" s="563"/>
      <c r="AB236" s="891"/>
      <c r="AC236" s="892"/>
      <c r="AD236" s="892"/>
      <c r="AE236" s="893"/>
      <c r="AF236" s="455"/>
      <c r="AG236" s="456"/>
      <c r="AH236" s="561"/>
      <c r="AI236" s="562"/>
      <c r="AJ236" s="562"/>
      <c r="AK236" s="562"/>
      <c r="AL236" s="562"/>
      <c r="AM236" s="562"/>
      <c r="AN236" s="562"/>
      <c r="AO236" s="562"/>
      <c r="AP236" s="562"/>
      <c r="AQ236" s="562"/>
      <c r="AR236" s="562"/>
      <c r="AS236" s="563"/>
      <c r="AT236" s="668"/>
      <c r="AU236" s="669"/>
      <c r="AV236" s="669"/>
      <c r="AW236" s="669"/>
      <c r="AX236" s="669"/>
      <c r="AY236" s="669"/>
      <c r="AZ236" s="669"/>
      <c r="BA236" s="669"/>
      <c r="BB236" s="669"/>
      <c r="BC236" s="669"/>
      <c r="BD236" s="670"/>
      <c r="BK236" s="2"/>
    </row>
    <row r="237" spans="1:63" ht="6.75" customHeight="1" x14ac:dyDescent="0.4">
      <c r="A237" s="2"/>
      <c r="B237" s="7"/>
      <c r="C237" s="7"/>
      <c r="D237" s="76"/>
      <c r="E237" s="76"/>
      <c r="F237" s="76"/>
      <c r="G237" s="76"/>
      <c r="H237" s="76"/>
      <c r="I237" s="76"/>
      <c r="J237" s="76"/>
      <c r="K237" s="76"/>
      <c r="L237" s="76"/>
      <c r="M237" s="76"/>
      <c r="N237" s="183"/>
      <c r="O237" s="183"/>
      <c r="P237" s="183"/>
      <c r="Q237" s="183"/>
      <c r="R237" s="183"/>
      <c r="S237" s="183"/>
      <c r="T237" s="183"/>
      <c r="U237" s="183"/>
      <c r="V237" s="183"/>
      <c r="W237" s="183"/>
      <c r="X237" s="183"/>
      <c r="Y237" s="183"/>
      <c r="Z237" s="183"/>
      <c r="AA237" s="183"/>
      <c r="AB237" s="183"/>
      <c r="AC237" s="183"/>
      <c r="AD237" s="183"/>
      <c r="AE237" s="183"/>
      <c r="AF237" s="183"/>
      <c r="AG237" s="182"/>
      <c r="AH237" s="182"/>
      <c r="AI237" s="182"/>
      <c r="AJ237" s="182"/>
      <c r="AK237" s="182"/>
      <c r="AL237" s="182"/>
      <c r="AM237" s="182"/>
      <c r="AN237" s="200"/>
      <c r="AO237" s="200"/>
      <c r="AP237" s="200"/>
      <c r="AQ237" s="200"/>
      <c r="AR237" s="200"/>
      <c r="AS237" s="200"/>
      <c r="AT237" s="184"/>
      <c r="AU237" s="184"/>
      <c r="AV237" s="184"/>
      <c r="AW237" s="184"/>
      <c r="AX237" s="184"/>
      <c r="AY237" s="184"/>
      <c r="AZ237" s="201"/>
      <c r="BA237" s="201"/>
      <c r="BB237" s="201"/>
      <c r="BC237" s="201"/>
      <c r="BD237" s="201"/>
      <c r="BE237" s="201"/>
      <c r="BF237" s="2"/>
      <c r="BG237" s="2"/>
      <c r="BH237" s="2"/>
      <c r="BI237" s="2"/>
      <c r="BJ237" s="2"/>
      <c r="BK237" s="2"/>
    </row>
    <row r="238" spans="1:63" ht="12" customHeight="1" x14ac:dyDescent="0.4">
      <c r="A238" s="2"/>
      <c r="C238" s="114" t="s">
        <v>319</v>
      </c>
      <c r="D238" s="64"/>
      <c r="E238" s="64"/>
      <c r="F238" s="64"/>
      <c r="G238" s="64"/>
      <c r="H238" s="64"/>
      <c r="I238" s="64"/>
      <c r="J238" s="64"/>
      <c r="K238" s="64"/>
      <c r="L238" s="64"/>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row>
    <row r="239" spans="1:63" ht="14.25" customHeight="1" x14ac:dyDescent="0.4">
      <c r="A239" s="2"/>
      <c r="B239" s="7"/>
      <c r="C239" s="59"/>
      <c r="D239" s="573" t="s">
        <v>96</v>
      </c>
      <c r="E239" s="744"/>
      <c r="F239" s="744"/>
      <c r="G239" s="744"/>
      <c r="H239" s="744"/>
      <c r="I239" s="745"/>
      <c r="J239" s="555" t="s">
        <v>97</v>
      </c>
      <c r="K239" s="556"/>
      <c r="L239" s="556"/>
      <c r="M239" s="556"/>
      <c r="N239" s="556"/>
      <c r="O239" s="556"/>
      <c r="P239" s="556"/>
      <c r="Q239" s="556"/>
      <c r="R239" s="556"/>
      <c r="S239" s="556"/>
      <c r="T239" s="556"/>
      <c r="U239" s="556"/>
      <c r="V239" s="556"/>
      <c r="W239" s="556"/>
      <c r="X239" s="556"/>
      <c r="Y239" s="556"/>
      <c r="Z239" s="556"/>
      <c r="AA239" s="556"/>
      <c r="AB239" s="556"/>
      <c r="AC239" s="556"/>
      <c r="AD239" s="556"/>
      <c r="AE239" s="556"/>
      <c r="AF239" s="557"/>
      <c r="AG239" s="573" t="s">
        <v>96</v>
      </c>
      <c r="AH239" s="744"/>
      <c r="AI239" s="744"/>
      <c r="AJ239" s="744"/>
      <c r="AK239" s="744"/>
      <c r="AL239" s="745"/>
      <c r="AM239" s="555" t="s">
        <v>97</v>
      </c>
      <c r="AN239" s="556"/>
      <c r="AO239" s="556"/>
      <c r="AP239" s="556"/>
      <c r="AQ239" s="556"/>
      <c r="AR239" s="556"/>
      <c r="AS239" s="556"/>
      <c r="AT239" s="556"/>
      <c r="AU239" s="556"/>
      <c r="AV239" s="556"/>
      <c r="AW239" s="556"/>
      <c r="AX239" s="556"/>
      <c r="AY239" s="556"/>
      <c r="AZ239" s="556"/>
      <c r="BA239" s="556"/>
      <c r="BB239" s="556"/>
      <c r="BC239" s="556"/>
      <c r="BD239" s="556"/>
      <c r="BE239" s="556"/>
      <c r="BF239" s="556"/>
      <c r="BG239" s="556"/>
      <c r="BH239" s="556"/>
      <c r="BI239" s="557"/>
      <c r="BJ239" s="2"/>
      <c r="BK239" s="2"/>
    </row>
    <row r="240" spans="1:63" ht="14.25" customHeight="1" x14ac:dyDescent="0.4">
      <c r="A240" s="2"/>
      <c r="B240" s="7"/>
      <c r="C240" s="59"/>
      <c r="D240" s="781"/>
      <c r="E240" s="782"/>
      <c r="F240" s="782"/>
      <c r="G240" s="782"/>
      <c r="H240" s="782"/>
      <c r="I240" s="783"/>
      <c r="J240" s="558"/>
      <c r="K240" s="559"/>
      <c r="L240" s="559"/>
      <c r="M240" s="559"/>
      <c r="N240" s="559"/>
      <c r="O240" s="559"/>
      <c r="P240" s="559"/>
      <c r="Q240" s="559"/>
      <c r="R240" s="559"/>
      <c r="S240" s="559"/>
      <c r="T240" s="559"/>
      <c r="U240" s="559"/>
      <c r="V240" s="559"/>
      <c r="W240" s="559"/>
      <c r="X240" s="559"/>
      <c r="Y240" s="559"/>
      <c r="Z240" s="559"/>
      <c r="AA240" s="559"/>
      <c r="AB240" s="559"/>
      <c r="AC240" s="559"/>
      <c r="AD240" s="559"/>
      <c r="AE240" s="559"/>
      <c r="AF240" s="560"/>
      <c r="AG240" s="781"/>
      <c r="AH240" s="782"/>
      <c r="AI240" s="782"/>
      <c r="AJ240" s="782"/>
      <c r="AK240" s="782"/>
      <c r="AL240" s="783"/>
      <c r="AM240" s="558"/>
      <c r="AN240" s="559"/>
      <c r="AO240" s="559"/>
      <c r="AP240" s="559"/>
      <c r="AQ240" s="559"/>
      <c r="AR240" s="559"/>
      <c r="AS240" s="559"/>
      <c r="AT240" s="559"/>
      <c r="AU240" s="559"/>
      <c r="AV240" s="559"/>
      <c r="AW240" s="559"/>
      <c r="AX240" s="559"/>
      <c r="AY240" s="559"/>
      <c r="AZ240" s="559"/>
      <c r="BA240" s="559"/>
      <c r="BB240" s="559"/>
      <c r="BC240" s="559"/>
      <c r="BD240" s="559"/>
      <c r="BE240" s="559"/>
      <c r="BF240" s="559"/>
      <c r="BG240" s="559"/>
      <c r="BH240" s="559"/>
      <c r="BI240" s="560"/>
      <c r="BJ240" s="2"/>
      <c r="BK240" s="2"/>
    </row>
    <row r="241" spans="1:63" ht="14.25" customHeight="1" x14ac:dyDescent="0.4">
      <c r="A241" s="2"/>
      <c r="B241" s="7"/>
      <c r="C241" s="59"/>
      <c r="D241" s="784"/>
      <c r="E241" s="785"/>
      <c r="F241" s="785"/>
      <c r="G241" s="785"/>
      <c r="H241" s="785"/>
      <c r="I241" s="786"/>
      <c r="J241" s="561"/>
      <c r="K241" s="562"/>
      <c r="L241" s="562"/>
      <c r="M241" s="562"/>
      <c r="N241" s="562"/>
      <c r="O241" s="562"/>
      <c r="P241" s="562"/>
      <c r="Q241" s="562"/>
      <c r="R241" s="562"/>
      <c r="S241" s="562"/>
      <c r="T241" s="562"/>
      <c r="U241" s="562"/>
      <c r="V241" s="562"/>
      <c r="W241" s="562"/>
      <c r="X241" s="562"/>
      <c r="Y241" s="562"/>
      <c r="Z241" s="562"/>
      <c r="AA241" s="562"/>
      <c r="AB241" s="562"/>
      <c r="AC241" s="562"/>
      <c r="AD241" s="562"/>
      <c r="AE241" s="562"/>
      <c r="AF241" s="563"/>
      <c r="AG241" s="784"/>
      <c r="AH241" s="785"/>
      <c r="AI241" s="785"/>
      <c r="AJ241" s="785"/>
      <c r="AK241" s="785"/>
      <c r="AL241" s="786"/>
      <c r="AM241" s="561"/>
      <c r="AN241" s="562"/>
      <c r="AO241" s="562"/>
      <c r="AP241" s="562"/>
      <c r="AQ241" s="562"/>
      <c r="AR241" s="562"/>
      <c r="AS241" s="562"/>
      <c r="AT241" s="562"/>
      <c r="AU241" s="562"/>
      <c r="AV241" s="562"/>
      <c r="AW241" s="562"/>
      <c r="AX241" s="562"/>
      <c r="AY241" s="562"/>
      <c r="AZ241" s="562"/>
      <c r="BA241" s="562"/>
      <c r="BB241" s="562"/>
      <c r="BC241" s="562"/>
      <c r="BD241" s="562"/>
      <c r="BE241" s="562"/>
      <c r="BF241" s="562"/>
      <c r="BG241" s="562"/>
      <c r="BH241" s="562"/>
      <c r="BI241" s="563"/>
      <c r="BJ241" s="2"/>
      <c r="BK241" s="2"/>
    </row>
    <row r="242" spans="1:63" ht="14.25" customHeight="1" x14ac:dyDescent="0.4">
      <c r="B242" s="66"/>
      <c r="C242" s="67"/>
      <c r="D242" s="580"/>
      <c r="E242" s="581"/>
      <c r="F242" s="581"/>
      <c r="G242" s="581"/>
      <c r="H242" s="581"/>
      <c r="I242" s="582"/>
      <c r="J242" s="702"/>
      <c r="K242" s="703"/>
      <c r="L242" s="703"/>
      <c r="M242" s="703"/>
      <c r="N242" s="703"/>
      <c r="O242" s="703"/>
      <c r="P242" s="703"/>
      <c r="Q242" s="703"/>
      <c r="R242" s="703"/>
      <c r="S242" s="703"/>
      <c r="T242" s="703"/>
      <c r="U242" s="703"/>
      <c r="V242" s="703"/>
      <c r="W242" s="703"/>
      <c r="X242" s="703"/>
      <c r="Y242" s="703"/>
      <c r="Z242" s="703"/>
      <c r="AA242" s="703"/>
      <c r="AB242" s="703"/>
      <c r="AC242" s="703"/>
      <c r="AD242" s="703"/>
      <c r="AE242" s="703"/>
      <c r="AF242" s="704"/>
      <c r="AG242" s="580"/>
      <c r="AH242" s="581"/>
      <c r="AI242" s="581"/>
      <c r="AJ242" s="581"/>
      <c r="AK242" s="581"/>
      <c r="AL242" s="582"/>
      <c r="AM242" s="702"/>
      <c r="AN242" s="703"/>
      <c r="AO242" s="703"/>
      <c r="AP242" s="703"/>
      <c r="AQ242" s="703"/>
      <c r="AR242" s="703"/>
      <c r="AS242" s="703"/>
      <c r="AT242" s="703"/>
      <c r="AU242" s="703"/>
      <c r="AV242" s="703"/>
      <c r="AW242" s="703"/>
      <c r="AX242" s="703"/>
      <c r="AY242" s="703"/>
      <c r="AZ242" s="703"/>
      <c r="BA242" s="703"/>
      <c r="BB242" s="703"/>
      <c r="BC242" s="703"/>
      <c r="BD242" s="703"/>
      <c r="BE242" s="703"/>
      <c r="BF242" s="703"/>
      <c r="BG242" s="703"/>
      <c r="BH242" s="703"/>
      <c r="BI242" s="704"/>
    </row>
    <row r="243" spans="1:63" ht="14.25" customHeight="1" x14ac:dyDescent="0.4">
      <c r="B243" s="66"/>
      <c r="C243" s="67"/>
      <c r="D243" s="583"/>
      <c r="E243" s="584"/>
      <c r="F243" s="584"/>
      <c r="G243" s="584"/>
      <c r="H243" s="584"/>
      <c r="I243" s="585"/>
      <c r="J243" s="705"/>
      <c r="K243" s="706"/>
      <c r="L243" s="706"/>
      <c r="M243" s="706"/>
      <c r="N243" s="706"/>
      <c r="O243" s="706"/>
      <c r="P243" s="706"/>
      <c r="Q243" s="706"/>
      <c r="R243" s="706"/>
      <c r="S243" s="706"/>
      <c r="T243" s="706"/>
      <c r="U243" s="706"/>
      <c r="V243" s="706"/>
      <c r="W243" s="706"/>
      <c r="X243" s="706"/>
      <c r="Y243" s="706"/>
      <c r="Z243" s="706"/>
      <c r="AA243" s="706"/>
      <c r="AB243" s="706"/>
      <c r="AC243" s="706"/>
      <c r="AD243" s="706"/>
      <c r="AE243" s="706"/>
      <c r="AF243" s="707"/>
      <c r="AG243" s="583"/>
      <c r="AH243" s="584"/>
      <c r="AI243" s="584"/>
      <c r="AJ243" s="584"/>
      <c r="AK243" s="584"/>
      <c r="AL243" s="585"/>
      <c r="AM243" s="705"/>
      <c r="AN243" s="706"/>
      <c r="AO243" s="706"/>
      <c r="AP243" s="706"/>
      <c r="AQ243" s="706"/>
      <c r="AR243" s="706"/>
      <c r="AS243" s="706"/>
      <c r="AT243" s="706"/>
      <c r="AU243" s="706"/>
      <c r="AV243" s="706"/>
      <c r="AW243" s="706"/>
      <c r="AX243" s="706"/>
      <c r="AY243" s="706"/>
      <c r="AZ243" s="706"/>
      <c r="BA243" s="706"/>
      <c r="BB243" s="706"/>
      <c r="BC243" s="706"/>
      <c r="BD243" s="706"/>
      <c r="BE243" s="706"/>
      <c r="BF243" s="706"/>
      <c r="BG243" s="706"/>
      <c r="BH243" s="706"/>
      <c r="BI243" s="707"/>
    </row>
    <row r="244" spans="1:63" ht="14.25" customHeight="1" x14ac:dyDescent="0.4">
      <c r="B244" s="66"/>
      <c r="C244" s="67"/>
      <c r="D244" s="586"/>
      <c r="E244" s="587"/>
      <c r="F244" s="587"/>
      <c r="G244" s="587"/>
      <c r="H244" s="587"/>
      <c r="I244" s="588"/>
      <c r="J244" s="778" t="s">
        <v>150</v>
      </c>
      <c r="K244" s="779"/>
      <c r="L244" s="779"/>
      <c r="M244" s="779"/>
      <c r="N244" s="779"/>
      <c r="O244" s="779"/>
      <c r="P244" s="779"/>
      <c r="Q244" s="779"/>
      <c r="R244" s="779"/>
      <c r="S244" s="779"/>
      <c r="T244" s="779"/>
      <c r="U244" s="779"/>
      <c r="V244" s="779"/>
      <c r="W244" s="779"/>
      <c r="X244" s="779"/>
      <c r="Y244" s="779"/>
      <c r="Z244" s="779"/>
      <c r="AA244" s="779"/>
      <c r="AB244" s="779"/>
      <c r="AC244" s="779"/>
      <c r="AD244" s="779"/>
      <c r="AE244" s="779"/>
      <c r="AF244" s="780"/>
      <c r="AG244" s="586"/>
      <c r="AH244" s="587"/>
      <c r="AI244" s="587"/>
      <c r="AJ244" s="587"/>
      <c r="AK244" s="587"/>
      <c r="AL244" s="588"/>
      <c r="AM244" s="778" t="s">
        <v>150</v>
      </c>
      <c r="AN244" s="779"/>
      <c r="AO244" s="779"/>
      <c r="AP244" s="779"/>
      <c r="AQ244" s="779"/>
      <c r="AR244" s="779"/>
      <c r="AS244" s="779"/>
      <c r="AT244" s="779"/>
      <c r="AU244" s="779"/>
      <c r="AV244" s="779"/>
      <c r="AW244" s="779"/>
      <c r="AX244" s="779"/>
      <c r="AY244" s="779"/>
      <c r="AZ244" s="779"/>
      <c r="BA244" s="779"/>
      <c r="BB244" s="779"/>
      <c r="BC244" s="779"/>
      <c r="BD244" s="779"/>
      <c r="BE244" s="779"/>
      <c r="BF244" s="779"/>
      <c r="BG244" s="779"/>
      <c r="BH244" s="779"/>
      <c r="BI244" s="780"/>
    </row>
    <row r="245" spans="1:63" ht="14.25" customHeight="1" x14ac:dyDescent="0.4">
      <c r="B245" s="66"/>
      <c r="C245" s="67"/>
      <c r="D245" s="580"/>
      <c r="E245" s="581"/>
      <c r="F245" s="581"/>
      <c r="G245" s="581"/>
      <c r="H245" s="581"/>
      <c r="I245" s="582"/>
      <c r="J245" s="702"/>
      <c r="K245" s="703"/>
      <c r="L245" s="703"/>
      <c r="M245" s="703"/>
      <c r="N245" s="703"/>
      <c r="O245" s="703"/>
      <c r="P245" s="703"/>
      <c r="Q245" s="703"/>
      <c r="R245" s="703"/>
      <c r="S245" s="703"/>
      <c r="T245" s="703"/>
      <c r="U245" s="703"/>
      <c r="V245" s="703"/>
      <c r="W245" s="703"/>
      <c r="X245" s="703"/>
      <c r="Y245" s="703"/>
      <c r="Z245" s="703"/>
      <c r="AA245" s="703"/>
      <c r="AB245" s="703"/>
      <c r="AC245" s="703"/>
      <c r="AD245" s="703"/>
      <c r="AE245" s="703"/>
      <c r="AF245" s="704"/>
      <c r="AG245" s="580"/>
      <c r="AH245" s="581"/>
      <c r="AI245" s="581"/>
      <c r="AJ245" s="581"/>
      <c r="AK245" s="581"/>
      <c r="AL245" s="582"/>
      <c r="AM245" s="702"/>
      <c r="AN245" s="703"/>
      <c r="AO245" s="703"/>
      <c r="AP245" s="703"/>
      <c r="AQ245" s="703"/>
      <c r="AR245" s="703"/>
      <c r="AS245" s="703"/>
      <c r="AT245" s="703"/>
      <c r="AU245" s="703"/>
      <c r="AV245" s="703"/>
      <c r="AW245" s="703"/>
      <c r="AX245" s="703"/>
      <c r="AY245" s="703"/>
      <c r="AZ245" s="703"/>
      <c r="BA245" s="703"/>
      <c r="BB245" s="703"/>
      <c r="BC245" s="703"/>
      <c r="BD245" s="703"/>
      <c r="BE245" s="703"/>
      <c r="BF245" s="703"/>
      <c r="BG245" s="703"/>
      <c r="BH245" s="703"/>
      <c r="BI245" s="704"/>
    </row>
    <row r="246" spans="1:63" ht="14.25" customHeight="1" x14ac:dyDescent="0.4">
      <c r="B246" s="66"/>
      <c r="C246" s="67"/>
      <c r="D246" s="583"/>
      <c r="E246" s="584"/>
      <c r="F246" s="584"/>
      <c r="G246" s="584"/>
      <c r="H246" s="584"/>
      <c r="I246" s="585"/>
      <c r="J246" s="705"/>
      <c r="K246" s="706"/>
      <c r="L246" s="706"/>
      <c r="M246" s="706"/>
      <c r="N246" s="706"/>
      <c r="O246" s="706"/>
      <c r="P246" s="706"/>
      <c r="Q246" s="706"/>
      <c r="R246" s="706"/>
      <c r="S246" s="706"/>
      <c r="T246" s="706"/>
      <c r="U246" s="706"/>
      <c r="V246" s="706"/>
      <c r="W246" s="706"/>
      <c r="X246" s="706"/>
      <c r="Y246" s="706"/>
      <c r="Z246" s="706"/>
      <c r="AA246" s="706"/>
      <c r="AB246" s="706"/>
      <c r="AC246" s="706"/>
      <c r="AD246" s="706"/>
      <c r="AE246" s="706"/>
      <c r="AF246" s="707"/>
      <c r="AG246" s="583"/>
      <c r="AH246" s="584"/>
      <c r="AI246" s="584"/>
      <c r="AJ246" s="584"/>
      <c r="AK246" s="584"/>
      <c r="AL246" s="585"/>
      <c r="AM246" s="705"/>
      <c r="AN246" s="706"/>
      <c r="AO246" s="706"/>
      <c r="AP246" s="706"/>
      <c r="AQ246" s="706"/>
      <c r="AR246" s="706"/>
      <c r="AS246" s="706"/>
      <c r="AT246" s="706"/>
      <c r="AU246" s="706"/>
      <c r="AV246" s="706"/>
      <c r="AW246" s="706"/>
      <c r="AX246" s="706"/>
      <c r="AY246" s="706"/>
      <c r="AZ246" s="706"/>
      <c r="BA246" s="706"/>
      <c r="BB246" s="706"/>
      <c r="BC246" s="706"/>
      <c r="BD246" s="706"/>
      <c r="BE246" s="706"/>
      <c r="BF246" s="706"/>
      <c r="BG246" s="706"/>
      <c r="BH246" s="706"/>
      <c r="BI246" s="707"/>
    </row>
    <row r="247" spans="1:63" ht="14.25" customHeight="1" x14ac:dyDescent="0.4">
      <c r="B247" s="66"/>
      <c r="C247" s="67"/>
      <c r="D247" s="586"/>
      <c r="E247" s="587"/>
      <c r="F247" s="587"/>
      <c r="G247" s="587"/>
      <c r="H247" s="587"/>
      <c r="I247" s="588"/>
      <c r="J247" s="778" t="s">
        <v>150</v>
      </c>
      <c r="K247" s="779"/>
      <c r="L247" s="779"/>
      <c r="M247" s="779"/>
      <c r="N247" s="779"/>
      <c r="O247" s="779"/>
      <c r="P247" s="779"/>
      <c r="Q247" s="779"/>
      <c r="R247" s="779"/>
      <c r="S247" s="779"/>
      <c r="T247" s="779"/>
      <c r="U247" s="779"/>
      <c r="V247" s="779"/>
      <c r="W247" s="779"/>
      <c r="X247" s="779"/>
      <c r="Y247" s="779"/>
      <c r="Z247" s="779"/>
      <c r="AA247" s="779"/>
      <c r="AB247" s="779"/>
      <c r="AC247" s="779"/>
      <c r="AD247" s="779"/>
      <c r="AE247" s="779"/>
      <c r="AF247" s="780"/>
      <c r="AG247" s="586"/>
      <c r="AH247" s="587"/>
      <c r="AI247" s="587"/>
      <c r="AJ247" s="587"/>
      <c r="AK247" s="587"/>
      <c r="AL247" s="588"/>
      <c r="AM247" s="778" t="s">
        <v>150</v>
      </c>
      <c r="AN247" s="779"/>
      <c r="AO247" s="779"/>
      <c r="AP247" s="779"/>
      <c r="AQ247" s="779"/>
      <c r="AR247" s="779"/>
      <c r="AS247" s="779"/>
      <c r="AT247" s="779"/>
      <c r="AU247" s="779"/>
      <c r="AV247" s="779"/>
      <c r="AW247" s="779"/>
      <c r="AX247" s="779"/>
      <c r="AY247" s="779"/>
      <c r="AZ247" s="779"/>
      <c r="BA247" s="779"/>
      <c r="BB247" s="779"/>
      <c r="BC247" s="779"/>
      <c r="BD247" s="779"/>
      <c r="BE247" s="779"/>
      <c r="BF247" s="779"/>
      <c r="BG247" s="779"/>
      <c r="BH247" s="779"/>
      <c r="BI247" s="780"/>
    </row>
    <row r="248" spans="1:63" ht="36" customHeight="1" x14ac:dyDescent="0.4">
      <c r="A248" s="2"/>
      <c r="B248" s="2"/>
      <c r="C248" s="2"/>
      <c r="D248" s="88"/>
      <c r="E248" s="88"/>
      <c r="F248" s="88"/>
      <c r="G248" s="88"/>
      <c r="H248" s="88"/>
      <c r="I248" s="88"/>
      <c r="J248" s="205"/>
      <c r="K248" s="205"/>
      <c r="L248" s="205"/>
      <c r="M248" s="205"/>
      <c r="N248" s="206"/>
      <c r="O248" s="206"/>
      <c r="P248" s="206"/>
      <c r="Q248" s="206"/>
      <c r="R248" s="205"/>
      <c r="S248" s="205"/>
      <c r="T248" s="207"/>
      <c r="U248" s="207"/>
      <c r="V248" s="207"/>
      <c r="W248" s="207"/>
      <c r="X248" s="207"/>
      <c r="Y248" s="207"/>
      <c r="Z248" s="207"/>
      <c r="AA248" s="207"/>
      <c r="AB248" s="207"/>
      <c r="AC248" s="207"/>
      <c r="AD248" s="207"/>
      <c r="AE248" s="207"/>
      <c r="AF248" s="207"/>
      <c r="AG248" s="206"/>
      <c r="AH248" s="206"/>
      <c r="AI248" s="206"/>
      <c r="AJ248" s="206"/>
      <c r="AK248" s="205"/>
      <c r="AL248" s="205"/>
      <c r="AN248" s="208"/>
      <c r="AO248" s="208"/>
      <c r="AP248" s="208"/>
      <c r="AQ248" s="208"/>
      <c r="AR248" s="208"/>
      <c r="AS248" s="208"/>
      <c r="AT248" s="88"/>
      <c r="AY248" s="819" t="s">
        <v>143</v>
      </c>
      <c r="AZ248" s="820"/>
      <c r="BA248" s="820"/>
      <c r="BB248" s="820"/>
      <c r="BC248" s="821"/>
      <c r="BD248" s="822"/>
      <c r="BE248" s="823"/>
      <c r="BF248" s="823"/>
      <c r="BG248" s="824"/>
      <c r="BH248" s="89" t="s">
        <v>28</v>
      </c>
      <c r="BI248" s="90"/>
      <c r="BJ248" s="2"/>
      <c r="BK248" s="2"/>
    </row>
    <row r="249" spans="1:63" s="65" customFormat="1" ht="12" customHeight="1" x14ac:dyDescent="0.4">
      <c r="A249" s="64"/>
      <c r="B249" s="64"/>
      <c r="C249" s="64"/>
      <c r="D249" s="64"/>
      <c r="E249" s="64"/>
      <c r="F249" s="64"/>
      <c r="G249" s="64"/>
      <c r="H249" s="64"/>
      <c r="I249" s="64"/>
      <c r="J249" s="64"/>
      <c r="K249" s="64"/>
      <c r="L249" s="64"/>
      <c r="M249" s="64"/>
      <c r="N249" s="64"/>
      <c r="O249" s="64"/>
      <c r="P249" s="64"/>
      <c r="Q249" s="64"/>
      <c r="R249" s="64"/>
      <c r="S249" s="64"/>
      <c r="T249" s="64"/>
      <c r="V249" s="106"/>
      <c r="W249" s="106"/>
      <c r="X249" s="106"/>
      <c r="Y249" s="106"/>
      <c r="Z249" s="106"/>
      <c r="AA249" s="106"/>
      <c r="AB249" s="107"/>
      <c r="AC249" s="107"/>
      <c r="AD249" s="107"/>
      <c r="AE249" s="107"/>
      <c r="AF249" s="106"/>
      <c r="AG249" s="106"/>
      <c r="AH249" s="106"/>
      <c r="AI249" s="106"/>
      <c r="AJ249" s="106"/>
      <c r="AK249" s="106"/>
      <c r="AL249" s="106"/>
      <c r="AM249" s="106"/>
      <c r="AN249" s="106"/>
      <c r="AO249" s="106"/>
      <c r="AP249" s="106"/>
      <c r="AQ249" s="106"/>
      <c r="AR249" s="106"/>
      <c r="AS249" s="106"/>
      <c r="AT249" s="108"/>
      <c r="AU249" s="108"/>
      <c r="AV249" s="108"/>
      <c r="AW249" s="108"/>
      <c r="AX249" s="108"/>
      <c r="AY249" s="108"/>
      <c r="AZ249" s="108"/>
      <c r="BA249" s="108"/>
      <c r="BB249" s="108"/>
      <c r="BC249" s="108"/>
      <c r="BD249" s="108"/>
      <c r="BK249" s="64"/>
    </row>
    <row r="250" spans="1:63" s="86" customFormat="1" ht="14.25" customHeight="1" x14ac:dyDescent="0.15">
      <c r="A250" s="91" t="s">
        <v>144</v>
      </c>
    </row>
    <row r="251" spans="1:63" s="86" customFormat="1" ht="14.25" customHeight="1" x14ac:dyDescent="0.15">
      <c r="B251" s="86" t="s">
        <v>320</v>
      </c>
    </row>
    <row r="252" spans="1:63" ht="15" customHeight="1" x14ac:dyDescent="0.4">
      <c r="C252" s="1481" t="s">
        <v>321</v>
      </c>
      <c r="D252" s="1482"/>
      <c r="E252" s="1482"/>
      <c r="F252" s="1482"/>
      <c r="G252" s="1482"/>
      <c r="H252" s="1483"/>
      <c r="I252" s="1288">
        <f>BD248</f>
        <v>0</v>
      </c>
      <c r="J252" s="1289"/>
      <c r="K252" s="1289"/>
      <c r="L252" s="1289"/>
      <c r="M252" s="209" t="s">
        <v>322</v>
      </c>
      <c r="N252" s="210"/>
      <c r="O252" s="10"/>
      <c r="P252" s="1481" t="s">
        <v>323</v>
      </c>
      <c r="Q252" s="1482"/>
      <c r="R252" s="1482"/>
      <c r="S252" s="1482"/>
      <c r="T252" s="1482"/>
      <c r="U252" s="1483"/>
      <c r="V252" s="1490">
        <f>AB234</f>
        <v>0</v>
      </c>
      <c r="W252" s="1491"/>
      <c r="X252" s="1491"/>
      <c r="Y252" s="1491"/>
      <c r="Z252" s="209"/>
      <c r="AA252" s="210"/>
      <c r="AB252" s="1481" t="s">
        <v>324</v>
      </c>
      <c r="AC252" s="1482"/>
      <c r="AD252" s="1482"/>
      <c r="AE252" s="1482"/>
      <c r="AF252" s="1482"/>
      <c r="AG252" s="1483"/>
      <c r="AH252" s="1496">
        <f>AT234</f>
        <v>0</v>
      </c>
      <c r="AI252" s="1497"/>
      <c r="AJ252" s="1497"/>
      <c r="AK252" s="1497"/>
      <c r="AL252" s="209" t="s">
        <v>325</v>
      </c>
      <c r="AM252" s="210"/>
      <c r="AN252" s="1481" t="s">
        <v>326</v>
      </c>
      <c r="AO252" s="1482"/>
      <c r="AP252" s="1482"/>
      <c r="AQ252" s="1482"/>
      <c r="AR252" s="1482"/>
      <c r="AS252" s="1483"/>
      <c r="AT252" s="1287" t="s">
        <v>327</v>
      </c>
      <c r="AU252" s="894"/>
      <c r="AV252" s="894"/>
      <c r="AW252" s="894"/>
      <c r="AX252" s="894"/>
      <c r="AY252" s="894"/>
      <c r="AZ252" s="209" t="s">
        <v>328</v>
      </c>
      <c r="BA252" s="210"/>
      <c r="BB252" s="165" t="s">
        <v>329</v>
      </c>
      <c r="BC252" s="165"/>
      <c r="BD252" s="2"/>
      <c r="BE252" s="2"/>
      <c r="BF252" s="2"/>
      <c r="BG252" s="2"/>
      <c r="BH252" s="2"/>
      <c r="BI252" s="2"/>
      <c r="BJ252" s="2"/>
      <c r="BK252" s="2"/>
    </row>
    <row r="253" spans="1:63" ht="15" customHeight="1" x14ac:dyDescent="0.4">
      <c r="C253" s="1484"/>
      <c r="D253" s="1485"/>
      <c r="E253" s="1485"/>
      <c r="F253" s="1485"/>
      <c r="G253" s="1485"/>
      <c r="H253" s="1486"/>
      <c r="I253" s="1269"/>
      <c r="J253" s="1270"/>
      <c r="K253" s="1270"/>
      <c r="L253" s="1270"/>
      <c r="M253" s="192"/>
      <c r="N253" s="10"/>
      <c r="O253" s="10"/>
      <c r="P253" s="1484"/>
      <c r="Q253" s="1485"/>
      <c r="R253" s="1485"/>
      <c r="S253" s="1485"/>
      <c r="T253" s="1485"/>
      <c r="U253" s="1486"/>
      <c r="V253" s="1492"/>
      <c r="W253" s="1493"/>
      <c r="X253" s="1493"/>
      <c r="Y253" s="1493"/>
      <c r="Z253" s="211"/>
      <c r="AA253" s="10"/>
      <c r="AB253" s="1484"/>
      <c r="AC253" s="1485"/>
      <c r="AD253" s="1485"/>
      <c r="AE253" s="1485"/>
      <c r="AF253" s="1485"/>
      <c r="AG253" s="1486"/>
      <c r="AH253" s="1498"/>
      <c r="AI253" s="1499"/>
      <c r="AJ253" s="1499"/>
      <c r="AK253" s="1499"/>
      <c r="AL253" s="211"/>
      <c r="AM253" s="10"/>
      <c r="AN253" s="1484"/>
      <c r="AO253" s="1485"/>
      <c r="AP253" s="1485"/>
      <c r="AQ253" s="1485"/>
      <c r="AR253" s="1485"/>
      <c r="AS253" s="1486"/>
      <c r="AT253" s="1466">
        <f>ROUNDDOWN(AH252/160,1)</f>
        <v>0</v>
      </c>
      <c r="AU253" s="1467"/>
      <c r="AV253" s="1467"/>
      <c r="AW253" s="1467"/>
      <c r="AX253" s="1467"/>
      <c r="AY253" s="1467"/>
      <c r="AZ253" s="211"/>
      <c r="BA253" s="10"/>
      <c r="BB253" s="165"/>
      <c r="BC253" s="165" t="s">
        <v>217</v>
      </c>
      <c r="BD253" s="2"/>
      <c r="BE253" s="2"/>
      <c r="BF253" s="2"/>
      <c r="BG253" s="2"/>
      <c r="BH253" s="2"/>
      <c r="BI253" s="2"/>
      <c r="BJ253" s="2"/>
      <c r="BK253" s="2"/>
    </row>
    <row r="254" spans="1:63" ht="15" customHeight="1" x14ac:dyDescent="0.4">
      <c r="C254" s="1487"/>
      <c r="D254" s="1488"/>
      <c r="E254" s="1488"/>
      <c r="F254" s="1488"/>
      <c r="G254" s="1488"/>
      <c r="H254" s="1489"/>
      <c r="I254" s="1279"/>
      <c r="J254" s="1280"/>
      <c r="K254" s="1280"/>
      <c r="L254" s="1280"/>
      <c r="M254" s="212" t="s">
        <v>28</v>
      </c>
      <c r="N254" s="213"/>
      <c r="O254" s="10"/>
      <c r="P254" s="1487"/>
      <c r="Q254" s="1488"/>
      <c r="R254" s="1488"/>
      <c r="S254" s="1488"/>
      <c r="T254" s="1488"/>
      <c r="U254" s="1489"/>
      <c r="V254" s="1494"/>
      <c r="W254" s="1495"/>
      <c r="X254" s="1495"/>
      <c r="Y254" s="1495"/>
      <c r="Z254" s="212" t="s">
        <v>28</v>
      </c>
      <c r="AA254" s="213"/>
      <c r="AB254" s="1487"/>
      <c r="AC254" s="1488"/>
      <c r="AD254" s="1488"/>
      <c r="AE254" s="1488"/>
      <c r="AF254" s="1488"/>
      <c r="AG254" s="1489"/>
      <c r="AH254" s="1500"/>
      <c r="AI254" s="1501"/>
      <c r="AJ254" s="1501"/>
      <c r="AK254" s="1501"/>
      <c r="AL254" s="1281" t="s">
        <v>19</v>
      </c>
      <c r="AM254" s="1282"/>
      <c r="AN254" s="1487"/>
      <c r="AO254" s="1488"/>
      <c r="AP254" s="1488"/>
      <c r="AQ254" s="1488"/>
      <c r="AR254" s="1488"/>
      <c r="AS254" s="1489"/>
      <c r="AT254" s="1468"/>
      <c r="AU254" s="1469"/>
      <c r="AV254" s="1469"/>
      <c r="AW254" s="1469"/>
      <c r="AX254" s="1469"/>
      <c r="AY254" s="1469"/>
      <c r="AZ254" s="212" t="s">
        <v>28</v>
      </c>
      <c r="BA254" s="213"/>
      <c r="BB254" s="2"/>
      <c r="BC254" s="2"/>
      <c r="BD254" s="2"/>
      <c r="BE254" s="2"/>
      <c r="BF254" s="2"/>
      <c r="BG254" s="2"/>
      <c r="BH254" s="2"/>
      <c r="BI254" s="2"/>
      <c r="BJ254" s="2"/>
      <c r="BK254" s="2"/>
    </row>
    <row r="255" spans="1:63" ht="24" customHeight="1" thickBot="1" x14ac:dyDescent="0.45">
      <c r="C255" s="1261" t="s">
        <v>218</v>
      </c>
      <c r="D255" s="1261"/>
      <c r="E255" s="1261"/>
      <c r="F255" s="1261"/>
      <c r="G255" s="1261"/>
      <c r="H255" s="1261"/>
      <c r="I255" s="1261"/>
      <c r="J255" s="1261"/>
      <c r="K255" s="1261"/>
      <c r="L255" s="1261"/>
      <c r="M255" s="1261"/>
      <c r="N255" s="1261"/>
      <c r="O255" s="12"/>
      <c r="P255" s="1261" t="s">
        <v>30</v>
      </c>
      <c r="Q255" s="1261"/>
      <c r="R255" s="1261"/>
      <c r="S255" s="1261"/>
      <c r="T255" s="1261"/>
      <c r="U255" s="1261"/>
      <c r="V255" s="1261"/>
      <c r="W255" s="1261"/>
      <c r="X255" s="1261"/>
      <c r="Y255" s="1261"/>
      <c r="Z255" s="1261"/>
      <c r="AA255" s="1261"/>
      <c r="AB255" s="1261"/>
      <c r="AC255" s="1261"/>
      <c r="AD255" s="1261"/>
      <c r="AE255" s="1261"/>
      <c r="AF255" s="1261"/>
      <c r="AG255" s="1261"/>
      <c r="AH255" s="1261"/>
      <c r="AI255" s="1261"/>
      <c r="AJ255" s="1261"/>
      <c r="AK255" s="1261"/>
      <c r="AL255" s="1261"/>
      <c r="AM255" s="1261"/>
      <c r="AN255" s="207"/>
      <c r="AO255" s="207"/>
      <c r="AP255" s="207"/>
      <c r="AQ255" s="207"/>
      <c r="AR255" s="207"/>
      <c r="AS255" s="214"/>
      <c r="AT255" s="215"/>
      <c r="AU255" s="215"/>
      <c r="AV255" s="215"/>
      <c r="AW255" s="12"/>
      <c r="AX255" s="12"/>
      <c r="AY255" s="12"/>
      <c r="AZ255" s="12"/>
      <c r="BA255" s="12"/>
      <c r="BB255" s="2"/>
      <c r="BC255" s="2"/>
      <c r="BD255" s="2"/>
      <c r="BE255" s="2"/>
      <c r="BF255" s="2"/>
      <c r="BG255" s="2"/>
      <c r="BH255" s="2"/>
      <c r="BI255" s="2"/>
      <c r="BJ255" s="2"/>
      <c r="BK255" s="2"/>
    </row>
    <row r="256" spans="1:63" ht="11.25" customHeight="1" thickTop="1" x14ac:dyDescent="0.4">
      <c r="C256" s="93"/>
      <c r="D256" s="93"/>
      <c r="E256" s="93"/>
      <c r="F256" s="93"/>
      <c r="G256" s="93"/>
      <c r="H256" s="93"/>
      <c r="I256" s="93"/>
      <c r="J256" s="93"/>
      <c r="K256" s="93"/>
      <c r="L256" s="93"/>
      <c r="M256" s="93"/>
      <c r="N256" s="93"/>
      <c r="O256" s="12"/>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13"/>
      <c r="AO256" s="13"/>
      <c r="AP256" s="13"/>
      <c r="AQ256" s="13"/>
      <c r="AR256" s="13"/>
      <c r="AS256" s="1470" t="s">
        <v>330</v>
      </c>
      <c r="AT256" s="1471"/>
      <c r="AU256" s="1471"/>
      <c r="AV256" s="1471"/>
      <c r="AW256" s="1471"/>
      <c r="AX256" s="1471"/>
      <c r="AY256" s="1471"/>
      <c r="AZ256" s="1471"/>
      <c r="BA256" s="1472"/>
      <c r="BB256" s="1477">
        <f>I252+AT253</f>
        <v>0</v>
      </c>
      <c r="BC256" s="1478"/>
      <c r="BD256" s="1478"/>
      <c r="BE256" s="1478"/>
      <c r="BF256" s="1478"/>
      <c r="BG256" s="1478"/>
      <c r="BH256" s="1478"/>
      <c r="BI256" s="1460" t="s">
        <v>331</v>
      </c>
      <c r="BJ256" s="1460"/>
      <c r="BK256" s="1461"/>
    </row>
    <row r="257" spans="2:64" ht="28.5" customHeight="1" x14ac:dyDescent="0.4">
      <c r="C257" s="93"/>
      <c r="D257" s="93"/>
      <c r="E257" s="93"/>
      <c r="F257" s="93"/>
      <c r="G257" s="93"/>
      <c r="H257" s="93"/>
      <c r="I257" s="93"/>
      <c r="J257" s="93"/>
      <c r="K257" s="93"/>
      <c r="L257" s="93"/>
      <c r="M257" s="93"/>
      <c r="N257" s="93"/>
      <c r="O257" s="12"/>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13"/>
      <c r="AO257" s="13"/>
      <c r="AP257" s="13"/>
      <c r="AQ257" s="13"/>
      <c r="AR257" s="13"/>
      <c r="AS257" s="1473"/>
      <c r="AT257" s="782"/>
      <c r="AU257" s="782"/>
      <c r="AV257" s="782"/>
      <c r="AW257" s="782"/>
      <c r="AX257" s="782"/>
      <c r="AY257" s="782"/>
      <c r="AZ257" s="782"/>
      <c r="BA257" s="783"/>
      <c r="BB257" s="1466"/>
      <c r="BC257" s="1467"/>
      <c r="BD257" s="1467"/>
      <c r="BE257" s="1467"/>
      <c r="BF257" s="1467"/>
      <c r="BG257" s="1467"/>
      <c r="BH257" s="1467"/>
      <c r="BI257" s="1462"/>
      <c r="BJ257" s="1462"/>
      <c r="BK257" s="1463"/>
    </row>
    <row r="258" spans="2:64" ht="14.25" customHeight="1" thickBot="1" x14ac:dyDescent="0.45">
      <c r="B258" s="92" t="s">
        <v>332</v>
      </c>
      <c r="D258" s="93"/>
      <c r="E258" s="93"/>
      <c r="F258" s="93"/>
      <c r="G258" s="93"/>
      <c r="H258" s="93"/>
      <c r="I258" s="93"/>
      <c r="J258" s="93"/>
      <c r="K258" s="93"/>
      <c r="L258" s="93"/>
      <c r="M258" s="93"/>
      <c r="N258" s="93"/>
      <c r="O258" s="12"/>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13"/>
      <c r="AO258" s="13"/>
      <c r="AP258" s="13"/>
      <c r="AQ258" s="13"/>
      <c r="AR258" s="13"/>
      <c r="AS258" s="1474"/>
      <c r="AT258" s="1475"/>
      <c r="AU258" s="1475"/>
      <c r="AV258" s="1475"/>
      <c r="AW258" s="1475"/>
      <c r="AX258" s="1475"/>
      <c r="AY258" s="1475"/>
      <c r="AZ258" s="1475"/>
      <c r="BA258" s="1476"/>
      <c r="BB258" s="1479"/>
      <c r="BC258" s="1480"/>
      <c r="BD258" s="1480"/>
      <c r="BE258" s="1480"/>
      <c r="BF258" s="1480"/>
      <c r="BG258" s="1480"/>
      <c r="BH258" s="1480"/>
      <c r="BI258" s="1464" t="s">
        <v>28</v>
      </c>
      <c r="BJ258" s="1464"/>
      <c r="BK258" s="1465"/>
      <c r="BL258" s="216"/>
    </row>
    <row r="259" spans="2:64" s="86" customFormat="1" ht="15" customHeight="1" thickTop="1" x14ac:dyDescent="0.15">
      <c r="C259" s="87" t="s">
        <v>146</v>
      </c>
    </row>
    <row r="260" spans="2:64" s="86" customFormat="1" ht="15" customHeight="1" x14ac:dyDescent="0.15">
      <c r="C260" s="87" t="s">
        <v>147</v>
      </c>
      <c r="BA260" s="94"/>
      <c r="BB260" s="94"/>
      <c r="BC260" s="94"/>
      <c r="BD260" s="94"/>
      <c r="BE260" s="94"/>
      <c r="BF260" s="94"/>
      <c r="BG260" s="94"/>
      <c r="BH260" s="94"/>
      <c r="BI260" s="94"/>
      <c r="BJ260" s="94"/>
      <c r="BK260" s="94"/>
      <c r="BL260" s="94"/>
    </row>
    <row r="261" spans="2:64" s="86" customFormat="1" ht="15" customHeight="1" x14ac:dyDescent="0.15">
      <c r="C261" s="87"/>
      <c r="AS261" s="95"/>
      <c r="AT261" s="95"/>
      <c r="AU261" s="95"/>
      <c r="AV261" s="95"/>
      <c r="AW261" s="95"/>
      <c r="AX261" s="95"/>
      <c r="AY261" s="95"/>
      <c r="AZ261" s="95"/>
      <c r="BA261" s="96"/>
      <c r="BB261" s="97"/>
      <c r="BC261" s="97"/>
      <c r="BD261" s="97"/>
      <c r="BE261" s="97"/>
      <c r="BF261" s="97"/>
      <c r="BG261" s="97"/>
      <c r="BH261" s="97"/>
      <c r="BI261" s="12"/>
      <c r="BJ261" s="12"/>
      <c r="BK261" s="12"/>
      <c r="BL261" s="94"/>
    </row>
    <row r="262" spans="2:64" s="86" customFormat="1" ht="15" customHeight="1" x14ac:dyDescent="0.15">
      <c r="B262" s="2" t="s">
        <v>148</v>
      </c>
      <c r="C262" s="2"/>
      <c r="BF262" s="94"/>
    </row>
    <row r="263" spans="2:64" s="86" customFormat="1" ht="14.25" customHeight="1" x14ac:dyDescent="0.15">
      <c r="D263" s="522" t="s">
        <v>96</v>
      </c>
      <c r="E263" s="522"/>
      <c r="F263" s="522"/>
      <c r="G263" s="522"/>
      <c r="H263" s="522"/>
      <c r="I263" s="522"/>
      <c r="J263" s="522" t="s">
        <v>97</v>
      </c>
      <c r="K263" s="522"/>
      <c r="L263" s="522"/>
      <c r="M263" s="522"/>
      <c r="N263" s="522"/>
      <c r="O263" s="522"/>
      <c r="P263" s="522"/>
      <c r="Q263" s="522"/>
      <c r="R263" s="522"/>
      <c r="S263" s="522"/>
      <c r="T263" s="522"/>
      <c r="U263" s="522"/>
      <c r="V263" s="522"/>
      <c r="W263" s="522"/>
      <c r="X263" s="522"/>
      <c r="Y263" s="522"/>
      <c r="Z263" s="522"/>
      <c r="AA263" s="522"/>
      <c r="AB263" s="522"/>
      <c r="AC263" s="522"/>
      <c r="AD263" s="522"/>
      <c r="AE263" s="522"/>
      <c r="AF263" s="522"/>
      <c r="AG263" s="522" t="s">
        <v>98</v>
      </c>
      <c r="AH263" s="522"/>
      <c r="AI263" s="522"/>
      <c r="AJ263" s="522"/>
      <c r="AK263" s="522"/>
      <c r="AL263" s="522"/>
      <c r="AM263" s="522" t="s">
        <v>149</v>
      </c>
      <c r="AN263" s="522"/>
      <c r="AO263" s="522"/>
      <c r="AP263" s="522"/>
      <c r="AQ263" s="522"/>
      <c r="AR263" s="522"/>
      <c r="AS263" s="828" t="s">
        <v>109</v>
      </c>
      <c r="AT263" s="829"/>
      <c r="AU263" s="829"/>
      <c r="AV263" s="829"/>
      <c r="AW263" s="829"/>
      <c r="AX263" s="830"/>
      <c r="AY263" s="501" t="s">
        <v>110</v>
      </c>
      <c r="AZ263" s="502"/>
      <c r="BA263" s="502"/>
      <c r="BB263" s="502"/>
      <c r="BC263" s="502"/>
      <c r="BD263" s="503"/>
      <c r="BE263" s="98"/>
      <c r="BF263" s="98"/>
      <c r="BG263" s="98"/>
      <c r="BH263" s="98"/>
      <c r="BI263" s="98"/>
      <c r="BJ263" s="98"/>
    </row>
    <row r="264" spans="2:64" s="86" customFormat="1" ht="14.25" customHeight="1" x14ac:dyDescent="0.15">
      <c r="D264" s="522"/>
      <c r="E264" s="522"/>
      <c r="F264" s="522"/>
      <c r="G264" s="522"/>
      <c r="H264" s="522"/>
      <c r="I264" s="522"/>
      <c r="J264" s="522"/>
      <c r="K264" s="522"/>
      <c r="L264" s="522"/>
      <c r="M264" s="522"/>
      <c r="N264" s="522"/>
      <c r="O264" s="522"/>
      <c r="P264" s="522"/>
      <c r="Q264" s="522"/>
      <c r="R264" s="522"/>
      <c r="S264" s="522"/>
      <c r="T264" s="522"/>
      <c r="U264" s="522"/>
      <c r="V264" s="522"/>
      <c r="W264" s="522"/>
      <c r="X264" s="522"/>
      <c r="Y264" s="522"/>
      <c r="Z264" s="522"/>
      <c r="AA264" s="522"/>
      <c r="AB264" s="522"/>
      <c r="AC264" s="522"/>
      <c r="AD264" s="522"/>
      <c r="AE264" s="522"/>
      <c r="AF264" s="522"/>
      <c r="AG264" s="522"/>
      <c r="AH264" s="522"/>
      <c r="AI264" s="522"/>
      <c r="AJ264" s="522"/>
      <c r="AK264" s="522"/>
      <c r="AL264" s="522"/>
      <c r="AM264" s="522"/>
      <c r="AN264" s="522"/>
      <c r="AO264" s="522"/>
      <c r="AP264" s="522"/>
      <c r="AQ264" s="522"/>
      <c r="AR264" s="522"/>
      <c r="AS264" s="831"/>
      <c r="AT264" s="832"/>
      <c r="AU264" s="832"/>
      <c r="AV264" s="832"/>
      <c r="AW264" s="832"/>
      <c r="AX264" s="833"/>
      <c r="AY264" s="504"/>
      <c r="AZ264" s="505"/>
      <c r="BA264" s="505"/>
      <c r="BB264" s="505"/>
      <c r="BC264" s="505"/>
      <c r="BD264" s="506"/>
      <c r="BE264" s="98"/>
      <c r="BF264" s="98"/>
      <c r="BG264" s="98"/>
      <c r="BH264" s="98"/>
      <c r="BI264" s="98"/>
      <c r="BJ264" s="98"/>
    </row>
    <row r="265" spans="2:64" s="86" customFormat="1" ht="14.25" customHeight="1" x14ac:dyDescent="0.15">
      <c r="D265" s="522"/>
      <c r="E265" s="522"/>
      <c r="F265" s="522"/>
      <c r="G265" s="522"/>
      <c r="H265" s="522"/>
      <c r="I265" s="522"/>
      <c r="J265" s="522"/>
      <c r="K265" s="522"/>
      <c r="L265" s="522"/>
      <c r="M265" s="522"/>
      <c r="N265" s="522"/>
      <c r="O265" s="522"/>
      <c r="P265" s="522"/>
      <c r="Q265" s="522"/>
      <c r="R265" s="522"/>
      <c r="S265" s="522"/>
      <c r="T265" s="522"/>
      <c r="U265" s="522"/>
      <c r="V265" s="522"/>
      <c r="W265" s="522"/>
      <c r="X265" s="522"/>
      <c r="Y265" s="522"/>
      <c r="Z265" s="522"/>
      <c r="AA265" s="522"/>
      <c r="AB265" s="522"/>
      <c r="AC265" s="522"/>
      <c r="AD265" s="522"/>
      <c r="AE265" s="522"/>
      <c r="AF265" s="522"/>
      <c r="AG265" s="522"/>
      <c r="AH265" s="522"/>
      <c r="AI265" s="522"/>
      <c r="AJ265" s="522"/>
      <c r="AK265" s="522"/>
      <c r="AL265" s="522"/>
      <c r="AM265" s="522"/>
      <c r="AN265" s="522"/>
      <c r="AO265" s="522"/>
      <c r="AP265" s="522"/>
      <c r="AQ265" s="522"/>
      <c r="AR265" s="522"/>
      <c r="AS265" s="834"/>
      <c r="AT265" s="835"/>
      <c r="AU265" s="835"/>
      <c r="AV265" s="835"/>
      <c r="AW265" s="835"/>
      <c r="AX265" s="836"/>
      <c r="AY265" s="507"/>
      <c r="AZ265" s="508"/>
      <c r="BA265" s="508"/>
      <c r="BB265" s="508"/>
      <c r="BC265" s="508"/>
      <c r="BD265" s="509"/>
      <c r="BE265" s="98"/>
      <c r="BF265" s="98"/>
      <c r="BG265" s="98"/>
      <c r="BH265" s="98"/>
      <c r="BI265" s="98"/>
      <c r="BJ265" s="98"/>
    </row>
    <row r="266" spans="2:64" s="99" customFormat="1" ht="14.25" customHeight="1" x14ac:dyDescent="0.15">
      <c r="D266" s="805"/>
      <c r="E266" s="805"/>
      <c r="F266" s="805"/>
      <c r="G266" s="805"/>
      <c r="H266" s="805"/>
      <c r="I266" s="805"/>
      <c r="J266" s="806"/>
      <c r="K266" s="806"/>
      <c r="L266" s="806"/>
      <c r="M266" s="806"/>
      <c r="N266" s="806"/>
      <c r="O266" s="806"/>
      <c r="P266" s="806"/>
      <c r="Q266" s="806"/>
      <c r="R266" s="806"/>
      <c r="S266" s="806"/>
      <c r="T266" s="806"/>
      <c r="U266" s="806"/>
      <c r="V266" s="806"/>
      <c r="W266" s="806"/>
      <c r="X266" s="806"/>
      <c r="Y266" s="806"/>
      <c r="Z266" s="806"/>
      <c r="AA266" s="806"/>
      <c r="AB266" s="806"/>
      <c r="AC266" s="806"/>
      <c r="AD266" s="806"/>
      <c r="AE266" s="806"/>
      <c r="AF266" s="806"/>
      <c r="AG266" s="808"/>
      <c r="AH266" s="809"/>
      <c r="AI266" s="809"/>
      <c r="AJ266" s="809"/>
      <c r="AK266" s="809"/>
      <c r="AL266" s="809"/>
      <c r="AM266" s="810"/>
      <c r="AN266" s="810"/>
      <c r="AO266" s="810"/>
      <c r="AP266" s="810"/>
      <c r="AQ266" s="810"/>
      <c r="AR266" s="810"/>
      <c r="AS266" s="811"/>
      <c r="AT266" s="811"/>
      <c r="AU266" s="811"/>
      <c r="AV266" s="811"/>
      <c r="AW266" s="811"/>
      <c r="AX266" s="811"/>
      <c r="AY266" s="812">
        <f>AM266*AS266</f>
        <v>0</v>
      </c>
      <c r="AZ266" s="812"/>
      <c r="BA266" s="812"/>
      <c r="BB266" s="812"/>
      <c r="BC266" s="812"/>
      <c r="BD266" s="812"/>
      <c r="BE266" s="100"/>
      <c r="BF266" s="100"/>
      <c r="BG266" s="100"/>
      <c r="BH266" s="100"/>
      <c r="BI266" s="101"/>
      <c r="BJ266" s="101"/>
    </row>
    <row r="267" spans="2:64" s="99" customFormat="1" ht="14.25" customHeight="1" x14ac:dyDescent="0.15">
      <c r="D267" s="805"/>
      <c r="E267" s="805"/>
      <c r="F267" s="805"/>
      <c r="G267" s="805"/>
      <c r="H267" s="805"/>
      <c r="I267" s="805"/>
      <c r="J267" s="807"/>
      <c r="K267" s="807"/>
      <c r="L267" s="807"/>
      <c r="M267" s="807"/>
      <c r="N267" s="807"/>
      <c r="O267" s="807"/>
      <c r="P267" s="807"/>
      <c r="Q267" s="807"/>
      <c r="R267" s="807"/>
      <c r="S267" s="807"/>
      <c r="T267" s="807"/>
      <c r="U267" s="807"/>
      <c r="V267" s="807"/>
      <c r="W267" s="807"/>
      <c r="X267" s="807"/>
      <c r="Y267" s="807"/>
      <c r="Z267" s="807"/>
      <c r="AA267" s="807"/>
      <c r="AB267" s="807"/>
      <c r="AC267" s="807"/>
      <c r="AD267" s="807"/>
      <c r="AE267" s="807"/>
      <c r="AF267" s="807"/>
      <c r="AG267" s="809"/>
      <c r="AH267" s="809"/>
      <c r="AI267" s="809"/>
      <c r="AJ267" s="809"/>
      <c r="AK267" s="809"/>
      <c r="AL267" s="809"/>
      <c r="AM267" s="810"/>
      <c r="AN267" s="810"/>
      <c r="AO267" s="810"/>
      <c r="AP267" s="810"/>
      <c r="AQ267" s="810"/>
      <c r="AR267" s="810"/>
      <c r="AS267" s="811"/>
      <c r="AT267" s="811"/>
      <c r="AU267" s="811"/>
      <c r="AV267" s="811"/>
      <c r="AW267" s="811"/>
      <c r="AX267" s="811"/>
      <c r="AY267" s="812"/>
      <c r="AZ267" s="812"/>
      <c r="BA267" s="812"/>
      <c r="BB267" s="812"/>
      <c r="BC267" s="812"/>
      <c r="BD267" s="812"/>
      <c r="BE267" s="100"/>
      <c r="BF267" s="100"/>
      <c r="BG267" s="100"/>
      <c r="BH267" s="100"/>
      <c r="BI267" s="101"/>
      <c r="BJ267" s="101"/>
    </row>
    <row r="268" spans="2:64" s="99" customFormat="1" ht="14.25" customHeight="1" x14ac:dyDescent="0.15">
      <c r="D268" s="805"/>
      <c r="E268" s="805"/>
      <c r="F268" s="805"/>
      <c r="G268" s="805"/>
      <c r="H268" s="805"/>
      <c r="I268" s="805"/>
      <c r="J268" s="813" t="s">
        <v>150</v>
      </c>
      <c r="K268" s="813"/>
      <c r="L268" s="813"/>
      <c r="M268" s="813"/>
      <c r="N268" s="813"/>
      <c r="O268" s="813"/>
      <c r="P268" s="813"/>
      <c r="Q268" s="813"/>
      <c r="R268" s="813"/>
      <c r="S268" s="813"/>
      <c r="T268" s="813"/>
      <c r="U268" s="813"/>
      <c r="V268" s="813"/>
      <c r="W268" s="813"/>
      <c r="X268" s="813"/>
      <c r="Y268" s="813"/>
      <c r="Z268" s="813"/>
      <c r="AA268" s="813"/>
      <c r="AB268" s="813"/>
      <c r="AC268" s="813"/>
      <c r="AD268" s="813"/>
      <c r="AE268" s="813"/>
      <c r="AF268" s="813"/>
      <c r="AG268" s="809"/>
      <c r="AH268" s="809"/>
      <c r="AI268" s="809"/>
      <c r="AJ268" s="809"/>
      <c r="AK268" s="809"/>
      <c r="AL268" s="809"/>
      <c r="AM268" s="810"/>
      <c r="AN268" s="810"/>
      <c r="AO268" s="810"/>
      <c r="AP268" s="810"/>
      <c r="AQ268" s="810"/>
      <c r="AR268" s="810"/>
      <c r="AS268" s="811"/>
      <c r="AT268" s="811"/>
      <c r="AU268" s="811"/>
      <c r="AV268" s="811"/>
      <c r="AW268" s="811"/>
      <c r="AX268" s="811"/>
      <c r="AY268" s="812"/>
      <c r="AZ268" s="812"/>
      <c r="BA268" s="812"/>
      <c r="BB268" s="812"/>
      <c r="BC268" s="812"/>
      <c r="BD268" s="812"/>
      <c r="BE268" s="100"/>
      <c r="BF268" s="100"/>
      <c r="BG268" s="100"/>
      <c r="BH268" s="100"/>
      <c r="BI268" s="101"/>
      <c r="BJ268" s="101"/>
      <c r="BK268" s="102"/>
    </row>
    <row r="269" spans="2:64" s="103" customFormat="1" ht="15" customHeight="1" x14ac:dyDescent="0.15">
      <c r="D269" s="817" t="s">
        <v>333</v>
      </c>
      <c r="E269" s="817"/>
      <c r="F269" s="817"/>
      <c r="G269" s="817"/>
      <c r="H269" s="817"/>
      <c r="I269" s="817"/>
      <c r="J269" s="817"/>
      <c r="K269" s="817"/>
      <c r="L269" s="817"/>
      <c r="M269" s="817"/>
      <c r="N269" s="817"/>
      <c r="O269" s="817"/>
      <c r="P269" s="817"/>
      <c r="Q269" s="817"/>
      <c r="R269" s="817"/>
      <c r="S269" s="817"/>
      <c r="T269" s="817"/>
      <c r="U269" s="817"/>
      <c r="V269" s="817"/>
      <c r="W269" s="817"/>
      <c r="X269" s="817"/>
      <c r="Y269" s="817"/>
      <c r="Z269" s="817"/>
      <c r="AA269" s="817"/>
      <c r="AB269" s="817"/>
      <c r="AC269" s="817"/>
      <c r="AD269" s="817"/>
      <c r="AE269" s="817"/>
      <c r="AF269" s="817"/>
      <c r="AG269" s="817"/>
      <c r="AH269" s="817"/>
      <c r="AI269" s="817"/>
      <c r="AJ269" s="817"/>
      <c r="AK269" s="817"/>
      <c r="AL269" s="817"/>
      <c r="AM269" s="817"/>
      <c r="AN269" s="817"/>
      <c r="AO269" s="817"/>
      <c r="AP269" s="817"/>
      <c r="AQ269" s="817"/>
      <c r="AR269" s="817"/>
      <c r="AS269" s="817"/>
      <c r="AT269" s="817"/>
      <c r="AU269" s="817"/>
      <c r="AV269" s="817"/>
      <c r="AW269" s="817"/>
      <c r="AX269" s="817"/>
      <c r="AY269" s="817"/>
      <c r="AZ269" s="817"/>
      <c r="BA269" s="817"/>
      <c r="BB269" s="817"/>
      <c r="BC269" s="817"/>
      <c r="BD269" s="817"/>
      <c r="BE269" s="817"/>
      <c r="BF269" s="100"/>
      <c r="BG269" s="100"/>
      <c r="BH269" s="100"/>
      <c r="BI269" s="101"/>
      <c r="BJ269" s="101"/>
      <c r="BK269" s="109"/>
    </row>
    <row r="270" spans="2:64" s="110" customFormat="1" ht="14.25" customHeight="1" x14ac:dyDescent="0.15">
      <c r="E270" s="1459" t="s">
        <v>334</v>
      </c>
      <c r="F270" s="1459"/>
      <c r="G270" s="1459"/>
      <c r="H270" s="1459"/>
      <c r="I270" s="1459"/>
      <c r="J270" s="1459"/>
      <c r="K270" s="1459"/>
      <c r="L270" s="1459"/>
      <c r="M270" s="1459"/>
      <c r="N270" s="1459"/>
      <c r="O270" s="1459"/>
      <c r="P270" s="1459"/>
      <c r="Q270" s="1459"/>
      <c r="R270" s="1459"/>
      <c r="S270" s="1459"/>
      <c r="T270" s="1459"/>
      <c r="U270" s="1459"/>
      <c r="V270" s="1459"/>
      <c r="W270" s="1459"/>
      <c r="X270" s="1459"/>
      <c r="Y270" s="1459"/>
      <c r="Z270" s="1459"/>
      <c r="AA270" s="1459"/>
      <c r="AB270" s="1459"/>
      <c r="AC270" s="1459"/>
      <c r="AD270" s="1459"/>
      <c r="AE270" s="1459"/>
      <c r="AF270" s="1459"/>
      <c r="AG270" s="1459"/>
      <c r="AH270" s="1459"/>
      <c r="AI270" s="1459"/>
      <c r="AJ270" s="1459"/>
      <c r="AK270" s="1459"/>
      <c r="AL270" s="1459"/>
      <c r="AM270" s="1459"/>
      <c r="AN270" s="1459"/>
      <c r="AO270" s="1459"/>
      <c r="AP270" s="1459"/>
      <c r="AQ270" s="1459"/>
      <c r="AR270" s="1459"/>
      <c r="AS270" s="1459"/>
      <c r="AT270" s="1459"/>
      <c r="AU270" s="1459"/>
      <c r="AV270" s="1459"/>
      <c r="AW270" s="1459"/>
      <c r="AX270" s="1459"/>
      <c r="AY270" s="1459"/>
      <c r="AZ270" s="1459"/>
      <c r="BA270" s="1459"/>
      <c r="BB270" s="1459"/>
      <c r="BC270" s="1459"/>
      <c r="BD270" s="1459"/>
      <c r="BE270" s="1459"/>
      <c r="BF270" s="1459"/>
      <c r="BG270" s="1459"/>
      <c r="BH270" s="1459"/>
      <c r="BI270" s="1459"/>
      <c r="BJ270" s="217"/>
    </row>
    <row r="271" spans="2:64" s="110" customFormat="1" ht="24.75" customHeight="1" x14ac:dyDescent="0.15">
      <c r="D271" s="217"/>
      <c r="E271" s="1459"/>
      <c r="F271" s="1459"/>
      <c r="G271" s="1459"/>
      <c r="H271" s="1459"/>
      <c r="I271" s="1459"/>
      <c r="J271" s="1459"/>
      <c r="K271" s="1459"/>
      <c r="L271" s="1459"/>
      <c r="M271" s="1459"/>
      <c r="N271" s="1459"/>
      <c r="O271" s="1459"/>
      <c r="P271" s="1459"/>
      <c r="Q271" s="1459"/>
      <c r="R271" s="1459"/>
      <c r="S271" s="1459"/>
      <c r="T271" s="1459"/>
      <c r="U271" s="1459"/>
      <c r="V271" s="1459"/>
      <c r="W271" s="1459"/>
      <c r="X271" s="1459"/>
      <c r="Y271" s="1459"/>
      <c r="Z271" s="1459"/>
      <c r="AA271" s="1459"/>
      <c r="AB271" s="1459"/>
      <c r="AC271" s="1459"/>
      <c r="AD271" s="1459"/>
      <c r="AE271" s="1459"/>
      <c r="AF271" s="1459"/>
      <c r="AG271" s="1459"/>
      <c r="AH271" s="1459"/>
      <c r="AI271" s="1459"/>
      <c r="AJ271" s="1459"/>
      <c r="AK271" s="1459"/>
      <c r="AL271" s="1459"/>
      <c r="AM271" s="1459"/>
      <c r="AN271" s="1459"/>
      <c r="AO271" s="1459"/>
      <c r="AP271" s="1459"/>
      <c r="AQ271" s="1459"/>
      <c r="AR271" s="1459"/>
      <c r="AS271" s="1459"/>
      <c r="AT271" s="1459"/>
      <c r="AU271" s="1459"/>
      <c r="AV271" s="1459"/>
      <c r="AW271" s="1459"/>
      <c r="AX271" s="1459"/>
      <c r="AY271" s="1459"/>
      <c r="AZ271" s="1459"/>
      <c r="BA271" s="1459"/>
      <c r="BB271" s="1459"/>
      <c r="BC271" s="1459"/>
      <c r="BD271" s="1459"/>
      <c r="BE271" s="1459"/>
      <c r="BF271" s="1459"/>
      <c r="BG271" s="1459"/>
      <c r="BH271" s="1459"/>
      <c r="BI271" s="1459"/>
      <c r="BJ271" s="217"/>
    </row>
    <row r="272" spans="2:64" s="110" customFormat="1" ht="14.25" customHeight="1" x14ac:dyDescent="0.15">
      <c r="E272" s="815" t="s">
        <v>335</v>
      </c>
      <c r="F272" s="815"/>
      <c r="G272" s="815"/>
      <c r="H272" s="815"/>
      <c r="I272" s="815"/>
      <c r="J272" s="815"/>
      <c r="K272" s="815"/>
      <c r="L272" s="815"/>
      <c r="M272" s="815"/>
      <c r="N272" s="815"/>
      <c r="O272" s="815"/>
      <c r="P272" s="815"/>
      <c r="Q272" s="815"/>
      <c r="R272" s="815"/>
      <c r="S272" s="815"/>
      <c r="T272" s="815"/>
      <c r="U272" s="815"/>
      <c r="V272" s="815"/>
      <c r="W272" s="815"/>
      <c r="X272" s="815"/>
      <c r="Y272" s="815"/>
      <c r="Z272" s="815"/>
      <c r="AA272" s="815"/>
      <c r="AB272" s="815"/>
      <c r="AC272" s="815"/>
      <c r="AD272" s="815"/>
      <c r="AE272" s="815"/>
      <c r="AF272" s="815"/>
      <c r="AG272" s="815"/>
      <c r="AH272" s="815"/>
      <c r="AI272" s="815"/>
      <c r="AJ272" s="815"/>
      <c r="AK272" s="815"/>
      <c r="AL272" s="815"/>
      <c r="AM272" s="815"/>
      <c r="AN272" s="815"/>
      <c r="AO272" s="815"/>
      <c r="AP272" s="815"/>
      <c r="AQ272" s="815"/>
      <c r="AR272" s="815"/>
      <c r="AS272" s="815"/>
      <c r="AT272" s="815"/>
      <c r="AU272" s="815"/>
      <c r="AV272" s="815"/>
      <c r="AW272" s="815"/>
      <c r="AX272" s="815"/>
      <c r="AY272" s="815"/>
      <c r="AZ272" s="815"/>
      <c r="BA272" s="815"/>
      <c r="BB272" s="815"/>
      <c r="BC272" s="815"/>
      <c r="BD272" s="815"/>
      <c r="BE272" s="815"/>
      <c r="BF272" s="815"/>
      <c r="BG272" s="815"/>
      <c r="BH272" s="815"/>
      <c r="BI272" s="815"/>
      <c r="BJ272" s="217"/>
    </row>
    <row r="273" spans="2:66" s="110" customFormat="1" ht="14.25" customHeight="1" x14ac:dyDescent="0.15">
      <c r="D273" s="217"/>
      <c r="E273" s="815"/>
      <c r="F273" s="815"/>
      <c r="G273" s="815"/>
      <c r="H273" s="815"/>
      <c r="I273" s="815"/>
      <c r="J273" s="815"/>
      <c r="K273" s="815"/>
      <c r="L273" s="815"/>
      <c r="M273" s="815"/>
      <c r="N273" s="815"/>
      <c r="O273" s="815"/>
      <c r="P273" s="815"/>
      <c r="Q273" s="815"/>
      <c r="R273" s="815"/>
      <c r="S273" s="815"/>
      <c r="T273" s="815"/>
      <c r="U273" s="815"/>
      <c r="V273" s="815"/>
      <c r="W273" s="815"/>
      <c r="X273" s="815"/>
      <c r="Y273" s="815"/>
      <c r="Z273" s="815"/>
      <c r="AA273" s="815"/>
      <c r="AB273" s="815"/>
      <c r="AC273" s="815"/>
      <c r="AD273" s="815"/>
      <c r="AE273" s="815"/>
      <c r="AF273" s="815"/>
      <c r="AG273" s="815"/>
      <c r="AH273" s="815"/>
      <c r="AI273" s="815"/>
      <c r="AJ273" s="815"/>
      <c r="AK273" s="815"/>
      <c r="AL273" s="815"/>
      <c r="AM273" s="815"/>
      <c r="AN273" s="815"/>
      <c r="AO273" s="815"/>
      <c r="AP273" s="815"/>
      <c r="AQ273" s="815"/>
      <c r="AR273" s="815"/>
      <c r="AS273" s="815"/>
      <c r="AT273" s="815"/>
      <c r="AU273" s="815"/>
      <c r="AV273" s="815"/>
      <c r="AW273" s="815"/>
      <c r="AX273" s="815"/>
      <c r="AY273" s="815"/>
      <c r="AZ273" s="815"/>
      <c r="BA273" s="815"/>
      <c r="BB273" s="815"/>
      <c r="BC273" s="815"/>
      <c r="BD273" s="815"/>
      <c r="BE273" s="815"/>
      <c r="BF273" s="815"/>
      <c r="BG273" s="815"/>
      <c r="BH273" s="815"/>
      <c r="BI273" s="815"/>
      <c r="BJ273" s="217"/>
    </row>
    <row r="274" spans="2:66" s="86" customFormat="1" ht="62.25" customHeight="1" x14ac:dyDescent="0.15">
      <c r="D274" s="818" t="s">
        <v>336</v>
      </c>
      <c r="E274" s="818"/>
      <c r="F274" s="818"/>
      <c r="G274" s="818"/>
      <c r="H274" s="818"/>
      <c r="I274" s="818"/>
      <c r="J274" s="818"/>
      <c r="K274" s="818"/>
      <c r="L274" s="818"/>
      <c r="M274" s="818"/>
      <c r="N274" s="818"/>
      <c r="O274" s="818"/>
      <c r="P274" s="818"/>
      <c r="Q274" s="818"/>
      <c r="R274" s="818"/>
      <c r="S274" s="818"/>
      <c r="T274" s="818"/>
      <c r="U274" s="818"/>
      <c r="V274" s="818"/>
      <c r="W274" s="818"/>
      <c r="X274" s="818"/>
      <c r="Y274" s="818"/>
      <c r="Z274" s="818"/>
      <c r="AA274" s="818"/>
      <c r="AB274" s="818"/>
      <c r="AC274" s="818"/>
      <c r="AD274" s="818"/>
      <c r="AE274" s="818"/>
      <c r="AF274" s="818"/>
      <c r="AG274" s="818"/>
      <c r="AH274" s="818"/>
      <c r="AI274" s="818"/>
      <c r="AJ274" s="818"/>
      <c r="AK274" s="818"/>
      <c r="AL274" s="818"/>
      <c r="AM274" s="818"/>
      <c r="AN274" s="818"/>
      <c r="AO274" s="818"/>
      <c r="AP274" s="818"/>
      <c r="AQ274" s="818"/>
      <c r="AR274" s="818"/>
      <c r="AS274" s="818"/>
      <c r="AT274" s="818"/>
      <c r="AU274" s="818"/>
      <c r="AV274" s="818"/>
      <c r="AW274" s="818"/>
      <c r="AX274" s="818"/>
      <c r="AY274" s="818"/>
      <c r="AZ274" s="818"/>
      <c r="BA274" s="818"/>
      <c r="BB274" s="818"/>
      <c r="BC274" s="818"/>
      <c r="BD274" s="818"/>
      <c r="BE274" s="818"/>
      <c r="BF274" s="818"/>
      <c r="BG274" s="818"/>
      <c r="BH274" s="818"/>
      <c r="BI274" s="818"/>
      <c r="BJ274" s="818"/>
      <c r="BK274" s="818"/>
    </row>
    <row r="275" spans="2:66" s="86" customFormat="1" ht="10.5" customHeight="1" x14ac:dyDescent="0.15"/>
    <row r="276" spans="2:66" s="86" customFormat="1" ht="15" customHeight="1" x14ac:dyDescent="0.15">
      <c r="B276" s="52" t="s">
        <v>155</v>
      </c>
    </row>
    <row r="277" spans="2:66" s="86" customFormat="1" ht="14.25" customHeight="1" x14ac:dyDescent="0.15">
      <c r="D277" s="522" t="s">
        <v>96</v>
      </c>
      <c r="E277" s="522"/>
      <c r="F277" s="522"/>
      <c r="G277" s="522"/>
      <c r="H277" s="522"/>
      <c r="I277" s="522"/>
      <c r="J277" s="522" t="s">
        <v>97</v>
      </c>
      <c r="K277" s="522"/>
      <c r="L277" s="522"/>
      <c r="M277" s="522"/>
      <c r="N277" s="522"/>
      <c r="O277" s="522"/>
      <c r="P277" s="522"/>
      <c r="Q277" s="522"/>
      <c r="R277" s="522"/>
      <c r="S277" s="522"/>
      <c r="T277" s="522"/>
      <c r="U277" s="522"/>
      <c r="V277" s="522"/>
      <c r="W277" s="522"/>
      <c r="X277" s="522"/>
      <c r="Y277" s="522"/>
      <c r="Z277" s="522"/>
      <c r="AA277" s="522"/>
      <c r="AB277" s="522"/>
      <c r="AC277" s="522"/>
      <c r="AD277" s="522"/>
      <c r="AE277" s="522"/>
      <c r="AF277" s="522"/>
      <c r="AG277" s="522" t="s">
        <v>98</v>
      </c>
      <c r="AH277" s="522"/>
      <c r="AI277" s="522"/>
      <c r="AJ277" s="522"/>
      <c r="AK277" s="522"/>
      <c r="AL277" s="522"/>
      <c r="AM277" s="522" t="s">
        <v>149</v>
      </c>
      <c r="AN277" s="522"/>
      <c r="AO277" s="522"/>
      <c r="AP277" s="522"/>
      <c r="AQ277" s="522"/>
      <c r="AR277" s="522"/>
      <c r="AS277" s="816" t="s">
        <v>109</v>
      </c>
      <c r="AT277" s="816"/>
      <c r="AU277" s="816"/>
      <c r="AV277" s="816"/>
      <c r="AW277" s="816"/>
      <c r="AX277" s="816"/>
      <c r="AY277" s="522" t="s">
        <v>110</v>
      </c>
      <c r="AZ277" s="522"/>
      <c r="BA277" s="522"/>
      <c r="BB277" s="522"/>
      <c r="BC277" s="522"/>
      <c r="BD277" s="522"/>
      <c r="BE277" s="98"/>
      <c r="BF277" s="98"/>
      <c r="BG277" s="98"/>
      <c r="BH277" s="98"/>
      <c r="BI277" s="98"/>
      <c r="BJ277" s="98"/>
    </row>
    <row r="278" spans="2:66" s="86" customFormat="1" ht="14.25" customHeight="1" x14ac:dyDescent="0.15">
      <c r="D278" s="522"/>
      <c r="E278" s="522"/>
      <c r="F278" s="522"/>
      <c r="G278" s="522"/>
      <c r="H278" s="522"/>
      <c r="I278" s="522"/>
      <c r="J278" s="522"/>
      <c r="K278" s="522"/>
      <c r="L278" s="522"/>
      <c r="M278" s="522"/>
      <c r="N278" s="522"/>
      <c r="O278" s="522"/>
      <c r="P278" s="522"/>
      <c r="Q278" s="522"/>
      <c r="R278" s="522"/>
      <c r="S278" s="522"/>
      <c r="T278" s="522"/>
      <c r="U278" s="522"/>
      <c r="V278" s="522"/>
      <c r="W278" s="522"/>
      <c r="X278" s="522"/>
      <c r="Y278" s="522"/>
      <c r="Z278" s="522"/>
      <c r="AA278" s="522"/>
      <c r="AB278" s="522"/>
      <c r="AC278" s="522"/>
      <c r="AD278" s="522"/>
      <c r="AE278" s="522"/>
      <c r="AF278" s="522"/>
      <c r="AG278" s="522"/>
      <c r="AH278" s="522"/>
      <c r="AI278" s="522"/>
      <c r="AJ278" s="522"/>
      <c r="AK278" s="522"/>
      <c r="AL278" s="522"/>
      <c r="AM278" s="522"/>
      <c r="AN278" s="522"/>
      <c r="AO278" s="522"/>
      <c r="AP278" s="522"/>
      <c r="AQ278" s="522"/>
      <c r="AR278" s="522"/>
      <c r="AS278" s="816"/>
      <c r="AT278" s="816"/>
      <c r="AU278" s="816"/>
      <c r="AV278" s="816"/>
      <c r="AW278" s="816"/>
      <c r="AX278" s="816"/>
      <c r="AY278" s="522"/>
      <c r="AZ278" s="522"/>
      <c r="BA278" s="522"/>
      <c r="BB278" s="522"/>
      <c r="BC278" s="522"/>
      <c r="BD278" s="522"/>
      <c r="BE278" s="98"/>
      <c r="BF278" s="98"/>
      <c r="BG278" s="98"/>
      <c r="BH278" s="98"/>
      <c r="BI278" s="98"/>
      <c r="BJ278" s="98"/>
    </row>
    <row r="279" spans="2:66" s="86" customFormat="1" ht="14.25" customHeight="1" x14ac:dyDescent="0.15">
      <c r="D279" s="522"/>
      <c r="E279" s="522"/>
      <c r="F279" s="522"/>
      <c r="G279" s="522"/>
      <c r="H279" s="522"/>
      <c r="I279" s="522"/>
      <c r="J279" s="522"/>
      <c r="K279" s="522"/>
      <c r="L279" s="522"/>
      <c r="M279" s="522"/>
      <c r="N279" s="522"/>
      <c r="O279" s="522"/>
      <c r="P279" s="522"/>
      <c r="Q279" s="522"/>
      <c r="R279" s="522"/>
      <c r="S279" s="522"/>
      <c r="T279" s="522"/>
      <c r="U279" s="522"/>
      <c r="V279" s="522"/>
      <c r="W279" s="522"/>
      <c r="X279" s="522"/>
      <c r="Y279" s="522"/>
      <c r="Z279" s="522"/>
      <c r="AA279" s="522"/>
      <c r="AB279" s="522"/>
      <c r="AC279" s="522"/>
      <c r="AD279" s="522"/>
      <c r="AE279" s="522"/>
      <c r="AF279" s="522"/>
      <c r="AG279" s="522"/>
      <c r="AH279" s="522"/>
      <c r="AI279" s="522"/>
      <c r="AJ279" s="522"/>
      <c r="AK279" s="522"/>
      <c r="AL279" s="522"/>
      <c r="AM279" s="522"/>
      <c r="AN279" s="522"/>
      <c r="AO279" s="522"/>
      <c r="AP279" s="522"/>
      <c r="AQ279" s="522"/>
      <c r="AR279" s="522"/>
      <c r="AS279" s="816"/>
      <c r="AT279" s="816"/>
      <c r="AU279" s="816"/>
      <c r="AV279" s="816"/>
      <c r="AW279" s="816"/>
      <c r="AX279" s="816"/>
      <c r="AY279" s="522"/>
      <c r="AZ279" s="522"/>
      <c r="BA279" s="522"/>
      <c r="BB279" s="522"/>
      <c r="BC279" s="522"/>
      <c r="BD279" s="522"/>
      <c r="BE279" s="98"/>
      <c r="BF279" s="98"/>
      <c r="BG279" s="98"/>
      <c r="BH279" s="98"/>
      <c r="BI279" s="98"/>
      <c r="BJ279" s="98"/>
    </row>
    <row r="280" spans="2:66" s="99" customFormat="1" ht="14.25" customHeight="1" x14ac:dyDescent="0.15">
      <c r="D280" s="805"/>
      <c r="E280" s="805"/>
      <c r="F280" s="805"/>
      <c r="G280" s="805"/>
      <c r="H280" s="805"/>
      <c r="I280" s="805"/>
      <c r="J280" s="806"/>
      <c r="K280" s="806"/>
      <c r="L280" s="806"/>
      <c r="M280" s="806"/>
      <c r="N280" s="806"/>
      <c r="O280" s="806"/>
      <c r="P280" s="806"/>
      <c r="Q280" s="806"/>
      <c r="R280" s="806"/>
      <c r="S280" s="806"/>
      <c r="T280" s="806"/>
      <c r="U280" s="806"/>
      <c r="V280" s="806"/>
      <c r="W280" s="806"/>
      <c r="X280" s="806"/>
      <c r="Y280" s="806"/>
      <c r="Z280" s="806"/>
      <c r="AA280" s="806"/>
      <c r="AB280" s="806"/>
      <c r="AC280" s="806"/>
      <c r="AD280" s="806"/>
      <c r="AE280" s="806"/>
      <c r="AF280" s="806"/>
      <c r="AG280" s="808"/>
      <c r="AH280" s="809"/>
      <c r="AI280" s="809"/>
      <c r="AJ280" s="809"/>
      <c r="AK280" s="809"/>
      <c r="AL280" s="809"/>
      <c r="AM280" s="810"/>
      <c r="AN280" s="810"/>
      <c r="AO280" s="810"/>
      <c r="AP280" s="810"/>
      <c r="AQ280" s="810"/>
      <c r="AR280" s="810"/>
      <c r="AS280" s="811"/>
      <c r="AT280" s="811"/>
      <c r="AU280" s="811"/>
      <c r="AV280" s="811"/>
      <c r="AW280" s="811"/>
      <c r="AX280" s="811"/>
      <c r="AY280" s="812">
        <f>AM280*AS280</f>
        <v>0</v>
      </c>
      <c r="AZ280" s="812"/>
      <c r="BA280" s="812"/>
      <c r="BB280" s="812"/>
      <c r="BC280" s="812"/>
      <c r="BD280" s="812"/>
      <c r="BE280" s="100"/>
      <c r="BF280" s="100"/>
      <c r="BG280" s="100"/>
      <c r="BH280" s="100"/>
      <c r="BI280" s="101"/>
      <c r="BJ280" s="101"/>
    </row>
    <row r="281" spans="2:66" s="99" customFormat="1" ht="14.25" customHeight="1" x14ac:dyDescent="0.15">
      <c r="D281" s="805"/>
      <c r="E281" s="805"/>
      <c r="F281" s="805"/>
      <c r="G281" s="805"/>
      <c r="H281" s="805"/>
      <c r="I281" s="805"/>
      <c r="J281" s="807"/>
      <c r="K281" s="807"/>
      <c r="L281" s="807"/>
      <c r="M281" s="807"/>
      <c r="N281" s="807"/>
      <c r="O281" s="807"/>
      <c r="P281" s="807"/>
      <c r="Q281" s="807"/>
      <c r="R281" s="807"/>
      <c r="S281" s="807"/>
      <c r="T281" s="807"/>
      <c r="U281" s="807"/>
      <c r="V281" s="807"/>
      <c r="W281" s="807"/>
      <c r="X281" s="807"/>
      <c r="Y281" s="807"/>
      <c r="Z281" s="807"/>
      <c r="AA281" s="807"/>
      <c r="AB281" s="807"/>
      <c r="AC281" s="807"/>
      <c r="AD281" s="807"/>
      <c r="AE281" s="807"/>
      <c r="AF281" s="807"/>
      <c r="AG281" s="809"/>
      <c r="AH281" s="809"/>
      <c r="AI281" s="809"/>
      <c r="AJ281" s="809"/>
      <c r="AK281" s="809"/>
      <c r="AL281" s="809"/>
      <c r="AM281" s="810"/>
      <c r="AN281" s="810"/>
      <c r="AO281" s="810"/>
      <c r="AP281" s="810"/>
      <c r="AQ281" s="810"/>
      <c r="AR281" s="810"/>
      <c r="AS281" s="811"/>
      <c r="AT281" s="811"/>
      <c r="AU281" s="811"/>
      <c r="AV281" s="811"/>
      <c r="AW281" s="811"/>
      <c r="AX281" s="811"/>
      <c r="AY281" s="812"/>
      <c r="AZ281" s="812"/>
      <c r="BA281" s="812"/>
      <c r="BB281" s="812"/>
      <c r="BC281" s="812"/>
      <c r="BD281" s="812"/>
      <c r="BE281" s="100"/>
      <c r="BF281" s="100"/>
      <c r="BG281" s="100"/>
      <c r="BH281" s="100"/>
      <c r="BI281" s="101"/>
      <c r="BJ281" s="101"/>
    </row>
    <row r="282" spans="2:66" s="99" customFormat="1" ht="14.25" customHeight="1" x14ac:dyDescent="0.15">
      <c r="D282" s="805"/>
      <c r="E282" s="805"/>
      <c r="F282" s="805"/>
      <c r="G282" s="805"/>
      <c r="H282" s="805"/>
      <c r="I282" s="805"/>
      <c r="J282" s="813" t="s">
        <v>150</v>
      </c>
      <c r="K282" s="813"/>
      <c r="L282" s="813"/>
      <c r="M282" s="813"/>
      <c r="N282" s="813"/>
      <c r="O282" s="813"/>
      <c r="P282" s="813"/>
      <c r="Q282" s="813"/>
      <c r="R282" s="813"/>
      <c r="S282" s="813"/>
      <c r="T282" s="813"/>
      <c r="U282" s="813"/>
      <c r="V282" s="813"/>
      <c r="W282" s="813"/>
      <c r="X282" s="813"/>
      <c r="Y282" s="813"/>
      <c r="Z282" s="813"/>
      <c r="AA282" s="813"/>
      <c r="AB282" s="813"/>
      <c r="AC282" s="813"/>
      <c r="AD282" s="813"/>
      <c r="AE282" s="813"/>
      <c r="AF282" s="813"/>
      <c r="AG282" s="809"/>
      <c r="AH282" s="809"/>
      <c r="AI282" s="809"/>
      <c r="AJ282" s="809"/>
      <c r="AK282" s="809"/>
      <c r="AL282" s="809"/>
      <c r="AM282" s="810"/>
      <c r="AN282" s="810"/>
      <c r="AO282" s="810"/>
      <c r="AP282" s="810"/>
      <c r="AQ282" s="810"/>
      <c r="AR282" s="810"/>
      <c r="AS282" s="811"/>
      <c r="AT282" s="811"/>
      <c r="AU282" s="811"/>
      <c r="AV282" s="811"/>
      <c r="AW282" s="811"/>
      <c r="AX282" s="811"/>
      <c r="AY282" s="812"/>
      <c r="AZ282" s="812"/>
      <c r="BA282" s="812"/>
      <c r="BB282" s="812"/>
      <c r="BC282" s="812"/>
      <c r="BD282" s="812"/>
      <c r="BE282" s="100"/>
      <c r="BF282" s="100"/>
      <c r="BG282" s="100"/>
      <c r="BH282" s="100"/>
      <c r="BI282" s="101"/>
      <c r="BJ282" s="101"/>
      <c r="BK282" s="102"/>
    </row>
    <row r="283" spans="2:66" s="99" customFormat="1" ht="14.25" customHeight="1" x14ac:dyDescent="0.15">
      <c r="D283" s="817" t="s">
        <v>337</v>
      </c>
      <c r="E283" s="817"/>
      <c r="F283" s="817"/>
      <c r="G283" s="817"/>
      <c r="H283" s="817"/>
      <c r="I283" s="817"/>
      <c r="J283" s="817"/>
      <c r="K283" s="817"/>
      <c r="L283" s="817"/>
      <c r="M283" s="817"/>
      <c r="N283" s="817"/>
      <c r="O283" s="817"/>
      <c r="P283" s="817"/>
      <c r="Q283" s="817"/>
      <c r="R283" s="817"/>
      <c r="S283" s="817"/>
      <c r="T283" s="817"/>
      <c r="U283" s="817"/>
      <c r="V283" s="817"/>
      <c r="W283" s="817"/>
      <c r="X283" s="817"/>
      <c r="Y283" s="817"/>
      <c r="Z283" s="817"/>
      <c r="AA283" s="817"/>
      <c r="AB283" s="817"/>
      <c r="AC283" s="817"/>
      <c r="AD283" s="817"/>
      <c r="AE283" s="817"/>
      <c r="AF283" s="817"/>
      <c r="AG283" s="817"/>
      <c r="AH283" s="817"/>
      <c r="AI283" s="817"/>
      <c r="AJ283" s="817"/>
      <c r="AK283" s="817"/>
      <c r="AL283" s="817"/>
      <c r="AM283" s="817"/>
      <c r="AN283" s="817"/>
      <c r="AO283" s="817"/>
      <c r="AP283" s="817"/>
      <c r="AQ283" s="817"/>
      <c r="AR283" s="817"/>
      <c r="AS283" s="817"/>
      <c r="AT283" s="817"/>
      <c r="AU283" s="817"/>
      <c r="AV283" s="817"/>
      <c r="AW283" s="817"/>
      <c r="AX283" s="817"/>
      <c r="AY283" s="817"/>
      <c r="AZ283" s="817"/>
      <c r="BA283" s="817"/>
      <c r="BB283" s="817"/>
      <c r="BC283" s="817"/>
      <c r="BD283" s="817"/>
      <c r="BE283" s="817"/>
      <c r="BF283" s="817"/>
      <c r="BG283" s="817"/>
      <c r="BH283" s="817"/>
      <c r="BI283" s="817"/>
      <c r="BJ283" s="817"/>
      <c r="BK283" s="817"/>
      <c r="BL283" s="817"/>
      <c r="BM283" s="817"/>
      <c r="BN283" s="817"/>
    </row>
    <row r="284" spans="2:66" s="86" customFormat="1" ht="15" customHeight="1" x14ac:dyDescent="0.15">
      <c r="D284" s="817"/>
      <c r="E284" s="817"/>
      <c r="F284" s="817"/>
      <c r="G284" s="817"/>
      <c r="H284" s="817"/>
      <c r="I284" s="817"/>
      <c r="J284" s="817"/>
      <c r="K284" s="817"/>
      <c r="L284" s="817"/>
      <c r="M284" s="817"/>
      <c r="N284" s="817"/>
      <c r="O284" s="817"/>
      <c r="P284" s="817"/>
      <c r="Q284" s="817"/>
      <c r="R284" s="817"/>
      <c r="S284" s="817"/>
      <c r="T284" s="817"/>
      <c r="U284" s="817"/>
      <c r="V284" s="817"/>
      <c r="W284" s="817"/>
      <c r="X284" s="817"/>
      <c r="Y284" s="817"/>
      <c r="Z284" s="817"/>
      <c r="AA284" s="817"/>
      <c r="AB284" s="817"/>
      <c r="AC284" s="817"/>
      <c r="AD284" s="817"/>
      <c r="AE284" s="817"/>
      <c r="AF284" s="817"/>
      <c r="AG284" s="817"/>
      <c r="AH284" s="817"/>
      <c r="AI284" s="817"/>
      <c r="AJ284" s="817"/>
      <c r="AK284" s="817"/>
      <c r="AL284" s="817"/>
      <c r="AM284" s="817"/>
      <c r="AN284" s="817"/>
      <c r="AO284" s="817"/>
      <c r="AP284" s="817"/>
      <c r="AQ284" s="817"/>
      <c r="AR284" s="817"/>
      <c r="AS284" s="817"/>
      <c r="AT284" s="817"/>
      <c r="AU284" s="817"/>
      <c r="AV284" s="817"/>
      <c r="AW284" s="817"/>
      <c r="AX284" s="817"/>
      <c r="AY284" s="817"/>
      <c r="AZ284" s="817"/>
      <c r="BA284" s="817"/>
      <c r="BB284" s="817"/>
      <c r="BC284" s="817"/>
      <c r="BD284" s="817"/>
      <c r="BE284" s="817"/>
      <c r="BF284" s="817"/>
      <c r="BG284" s="817"/>
      <c r="BH284" s="817"/>
      <c r="BI284" s="817"/>
      <c r="BJ284" s="817"/>
      <c r="BK284" s="817"/>
      <c r="BL284" s="817"/>
      <c r="BM284" s="817"/>
      <c r="BN284" s="817"/>
    </row>
    <row r="285" spans="2:66" s="86" customFormat="1" ht="15" customHeight="1" x14ac:dyDescent="0.15">
      <c r="D285" s="817"/>
      <c r="E285" s="817"/>
      <c r="F285" s="817"/>
      <c r="G285" s="817"/>
      <c r="H285" s="817"/>
      <c r="I285" s="817"/>
      <c r="J285" s="817"/>
      <c r="K285" s="817"/>
      <c r="L285" s="817"/>
      <c r="M285" s="817"/>
      <c r="N285" s="817"/>
      <c r="O285" s="817"/>
      <c r="P285" s="817"/>
      <c r="Q285" s="817"/>
      <c r="R285" s="817"/>
      <c r="S285" s="817"/>
      <c r="T285" s="817"/>
      <c r="U285" s="817"/>
      <c r="V285" s="817"/>
      <c r="W285" s="817"/>
      <c r="X285" s="817"/>
      <c r="Y285" s="817"/>
      <c r="Z285" s="817"/>
      <c r="AA285" s="817"/>
      <c r="AB285" s="817"/>
      <c r="AC285" s="817"/>
      <c r="AD285" s="817"/>
      <c r="AE285" s="817"/>
      <c r="AF285" s="817"/>
      <c r="AG285" s="817"/>
      <c r="AH285" s="817"/>
      <c r="AI285" s="817"/>
      <c r="AJ285" s="817"/>
      <c r="AK285" s="817"/>
      <c r="AL285" s="817"/>
      <c r="AM285" s="817"/>
      <c r="AN285" s="817"/>
      <c r="AO285" s="817"/>
      <c r="AP285" s="817"/>
      <c r="AQ285" s="817"/>
      <c r="AR285" s="817"/>
      <c r="AS285" s="817"/>
      <c r="AT285" s="817"/>
      <c r="AU285" s="817"/>
      <c r="AV285" s="817"/>
      <c r="AW285" s="817"/>
      <c r="AX285" s="817"/>
      <c r="AY285" s="817"/>
      <c r="AZ285" s="817"/>
      <c r="BA285" s="817"/>
      <c r="BB285" s="817"/>
      <c r="BC285" s="817"/>
      <c r="BD285" s="817"/>
      <c r="BE285" s="817"/>
      <c r="BF285" s="817"/>
      <c r="BG285" s="817"/>
      <c r="BH285" s="817"/>
      <c r="BI285" s="817"/>
      <c r="BJ285" s="817"/>
      <c r="BK285" s="817"/>
      <c r="BL285" s="817"/>
      <c r="BM285" s="817"/>
      <c r="BN285" s="817"/>
    </row>
    <row r="286" spans="2:66" ht="12" customHeight="1" x14ac:dyDescent="0.4"/>
    <row r="287" spans="2:66" s="86" customFormat="1" ht="15" customHeight="1" x14ac:dyDescent="0.15">
      <c r="B287" s="2" t="s">
        <v>338</v>
      </c>
      <c r="C287" s="2"/>
    </row>
    <row r="288" spans="2:66" s="86" customFormat="1" ht="14.25" customHeight="1" x14ac:dyDescent="0.15">
      <c r="D288" s="522" t="s">
        <v>96</v>
      </c>
      <c r="E288" s="522"/>
      <c r="F288" s="522"/>
      <c r="G288" s="522"/>
      <c r="H288" s="522"/>
      <c r="I288" s="522"/>
      <c r="J288" s="522" t="s">
        <v>97</v>
      </c>
      <c r="K288" s="522"/>
      <c r="L288" s="522"/>
      <c r="M288" s="522"/>
      <c r="N288" s="522"/>
      <c r="O288" s="522"/>
      <c r="P288" s="522"/>
      <c r="Q288" s="522"/>
      <c r="R288" s="522"/>
      <c r="S288" s="522"/>
      <c r="T288" s="522"/>
      <c r="U288" s="522"/>
      <c r="V288" s="522"/>
      <c r="W288" s="522"/>
      <c r="X288" s="522"/>
      <c r="Y288" s="522"/>
      <c r="Z288" s="522"/>
      <c r="AA288" s="522"/>
      <c r="AB288" s="522"/>
      <c r="AC288" s="522"/>
      <c r="AD288" s="522"/>
      <c r="AE288" s="522"/>
      <c r="AF288" s="522"/>
      <c r="AG288" s="522" t="s">
        <v>98</v>
      </c>
      <c r="AH288" s="522"/>
      <c r="AI288" s="522"/>
      <c r="AJ288" s="522"/>
      <c r="AK288" s="522"/>
      <c r="AL288" s="522"/>
      <c r="AM288" s="522" t="s">
        <v>149</v>
      </c>
      <c r="AN288" s="522"/>
      <c r="AO288" s="522"/>
      <c r="AP288" s="522"/>
      <c r="AQ288" s="522"/>
      <c r="AR288" s="522"/>
      <c r="AS288" s="816" t="s">
        <v>109</v>
      </c>
      <c r="AT288" s="816"/>
      <c r="AU288" s="816"/>
      <c r="AV288" s="816"/>
      <c r="AW288" s="816"/>
      <c r="AX288" s="816"/>
      <c r="AY288" s="522" t="s">
        <v>110</v>
      </c>
      <c r="AZ288" s="522"/>
      <c r="BA288" s="522"/>
      <c r="BB288" s="522"/>
      <c r="BC288" s="522"/>
      <c r="BD288" s="522"/>
      <c r="BE288" s="98"/>
      <c r="BF288" s="98"/>
      <c r="BG288" s="98"/>
      <c r="BH288" s="98"/>
      <c r="BI288" s="98"/>
      <c r="BJ288" s="98"/>
    </row>
    <row r="289" spans="1:63" s="86" customFormat="1" ht="14.25" customHeight="1" x14ac:dyDescent="0.15">
      <c r="D289" s="522"/>
      <c r="E289" s="522"/>
      <c r="F289" s="522"/>
      <c r="G289" s="522"/>
      <c r="H289" s="522"/>
      <c r="I289" s="522"/>
      <c r="J289" s="522"/>
      <c r="K289" s="522"/>
      <c r="L289" s="522"/>
      <c r="M289" s="522"/>
      <c r="N289" s="522"/>
      <c r="O289" s="522"/>
      <c r="P289" s="522"/>
      <c r="Q289" s="522"/>
      <c r="R289" s="522"/>
      <c r="S289" s="522"/>
      <c r="T289" s="522"/>
      <c r="U289" s="522"/>
      <c r="V289" s="522"/>
      <c r="W289" s="522"/>
      <c r="X289" s="522"/>
      <c r="Y289" s="522"/>
      <c r="Z289" s="522"/>
      <c r="AA289" s="522"/>
      <c r="AB289" s="522"/>
      <c r="AC289" s="522"/>
      <c r="AD289" s="522"/>
      <c r="AE289" s="522"/>
      <c r="AF289" s="522"/>
      <c r="AG289" s="522"/>
      <c r="AH289" s="522"/>
      <c r="AI289" s="522"/>
      <c r="AJ289" s="522"/>
      <c r="AK289" s="522"/>
      <c r="AL289" s="522"/>
      <c r="AM289" s="522"/>
      <c r="AN289" s="522"/>
      <c r="AO289" s="522"/>
      <c r="AP289" s="522"/>
      <c r="AQ289" s="522"/>
      <c r="AR289" s="522"/>
      <c r="AS289" s="816"/>
      <c r="AT289" s="816"/>
      <c r="AU289" s="816"/>
      <c r="AV289" s="816"/>
      <c r="AW289" s="816"/>
      <c r="AX289" s="816"/>
      <c r="AY289" s="522"/>
      <c r="AZ289" s="522"/>
      <c r="BA289" s="522"/>
      <c r="BB289" s="522"/>
      <c r="BC289" s="522"/>
      <c r="BD289" s="522"/>
      <c r="BE289" s="98"/>
      <c r="BF289" s="98"/>
      <c r="BG289" s="98"/>
      <c r="BH289" s="98"/>
      <c r="BI289" s="98"/>
      <c r="BJ289" s="98"/>
    </row>
    <row r="290" spans="1:63" s="86" customFormat="1" ht="14.25" customHeight="1" x14ac:dyDescent="0.15">
      <c r="D290" s="522"/>
      <c r="E290" s="522"/>
      <c r="F290" s="522"/>
      <c r="G290" s="522"/>
      <c r="H290" s="522"/>
      <c r="I290" s="522"/>
      <c r="J290" s="522"/>
      <c r="K290" s="522"/>
      <c r="L290" s="522"/>
      <c r="M290" s="522"/>
      <c r="N290" s="522"/>
      <c r="O290" s="522"/>
      <c r="P290" s="522"/>
      <c r="Q290" s="522"/>
      <c r="R290" s="522"/>
      <c r="S290" s="522"/>
      <c r="T290" s="522"/>
      <c r="U290" s="522"/>
      <c r="V290" s="522"/>
      <c r="W290" s="522"/>
      <c r="X290" s="522"/>
      <c r="Y290" s="522"/>
      <c r="Z290" s="522"/>
      <c r="AA290" s="522"/>
      <c r="AB290" s="522"/>
      <c r="AC290" s="522"/>
      <c r="AD290" s="522"/>
      <c r="AE290" s="522"/>
      <c r="AF290" s="522"/>
      <c r="AG290" s="522"/>
      <c r="AH290" s="522"/>
      <c r="AI290" s="522"/>
      <c r="AJ290" s="522"/>
      <c r="AK290" s="522"/>
      <c r="AL290" s="522"/>
      <c r="AM290" s="522"/>
      <c r="AN290" s="522"/>
      <c r="AO290" s="522"/>
      <c r="AP290" s="522"/>
      <c r="AQ290" s="522"/>
      <c r="AR290" s="522"/>
      <c r="AS290" s="816"/>
      <c r="AT290" s="816"/>
      <c r="AU290" s="816"/>
      <c r="AV290" s="816"/>
      <c r="AW290" s="816"/>
      <c r="AX290" s="816"/>
      <c r="AY290" s="522"/>
      <c r="AZ290" s="522"/>
      <c r="BA290" s="522"/>
      <c r="BB290" s="522"/>
      <c r="BC290" s="522"/>
      <c r="BD290" s="522"/>
      <c r="BE290" s="98"/>
      <c r="BF290" s="98"/>
      <c r="BG290" s="98"/>
      <c r="BH290" s="98"/>
      <c r="BI290" s="98"/>
      <c r="BJ290" s="98"/>
    </row>
    <row r="291" spans="1:63" s="99" customFormat="1" ht="14.25" customHeight="1" x14ac:dyDescent="0.15">
      <c r="D291" s="805"/>
      <c r="E291" s="805"/>
      <c r="F291" s="805"/>
      <c r="G291" s="805"/>
      <c r="H291" s="805"/>
      <c r="I291" s="805"/>
      <c r="J291" s="806"/>
      <c r="K291" s="806"/>
      <c r="L291" s="806"/>
      <c r="M291" s="806"/>
      <c r="N291" s="806"/>
      <c r="O291" s="806"/>
      <c r="P291" s="806"/>
      <c r="Q291" s="806"/>
      <c r="R291" s="806"/>
      <c r="S291" s="806"/>
      <c r="T291" s="806"/>
      <c r="U291" s="806"/>
      <c r="V291" s="806"/>
      <c r="W291" s="806"/>
      <c r="X291" s="806"/>
      <c r="Y291" s="806"/>
      <c r="Z291" s="806"/>
      <c r="AA291" s="806"/>
      <c r="AB291" s="806"/>
      <c r="AC291" s="806"/>
      <c r="AD291" s="806"/>
      <c r="AE291" s="806"/>
      <c r="AF291" s="806"/>
      <c r="AG291" s="808"/>
      <c r="AH291" s="809"/>
      <c r="AI291" s="809"/>
      <c r="AJ291" s="809"/>
      <c r="AK291" s="809"/>
      <c r="AL291" s="809"/>
      <c r="AM291" s="810"/>
      <c r="AN291" s="810"/>
      <c r="AO291" s="810"/>
      <c r="AP291" s="810"/>
      <c r="AQ291" s="810"/>
      <c r="AR291" s="810"/>
      <c r="AS291" s="811"/>
      <c r="AT291" s="811"/>
      <c r="AU291" s="811"/>
      <c r="AV291" s="811"/>
      <c r="AW291" s="811"/>
      <c r="AX291" s="811"/>
      <c r="AY291" s="812">
        <f>AM291*AS291</f>
        <v>0</v>
      </c>
      <c r="AZ291" s="812"/>
      <c r="BA291" s="812"/>
      <c r="BB291" s="812"/>
      <c r="BC291" s="812"/>
      <c r="BD291" s="812"/>
      <c r="BE291" s="100"/>
      <c r="BF291" s="100"/>
      <c r="BG291" s="100"/>
      <c r="BH291" s="100"/>
      <c r="BI291" s="101"/>
      <c r="BJ291" s="101"/>
    </row>
    <row r="292" spans="1:63" s="99" customFormat="1" ht="14.25" customHeight="1" x14ac:dyDescent="0.15">
      <c r="D292" s="805"/>
      <c r="E292" s="805"/>
      <c r="F292" s="805"/>
      <c r="G292" s="805"/>
      <c r="H292" s="805"/>
      <c r="I292" s="805"/>
      <c r="J292" s="807"/>
      <c r="K292" s="807"/>
      <c r="L292" s="807"/>
      <c r="M292" s="807"/>
      <c r="N292" s="807"/>
      <c r="O292" s="807"/>
      <c r="P292" s="807"/>
      <c r="Q292" s="807"/>
      <c r="R292" s="807"/>
      <c r="S292" s="807"/>
      <c r="T292" s="807"/>
      <c r="U292" s="807"/>
      <c r="V292" s="807"/>
      <c r="W292" s="807"/>
      <c r="X292" s="807"/>
      <c r="Y292" s="807"/>
      <c r="Z292" s="807"/>
      <c r="AA292" s="807"/>
      <c r="AB292" s="807"/>
      <c r="AC292" s="807"/>
      <c r="AD292" s="807"/>
      <c r="AE292" s="807"/>
      <c r="AF292" s="807"/>
      <c r="AG292" s="809"/>
      <c r="AH292" s="809"/>
      <c r="AI292" s="809"/>
      <c r="AJ292" s="809"/>
      <c r="AK292" s="809"/>
      <c r="AL292" s="809"/>
      <c r="AM292" s="810"/>
      <c r="AN292" s="810"/>
      <c r="AO292" s="810"/>
      <c r="AP292" s="810"/>
      <c r="AQ292" s="810"/>
      <c r="AR292" s="810"/>
      <c r="AS292" s="811"/>
      <c r="AT292" s="811"/>
      <c r="AU292" s="811"/>
      <c r="AV292" s="811"/>
      <c r="AW292" s="811"/>
      <c r="AX292" s="811"/>
      <c r="AY292" s="812"/>
      <c r="AZ292" s="812"/>
      <c r="BA292" s="812"/>
      <c r="BB292" s="812"/>
      <c r="BC292" s="812"/>
      <c r="BD292" s="812"/>
      <c r="BE292" s="100"/>
      <c r="BF292" s="100"/>
      <c r="BG292" s="100"/>
      <c r="BH292" s="100"/>
      <c r="BI292" s="101"/>
      <c r="BJ292" s="101"/>
    </row>
    <row r="293" spans="1:63" s="99" customFormat="1" ht="14.25" customHeight="1" x14ac:dyDescent="0.15">
      <c r="D293" s="805"/>
      <c r="E293" s="805"/>
      <c r="F293" s="805"/>
      <c r="G293" s="805"/>
      <c r="H293" s="805"/>
      <c r="I293" s="805"/>
      <c r="J293" s="813" t="s">
        <v>150</v>
      </c>
      <c r="K293" s="813"/>
      <c r="L293" s="813"/>
      <c r="M293" s="813"/>
      <c r="N293" s="813"/>
      <c r="O293" s="813"/>
      <c r="P293" s="813"/>
      <c r="Q293" s="813"/>
      <c r="R293" s="813"/>
      <c r="S293" s="813"/>
      <c r="T293" s="813"/>
      <c r="U293" s="813"/>
      <c r="V293" s="813"/>
      <c r="W293" s="813"/>
      <c r="X293" s="813"/>
      <c r="Y293" s="813"/>
      <c r="Z293" s="813"/>
      <c r="AA293" s="813"/>
      <c r="AB293" s="813"/>
      <c r="AC293" s="813"/>
      <c r="AD293" s="813"/>
      <c r="AE293" s="813"/>
      <c r="AF293" s="813"/>
      <c r="AG293" s="809"/>
      <c r="AH293" s="809"/>
      <c r="AI293" s="809"/>
      <c r="AJ293" s="809"/>
      <c r="AK293" s="809"/>
      <c r="AL293" s="809"/>
      <c r="AM293" s="810"/>
      <c r="AN293" s="810"/>
      <c r="AO293" s="810"/>
      <c r="AP293" s="810"/>
      <c r="AQ293" s="810"/>
      <c r="AR293" s="810"/>
      <c r="AS293" s="811"/>
      <c r="AT293" s="811"/>
      <c r="AU293" s="811"/>
      <c r="AV293" s="811"/>
      <c r="AW293" s="811"/>
      <c r="AX293" s="811"/>
      <c r="AY293" s="812"/>
      <c r="AZ293" s="812"/>
      <c r="BA293" s="812"/>
      <c r="BB293" s="812"/>
      <c r="BC293" s="812"/>
      <c r="BD293" s="812"/>
      <c r="BE293" s="100"/>
      <c r="BF293" s="100"/>
      <c r="BG293" s="100"/>
      <c r="BH293" s="100"/>
      <c r="BI293" s="101"/>
      <c r="BJ293" s="101"/>
      <c r="BK293" s="102"/>
    </row>
    <row r="294" spans="1:63" s="2" customFormat="1" ht="7.5" customHeight="1" x14ac:dyDescent="0.4">
      <c r="B294" s="7"/>
      <c r="C294" s="7"/>
      <c r="D294" s="218"/>
      <c r="E294" s="218"/>
      <c r="F294" s="218"/>
      <c r="G294" s="218"/>
      <c r="H294" s="218"/>
      <c r="I294" s="218"/>
      <c r="J294" s="218"/>
      <c r="K294" s="218"/>
      <c r="L294" s="218"/>
      <c r="M294" s="218"/>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219"/>
      <c r="AO294" s="219"/>
      <c r="AP294" s="219"/>
      <c r="AQ294" s="219"/>
      <c r="AR294" s="219"/>
      <c r="AS294" s="219"/>
      <c r="AT294" s="220"/>
      <c r="AU294" s="220"/>
      <c r="AV294" s="220"/>
      <c r="AW294" s="220"/>
      <c r="AX294" s="220"/>
      <c r="AY294" s="220"/>
      <c r="AZ294" s="221"/>
      <c r="BA294" s="221"/>
      <c r="BB294" s="221"/>
      <c r="BC294" s="221"/>
      <c r="BD294" s="221"/>
      <c r="BE294" s="221"/>
    </row>
    <row r="295" spans="1:63" ht="14.25" customHeight="1" x14ac:dyDescent="0.4">
      <c r="A295" s="2" t="s">
        <v>160</v>
      </c>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row>
    <row r="296" spans="1:63" ht="14.25" customHeight="1" x14ac:dyDescent="0.15">
      <c r="B296" s="86" t="s">
        <v>339</v>
      </c>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row>
    <row r="297" spans="1:63" ht="14.25" customHeight="1" x14ac:dyDescent="0.4">
      <c r="A297" s="2"/>
      <c r="B297" s="7"/>
      <c r="C297" s="59"/>
      <c r="D297" s="573" t="s">
        <v>96</v>
      </c>
      <c r="E297" s="744"/>
      <c r="F297" s="744"/>
      <c r="G297" s="744"/>
      <c r="H297" s="744"/>
      <c r="I297" s="745"/>
      <c r="J297" s="555" t="s">
        <v>97</v>
      </c>
      <c r="K297" s="556"/>
      <c r="L297" s="556"/>
      <c r="M297" s="556"/>
      <c r="N297" s="556"/>
      <c r="O297" s="556"/>
      <c r="P297" s="556"/>
      <c r="Q297" s="556"/>
      <c r="R297" s="556"/>
      <c r="S297" s="556"/>
      <c r="T297" s="556"/>
      <c r="U297" s="556"/>
      <c r="V297" s="556"/>
      <c r="W297" s="556"/>
      <c r="X297" s="556"/>
      <c r="Y297" s="556"/>
      <c r="Z297" s="556"/>
      <c r="AA297" s="556"/>
      <c r="AB297" s="556"/>
      <c r="AC297" s="556"/>
      <c r="AD297" s="556"/>
      <c r="AE297" s="556"/>
      <c r="AF297" s="557"/>
      <c r="AG297" s="564" t="s">
        <v>98</v>
      </c>
      <c r="AH297" s="565"/>
      <c r="AI297" s="565"/>
      <c r="AJ297" s="565"/>
      <c r="AK297" s="565"/>
      <c r="AL297" s="566"/>
      <c r="AM297" s="787" t="s">
        <v>149</v>
      </c>
      <c r="AN297" s="788"/>
      <c r="AO297" s="788"/>
      <c r="AP297" s="788"/>
      <c r="AQ297" s="788"/>
      <c r="AR297" s="789"/>
      <c r="AS297" s="796" t="s">
        <v>109</v>
      </c>
      <c r="AT297" s="797"/>
      <c r="AU297" s="797"/>
      <c r="AV297" s="797"/>
      <c r="AW297" s="797"/>
      <c r="AX297" s="798"/>
      <c r="AY297" s="787" t="s">
        <v>110</v>
      </c>
      <c r="AZ297" s="788"/>
      <c r="BA297" s="788"/>
      <c r="BB297" s="788"/>
      <c r="BC297" s="788"/>
      <c r="BD297" s="789"/>
      <c r="BE297" s="2"/>
      <c r="BF297" s="2"/>
      <c r="BG297" s="2"/>
      <c r="BH297" s="2"/>
      <c r="BI297" s="2"/>
      <c r="BJ297" s="2"/>
      <c r="BK297" s="2"/>
    </row>
    <row r="298" spans="1:63" ht="14.25" customHeight="1" x14ac:dyDescent="0.4">
      <c r="A298" s="2"/>
      <c r="B298" s="7"/>
      <c r="C298" s="59"/>
      <c r="D298" s="781"/>
      <c r="E298" s="782"/>
      <c r="F298" s="782"/>
      <c r="G298" s="782"/>
      <c r="H298" s="782"/>
      <c r="I298" s="783"/>
      <c r="J298" s="558"/>
      <c r="K298" s="559"/>
      <c r="L298" s="559"/>
      <c r="M298" s="559"/>
      <c r="N298" s="559"/>
      <c r="O298" s="559"/>
      <c r="P298" s="559"/>
      <c r="Q298" s="559"/>
      <c r="R298" s="559"/>
      <c r="S298" s="559"/>
      <c r="T298" s="559"/>
      <c r="U298" s="559"/>
      <c r="V298" s="559"/>
      <c r="W298" s="559"/>
      <c r="X298" s="559"/>
      <c r="Y298" s="559"/>
      <c r="Z298" s="559"/>
      <c r="AA298" s="559"/>
      <c r="AB298" s="559"/>
      <c r="AC298" s="559"/>
      <c r="AD298" s="559"/>
      <c r="AE298" s="559"/>
      <c r="AF298" s="560"/>
      <c r="AG298" s="567"/>
      <c r="AH298" s="568"/>
      <c r="AI298" s="568"/>
      <c r="AJ298" s="568"/>
      <c r="AK298" s="568"/>
      <c r="AL298" s="569"/>
      <c r="AM298" s="790"/>
      <c r="AN298" s="791"/>
      <c r="AO298" s="791"/>
      <c r="AP298" s="791"/>
      <c r="AQ298" s="791"/>
      <c r="AR298" s="792"/>
      <c r="AS298" s="799"/>
      <c r="AT298" s="800"/>
      <c r="AU298" s="800"/>
      <c r="AV298" s="800"/>
      <c r="AW298" s="800"/>
      <c r="AX298" s="801"/>
      <c r="AY298" s="790"/>
      <c r="AZ298" s="791"/>
      <c r="BA298" s="791"/>
      <c r="BB298" s="791"/>
      <c r="BC298" s="791"/>
      <c r="BD298" s="792"/>
      <c r="BE298" s="2"/>
      <c r="BF298" s="2"/>
      <c r="BG298" s="2"/>
      <c r="BH298" s="2"/>
      <c r="BI298" s="2"/>
      <c r="BJ298" s="2"/>
      <c r="BK298" s="2"/>
    </row>
    <row r="299" spans="1:63" ht="14.25" customHeight="1" x14ac:dyDescent="0.4">
      <c r="A299" s="2"/>
      <c r="B299" s="7"/>
      <c r="C299" s="59"/>
      <c r="D299" s="784"/>
      <c r="E299" s="785"/>
      <c r="F299" s="785"/>
      <c r="G299" s="785"/>
      <c r="H299" s="785"/>
      <c r="I299" s="786"/>
      <c r="J299" s="561"/>
      <c r="K299" s="562"/>
      <c r="L299" s="562"/>
      <c r="M299" s="562"/>
      <c r="N299" s="562"/>
      <c r="O299" s="562"/>
      <c r="P299" s="562"/>
      <c r="Q299" s="562"/>
      <c r="R299" s="562"/>
      <c r="S299" s="562"/>
      <c r="T299" s="562"/>
      <c r="U299" s="562"/>
      <c r="V299" s="562"/>
      <c r="W299" s="562"/>
      <c r="X299" s="562"/>
      <c r="Y299" s="562"/>
      <c r="Z299" s="562"/>
      <c r="AA299" s="562"/>
      <c r="AB299" s="562"/>
      <c r="AC299" s="562"/>
      <c r="AD299" s="562"/>
      <c r="AE299" s="562"/>
      <c r="AF299" s="563"/>
      <c r="AG299" s="570"/>
      <c r="AH299" s="571"/>
      <c r="AI299" s="571"/>
      <c r="AJ299" s="571"/>
      <c r="AK299" s="571"/>
      <c r="AL299" s="572"/>
      <c r="AM299" s="793"/>
      <c r="AN299" s="794"/>
      <c r="AO299" s="794"/>
      <c r="AP299" s="794"/>
      <c r="AQ299" s="794"/>
      <c r="AR299" s="795"/>
      <c r="AS299" s="802"/>
      <c r="AT299" s="803"/>
      <c r="AU299" s="803"/>
      <c r="AV299" s="803"/>
      <c r="AW299" s="803"/>
      <c r="AX299" s="804"/>
      <c r="AY299" s="793"/>
      <c r="AZ299" s="794"/>
      <c r="BA299" s="794"/>
      <c r="BB299" s="794"/>
      <c r="BC299" s="794"/>
      <c r="BD299" s="795"/>
      <c r="BE299" s="2"/>
      <c r="BF299" s="2"/>
      <c r="BG299" s="2"/>
      <c r="BH299" s="2"/>
      <c r="BI299" s="2"/>
      <c r="BJ299" s="2"/>
      <c r="BK299" s="2"/>
    </row>
    <row r="300" spans="1:63" ht="14.25" customHeight="1" x14ac:dyDescent="0.4">
      <c r="B300" s="66"/>
      <c r="C300" s="67"/>
      <c r="D300" s="580"/>
      <c r="E300" s="581"/>
      <c r="F300" s="581"/>
      <c r="G300" s="581"/>
      <c r="H300" s="581"/>
      <c r="I300" s="582"/>
      <c r="J300" s="702"/>
      <c r="K300" s="703"/>
      <c r="L300" s="703"/>
      <c r="M300" s="703"/>
      <c r="N300" s="703"/>
      <c r="O300" s="703"/>
      <c r="P300" s="703"/>
      <c r="Q300" s="703"/>
      <c r="R300" s="703"/>
      <c r="S300" s="703"/>
      <c r="T300" s="703"/>
      <c r="U300" s="703"/>
      <c r="V300" s="703"/>
      <c r="W300" s="703"/>
      <c r="X300" s="703"/>
      <c r="Y300" s="703"/>
      <c r="Z300" s="703"/>
      <c r="AA300" s="703"/>
      <c r="AB300" s="703"/>
      <c r="AC300" s="703"/>
      <c r="AD300" s="703"/>
      <c r="AE300" s="703"/>
      <c r="AF300" s="704"/>
      <c r="AG300" s="760"/>
      <c r="AH300" s="761"/>
      <c r="AI300" s="761"/>
      <c r="AJ300" s="761"/>
      <c r="AK300" s="761"/>
      <c r="AL300" s="762"/>
      <c r="AM300" s="537"/>
      <c r="AN300" s="538"/>
      <c r="AO300" s="538"/>
      <c r="AP300" s="538"/>
      <c r="AQ300" s="538"/>
      <c r="AR300" s="539"/>
      <c r="AS300" s="543"/>
      <c r="AT300" s="544"/>
      <c r="AU300" s="544"/>
      <c r="AV300" s="544"/>
      <c r="AW300" s="544"/>
      <c r="AX300" s="545"/>
      <c r="AY300" s="769">
        <f>AM300*AS300</f>
        <v>0</v>
      </c>
      <c r="AZ300" s="770"/>
      <c r="BA300" s="770"/>
      <c r="BB300" s="770"/>
      <c r="BC300" s="770"/>
      <c r="BD300" s="771"/>
    </row>
    <row r="301" spans="1:63" ht="14.25" customHeight="1" x14ac:dyDescent="0.4">
      <c r="B301" s="66"/>
      <c r="C301" s="67"/>
      <c r="D301" s="583"/>
      <c r="E301" s="584"/>
      <c r="F301" s="584"/>
      <c r="G301" s="584"/>
      <c r="H301" s="584"/>
      <c r="I301" s="585"/>
      <c r="J301" s="705"/>
      <c r="K301" s="706"/>
      <c r="L301" s="706"/>
      <c r="M301" s="706"/>
      <c r="N301" s="706"/>
      <c r="O301" s="706"/>
      <c r="P301" s="706"/>
      <c r="Q301" s="706"/>
      <c r="R301" s="706"/>
      <c r="S301" s="706"/>
      <c r="T301" s="706"/>
      <c r="U301" s="706"/>
      <c r="V301" s="706"/>
      <c r="W301" s="706"/>
      <c r="X301" s="706"/>
      <c r="Y301" s="706"/>
      <c r="Z301" s="706"/>
      <c r="AA301" s="706"/>
      <c r="AB301" s="706"/>
      <c r="AC301" s="706"/>
      <c r="AD301" s="706"/>
      <c r="AE301" s="706"/>
      <c r="AF301" s="707"/>
      <c r="AG301" s="763"/>
      <c r="AH301" s="764"/>
      <c r="AI301" s="764"/>
      <c r="AJ301" s="764"/>
      <c r="AK301" s="764"/>
      <c r="AL301" s="765"/>
      <c r="AM301" s="691"/>
      <c r="AN301" s="692"/>
      <c r="AO301" s="692"/>
      <c r="AP301" s="692"/>
      <c r="AQ301" s="692"/>
      <c r="AR301" s="693"/>
      <c r="AS301" s="694"/>
      <c r="AT301" s="695"/>
      <c r="AU301" s="695"/>
      <c r="AV301" s="695"/>
      <c r="AW301" s="695"/>
      <c r="AX301" s="696"/>
      <c r="AY301" s="772"/>
      <c r="AZ301" s="773"/>
      <c r="BA301" s="773"/>
      <c r="BB301" s="773"/>
      <c r="BC301" s="773"/>
      <c r="BD301" s="774"/>
    </row>
    <row r="302" spans="1:63" ht="14.25" customHeight="1" x14ac:dyDescent="0.4">
      <c r="B302" s="66"/>
      <c r="C302" s="67"/>
      <c r="D302" s="586"/>
      <c r="E302" s="587"/>
      <c r="F302" s="587"/>
      <c r="G302" s="587"/>
      <c r="H302" s="587"/>
      <c r="I302" s="588"/>
      <c r="J302" s="778" t="s">
        <v>150</v>
      </c>
      <c r="K302" s="779"/>
      <c r="L302" s="779"/>
      <c r="M302" s="779"/>
      <c r="N302" s="779"/>
      <c r="O302" s="779"/>
      <c r="P302" s="779"/>
      <c r="Q302" s="779"/>
      <c r="R302" s="779"/>
      <c r="S302" s="779"/>
      <c r="T302" s="779"/>
      <c r="U302" s="779"/>
      <c r="V302" s="779"/>
      <c r="W302" s="779"/>
      <c r="X302" s="779"/>
      <c r="Y302" s="779"/>
      <c r="Z302" s="779"/>
      <c r="AA302" s="779"/>
      <c r="AB302" s="779"/>
      <c r="AC302" s="779"/>
      <c r="AD302" s="779"/>
      <c r="AE302" s="779"/>
      <c r="AF302" s="780"/>
      <c r="AG302" s="766"/>
      <c r="AH302" s="767"/>
      <c r="AI302" s="767"/>
      <c r="AJ302" s="767"/>
      <c r="AK302" s="767"/>
      <c r="AL302" s="768"/>
      <c r="AM302" s="540"/>
      <c r="AN302" s="541"/>
      <c r="AO302" s="541"/>
      <c r="AP302" s="541"/>
      <c r="AQ302" s="541"/>
      <c r="AR302" s="542"/>
      <c r="AS302" s="546"/>
      <c r="AT302" s="547"/>
      <c r="AU302" s="547"/>
      <c r="AV302" s="547"/>
      <c r="AW302" s="547"/>
      <c r="AX302" s="548"/>
      <c r="AY302" s="775"/>
      <c r="AZ302" s="776"/>
      <c r="BA302" s="776"/>
      <c r="BB302" s="776"/>
      <c r="BC302" s="776"/>
      <c r="BD302" s="777"/>
    </row>
    <row r="303" spans="1:63" ht="14.25" customHeight="1" x14ac:dyDescent="0.4">
      <c r="B303" s="66"/>
      <c r="C303" s="67"/>
      <c r="D303" s="580"/>
      <c r="E303" s="581"/>
      <c r="F303" s="581"/>
      <c r="G303" s="581"/>
      <c r="H303" s="581"/>
      <c r="I303" s="582"/>
      <c r="J303" s="702"/>
      <c r="K303" s="703"/>
      <c r="L303" s="703"/>
      <c r="M303" s="703"/>
      <c r="N303" s="703"/>
      <c r="O303" s="703"/>
      <c r="P303" s="703"/>
      <c r="Q303" s="703"/>
      <c r="R303" s="703"/>
      <c r="S303" s="703"/>
      <c r="T303" s="703"/>
      <c r="U303" s="703"/>
      <c r="V303" s="703"/>
      <c r="W303" s="703"/>
      <c r="X303" s="703"/>
      <c r="Y303" s="703"/>
      <c r="Z303" s="703"/>
      <c r="AA303" s="703"/>
      <c r="AB303" s="703"/>
      <c r="AC303" s="703"/>
      <c r="AD303" s="703"/>
      <c r="AE303" s="703"/>
      <c r="AF303" s="704"/>
      <c r="AG303" s="760"/>
      <c r="AH303" s="761"/>
      <c r="AI303" s="761"/>
      <c r="AJ303" s="761"/>
      <c r="AK303" s="761"/>
      <c r="AL303" s="762"/>
      <c r="AM303" s="537"/>
      <c r="AN303" s="538"/>
      <c r="AO303" s="538"/>
      <c r="AP303" s="538"/>
      <c r="AQ303" s="538"/>
      <c r="AR303" s="539"/>
      <c r="AS303" s="543"/>
      <c r="AT303" s="544"/>
      <c r="AU303" s="544"/>
      <c r="AV303" s="544"/>
      <c r="AW303" s="544"/>
      <c r="AX303" s="545"/>
      <c r="AY303" s="769">
        <f>AM303*AS303</f>
        <v>0</v>
      </c>
      <c r="AZ303" s="770"/>
      <c r="BA303" s="770"/>
      <c r="BB303" s="770"/>
      <c r="BC303" s="770"/>
      <c r="BD303" s="771"/>
    </row>
    <row r="304" spans="1:63" ht="14.25" customHeight="1" x14ac:dyDescent="0.4">
      <c r="B304" s="66"/>
      <c r="C304" s="67"/>
      <c r="D304" s="583"/>
      <c r="E304" s="584"/>
      <c r="F304" s="584"/>
      <c r="G304" s="584"/>
      <c r="H304" s="584"/>
      <c r="I304" s="585"/>
      <c r="J304" s="705"/>
      <c r="K304" s="706"/>
      <c r="L304" s="706"/>
      <c r="M304" s="706"/>
      <c r="N304" s="706"/>
      <c r="O304" s="706"/>
      <c r="P304" s="706"/>
      <c r="Q304" s="706"/>
      <c r="R304" s="706"/>
      <c r="S304" s="706"/>
      <c r="T304" s="706"/>
      <c r="U304" s="706"/>
      <c r="V304" s="706"/>
      <c r="W304" s="706"/>
      <c r="X304" s="706"/>
      <c r="Y304" s="706"/>
      <c r="Z304" s="706"/>
      <c r="AA304" s="706"/>
      <c r="AB304" s="706"/>
      <c r="AC304" s="706"/>
      <c r="AD304" s="706"/>
      <c r="AE304" s="706"/>
      <c r="AF304" s="707"/>
      <c r="AG304" s="763"/>
      <c r="AH304" s="764"/>
      <c r="AI304" s="764"/>
      <c r="AJ304" s="764"/>
      <c r="AK304" s="764"/>
      <c r="AL304" s="765"/>
      <c r="AM304" s="691"/>
      <c r="AN304" s="692"/>
      <c r="AO304" s="692"/>
      <c r="AP304" s="692"/>
      <c r="AQ304" s="692"/>
      <c r="AR304" s="693"/>
      <c r="AS304" s="694"/>
      <c r="AT304" s="695"/>
      <c r="AU304" s="695"/>
      <c r="AV304" s="695"/>
      <c r="AW304" s="695"/>
      <c r="AX304" s="696"/>
      <c r="AY304" s="772"/>
      <c r="AZ304" s="773"/>
      <c r="BA304" s="773"/>
      <c r="BB304" s="773"/>
      <c r="BC304" s="773"/>
      <c r="BD304" s="774"/>
    </row>
    <row r="305" spans="1:64" ht="14.25" customHeight="1" x14ac:dyDescent="0.4">
      <c r="B305" s="66"/>
      <c r="C305" s="67"/>
      <c r="D305" s="586"/>
      <c r="E305" s="587"/>
      <c r="F305" s="587"/>
      <c r="G305" s="587"/>
      <c r="H305" s="587"/>
      <c r="I305" s="588"/>
      <c r="J305" s="778" t="s">
        <v>150</v>
      </c>
      <c r="K305" s="779"/>
      <c r="L305" s="779"/>
      <c r="M305" s="779"/>
      <c r="N305" s="779"/>
      <c r="O305" s="779"/>
      <c r="P305" s="779"/>
      <c r="Q305" s="779"/>
      <c r="R305" s="779"/>
      <c r="S305" s="779"/>
      <c r="T305" s="779"/>
      <c r="U305" s="779"/>
      <c r="V305" s="779"/>
      <c r="W305" s="779"/>
      <c r="X305" s="779"/>
      <c r="Y305" s="779"/>
      <c r="Z305" s="779"/>
      <c r="AA305" s="779"/>
      <c r="AB305" s="779"/>
      <c r="AC305" s="779"/>
      <c r="AD305" s="779"/>
      <c r="AE305" s="779"/>
      <c r="AF305" s="780"/>
      <c r="AG305" s="766"/>
      <c r="AH305" s="767"/>
      <c r="AI305" s="767"/>
      <c r="AJ305" s="767"/>
      <c r="AK305" s="767"/>
      <c r="AL305" s="768"/>
      <c r="AM305" s="540"/>
      <c r="AN305" s="541"/>
      <c r="AO305" s="541"/>
      <c r="AP305" s="541"/>
      <c r="AQ305" s="541"/>
      <c r="AR305" s="542"/>
      <c r="AS305" s="546"/>
      <c r="AT305" s="547"/>
      <c r="AU305" s="547"/>
      <c r="AV305" s="547"/>
      <c r="AW305" s="547"/>
      <c r="AX305" s="548"/>
      <c r="AY305" s="775"/>
      <c r="AZ305" s="776"/>
      <c r="BA305" s="776"/>
      <c r="BB305" s="776"/>
      <c r="BC305" s="776"/>
      <c r="BD305" s="777"/>
    </row>
    <row r="306" spans="1:64" ht="24" customHeight="1" x14ac:dyDescent="0.4">
      <c r="A306" s="2"/>
      <c r="B306" s="2"/>
      <c r="C306" s="2"/>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1451" t="s">
        <v>162</v>
      </c>
      <c r="AN306" s="1451"/>
      <c r="AO306" s="1451"/>
      <c r="AP306" s="1451"/>
      <c r="AQ306" s="1451"/>
      <c r="AR306" s="1451"/>
      <c r="AS306" s="1451"/>
      <c r="AT306" s="1451"/>
      <c r="AU306" s="1451"/>
      <c r="AV306" s="1451"/>
      <c r="AW306" s="1451"/>
      <c r="AX306" s="1452"/>
      <c r="AY306" s="1453" t="str">
        <f>IF(J41&gt;=151,2,IF(J41&lt;=40,"-",1))</f>
        <v>-</v>
      </c>
      <c r="AZ306" s="1454"/>
      <c r="BA306" s="1454"/>
      <c r="BB306" s="1455"/>
      <c r="BC306" s="1456" t="s">
        <v>28</v>
      </c>
      <c r="BD306" s="1320"/>
      <c r="BE306" s="2"/>
      <c r="BF306" s="2"/>
      <c r="BG306" s="2"/>
      <c r="BH306" s="2"/>
      <c r="BI306" s="2"/>
      <c r="BJ306" s="2"/>
      <c r="BK306" s="2"/>
    </row>
    <row r="307" spans="1:64" ht="43.5" customHeight="1" x14ac:dyDescent="0.4">
      <c r="A307" s="2"/>
      <c r="B307" s="2"/>
      <c r="C307" s="2"/>
      <c r="D307" s="1457" t="s">
        <v>340</v>
      </c>
      <c r="E307" s="1457"/>
      <c r="F307" s="1457"/>
      <c r="G307" s="1457"/>
      <c r="H307" s="1457"/>
      <c r="I307" s="1457"/>
      <c r="J307" s="1457"/>
      <c r="K307" s="1457"/>
      <c r="L307" s="1457"/>
      <c r="M307" s="1457"/>
      <c r="N307" s="1457"/>
      <c r="O307" s="1457"/>
      <c r="P307" s="1457"/>
      <c r="Q307" s="1457"/>
      <c r="R307" s="1457"/>
      <c r="S307" s="1457"/>
      <c r="T307" s="1457"/>
      <c r="U307" s="1457"/>
      <c r="V307" s="1457"/>
      <c r="W307" s="1457"/>
      <c r="X307" s="1457"/>
      <c r="Y307" s="1457"/>
      <c r="Z307" s="1457"/>
      <c r="AA307" s="1457"/>
      <c r="AB307" s="1457"/>
      <c r="AC307" s="1457"/>
      <c r="AD307" s="1457"/>
      <c r="AE307" s="1457"/>
      <c r="AF307" s="1457"/>
      <c r="AG307" s="1457"/>
      <c r="AH307" s="1457"/>
      <c r="AI307" s="1457"/>
      <c r="AJ307" s="1457"/>
      <c r="AK307" s="1457"/>
      <c r="AL307" s="1457"/>
      <c r="AM307" s="1457"/>
      <c r="AN307" s="1457"/>
      <c r="AO307" s="1457"/>
      <c r="AP307" s="1457"/>
      <c r="AQ307" s="1457"/>
      <c r="AR307" s="1457"/>
      <c r="AS307" s="1457"/>
      <c r="AT307" s="1457"/>
      <c r="AU307" s="1457"/>
      <c r="AV307" s="1457"/>
      <c r="AW307" s="1457"/>
      <c r="AX307" s="1457"/>
      <c r="AY307" s="1458"/>
      <c r="AZ307" s="1458"/>
      <c r="BA307" s="1458"/>
      <c r="BB307" s="1458"/>
      <c r="BC307" s="1458"/>
      <c r="BD307" s="1458"/>
      <c r="BE307" s="2"/>
      <c r="BF307" s="2"/>
      <c r="BG307" s="2"/>
      <c r="BH307" s="2"/>
      <c r="BI307" s="2"/>
      <c r="BJ307" s="2"/>
      <c r="BK307" s="2"/>
    </row>
    <row r="308" spans="1:64" ht="18" customHeight="1" x14ac:dyDescent="0.15">
      <c r="B308" s="86"/>
      <c r="D308" s="753" t="s">
        <v>164</v>
      </c>
      <c r="E308" s="753"/>
      <c r="F308" s="753"/>
      <c r="G308" s="753"/>
      <c r="H308" s="753"/>
      <c r="I308" s="753"/>
      <c r="J308" s="753"/>
      <c r="K308" s="753"/>
      <c r="L308" s="753"/>
      <c r="M308" s="753"/>
      <c r="N308" s="753"/>
      <c r="O308" s="753"/>
      <c r="P308" s="753"/>
      <c r="Q308" s="753"/>
      <c r="R308" s="753"/>
      <c r="S308" s="753"/>
      <c r="T308" s="753"/>
      <c r="U308" s="753"/>
      <c r="V308" s="753"/>
      <c r="W308" s="753"/>
      <c r="X308" s="753"/>
      <c r="Y308" s="753"/>
      <c r="Z308" s="753"/>
      <c r="AA308" s="753"/>
      <c r="AB308" s="753"/>
      <c r="AC308" s="753"/>
      <c r="AD308" s="753"/>
      <c r="AE308" s="753"/>
      <c r="AF308" s="753"/>
      <c r="AG308" s="753"/>
      <c r="AH308" s="753"/>
      <c r="AI308" s="753"/>
      <c r="AJ308" s="753"/>
      <c r="AK308" s="753"/>
      <c r="AL308" s="753"/>
      <c r="AM308" s="753"/>
      <c r="AN308" s="753"/>
      <c r="AO308" s="753"/>
      <c r="AP308" s="753"/>
      <c r="AQ308" s="753"/>
      <c r="AR308" s="753"/>
      <c r="AS308" s="753"/>
      <c r="AT308" s="753"/>
      <c r="AU308" s="753"/>
      <c r="AV308" s="753"/>
      <c r="AW308" s="753"/>
      <c r="AX308" s="753"/>
      <c r="AY308" s="753"/>
      <c r="AZ308" s="753"/>
      <c r="BA308" s="753"/>
      <c r="BB308" s="753"/>
      <c r="BC308" s="753"/>
      <c r="BD308" s="753"/>
      <c r="BE308" s="753"/>
      <c r="BF308" s="753"/>
      <c r="BG308" s="753"/>
      <c r="BH308" s="753"/>
      <c r="BI308" s="753"/>
      <c r="BJ308" s="753"/>
      <c r="BK308" s="753"/>
      <c r="BL308" s="753"/>
    </row>
    <row r="309" spans="1:64" ht="14.25" customHeight="1" x14ac:dyDescent="0.15">
      <c r="B309" s="86"/>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row>
    <row r="310" spans="1:64" ht="15" customHeight="1" x14ac:dyDescent="0.4">
      <c r="A310" s="2" t="s">
        <v>341</v>
      </c>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row>
    <row r="311" spans="1:64" ht="15" customHeight="1" x14ac:dyDescent="0.4">
      <c r="A311" s="2"/>
      <c r="B311" s="2" t="s">
        <v>342</v>
      </c>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row>
    <row r="312" spans="1:64" ht="15" customHeight="1" x14ac:dyDescent="0.4">
      <c r="A312" s="2"/>
      <c r="B312" s="7"/>
      <c r="C312" s="59"/>
      <c r="D312" s="573" t="s">
        <v>343</v>
      </c>
      <c r="E312" s="744"/>
      <c r="F312" s="744"/>
      <c r="G312" s="744"/>
      <c r="H312" s="744"/>
      <c r="I312" s="744"/>
      <c r="J312" s="744"/>
      <c r="K312" s="744"/>
      <c r="L312" s="744"/>
      <c r="M312" s="744"/>
      <c r="N312" s="744"/>
      <c r="O312" s="744"/>
      <c r="P312" s="744"/>
      <c r="Q312" s="745"/>
      <c r="R312" s="701" t="s">
        <v>344</v>
      </c>
      <c r="S312" s="701"/>
      <c r="T312" s="701"/>
      <c r="U312" s="701"/>
      <c r="V312" s="701"/>
      <c r="W312" s="701"/>
      <c r="X312" s="701"/>
      <c r="Y312" s="701"/>
      <c r="Z312" s="701"/>
      <c r="AA312" s="701"/>
      <c r="AB312" s="701"/>
      <c r="AC312" s="701"/>
      <c r="AD312" s="701"/>
      <c r="AE312" s="701"/>
      <c r="AF312" s="701"/>
      <c r="AG312" s="701"/>
      <c r="AH312" s="701"/>
      <c r="AI312" s="701"/>
      <c r="AJ312" s="701"/>
      <c r="AK312" s="701"/>
      <c r="AL312" s="701"/>
      <c r="AM312" s="673" t="s">
        <v>345</v>
      </c>
      <c r="AN312" s="1407"/>
      <c r="AO312" s="1407"/>
      <c r="AP312" s="1407"/>
      <c r="AQ312" s="1407"/>
      <c r="AR312" s="1407"/>
      <c r="AS312" s="1408"/>
      <c r="AT312" s="787" t="s">
        <v>149</v>
      </c>
      <c r="AU312" s="852"/>
      <c r="AV312" s="852"/>
      <c r="AW312" s="852"/>
      <c r="AX312" s="852"/>
      <c r="AY312" s="853"/>
      <c r="AZ312" s="796" t="s">
        <v>109</v>
      </c>
      <c r="BA312" s="797"/>
      <c r="BB312" s="797"/>
      <c r="BC312" s="797"/>
      <c r="BD312" s="797"/>
      <c r="BE312" s="798"/>
      <c r="BF312" s="787" t="s">
        <v>110</v>
      </c>
      <c r="BG312" s="788"/>
      <c r="BH312" s="788"/>
      <c r="BI312" s="788"/>
      <c r="BJ312" s="788"/>
      <c r="BK312" s="789"/>
    </row>
    <row r="313" spans="1:64" ht="15" customHeight="1" x14ac:dyDescent="0.4">
      <c r="A313" s="2"/>
      <c r="B313" s="7"/>
      <c r="C313" s="59"/>
      <c r="D313" s="781"/>
      <c r="E313" s="782"/>
      <c r="F313" s="782"/>
      <c r="G313" s="782"/>
      <c r="H313" s="782"/>
      <c r="I313" s="782"/>
      <c r="J313" s="782"/>
      <c r="K313" s="782"/>
      <c r="L313" s="782"/>
      <c r="M313" s="782"/>
      <c r="N313" s="782"/>
      <c r="O313" s="782"/>
      <c r="P313" s="782"/>
      <c r="Q313" s="783"/>
      <c r="R313" s="701"/>
      <c r="S313" s="701"/>
      <c r="T313" s="701"/>
      <c r="U313" s="701"/>
      <c r="V313" s="701"/>
      <c r="W313" s="701"/>
      <c r="X313" s="701"/>
      <c r="Y313" s="701"/>
      <c r="Z313" s="701"/>
      <c r="AA313" s="701"/>
      <c r="AB313" s="701"/>
      <c r="AC313" s="701"/>
      <c r="AD313" s="701"/>
      <c r="AE313" s="701"/>
      <c r="AF313" s="701"/>
      <c r="AG313" s="701"/>
      <c r="AH313" s="701"/>
      <c r="AI313" s="701"/>
      <c r="AJ313" s="701"/>
      <c r="AK313" s="701"/>
      <c r="AL313" s="701"/>
      <c r="AM313" s="1409"/>
      <c r="AN313" s="1410"/>
      <c r="AO313" s="1410"/>
      <c r="AP313" s="1410"/>
      <c r="AQ313" s="1410"/>
      <c r="AR313" s="1410"/>
      <c r="AS313" s="1411"/>
      <c r="AT313" s="854"/>
      <c r="AU313" s="855"/>
      <c r="AV313" s="855"/>
      <c r="AW313" s="855"/>
      <c r="AX313" s="855"/>
      <c r="AY313" s="856"/>
      <c r="AZ313" s="799"/>
      <c r="BA313" s="800"/>
      <c r="BB313" s="800"/>
      <c r="BC313" s="800"/>
      <c r="BD313" s="800"/>
      <c r="BE313" s="801"/>
      <c r="BF313" s="790"/>
      <c r="BG313" s="791"/>
      <c r="BH313" s="791"/>
      <c r="BI313" s="791"/>
      <c r="BJ313" s="791"/>
      <c r="BK313" s="792"/>
    </row>
    <row r="314" spans="1:64" ht="15" customHeight="1" x14ac:dyDescent="0.4">
      <c r="A314" s="2"/>
      <c r="B314" s="7"/>
      <c r="C314" s="59"/>
      <c r="D314" s="784"/>
      <c r="E314" s="785"/>
      <c r="F314" s="785"/>
      <c r="G314" s="785"/>
      <c r="H314" s="785"/>
      <c r="I314" s="785"/>
      <c r="J314" s="785"/>
      <c r="K314" s="785"/>
      <c r="L314" s="785"/>
      <c r="M314" s="785"/>
      <c r="N314" s="785"/>
      <c r="O314" s="785"/>
      <c r="P314" s="785"/>
      <c r="Q314" s="786"/>
      <c r="R314" s="701"/>
      <c r="S314" s="701"/>
      <c r="T314" s="701"/>
      <c r="U314" s="701"/>
      <c r="V314" s="701"/>
      <c r="W314" s="701"/>
      <c r="X314" s="701"/>
      <c r="Y314" s="701"/>
      <c r="Z314" s="701"/>
      <c r="AA314" s="701"/>
      <c r="AB314" s="701"/>
      <c r="AC314" s="701"/>
      <c r="AD314" s="701"/>
      <c r="AE314" s="701"/>
      <c r="AF314" s="701"/>
      <c r="AG314" s="701"/>
      <c r="AH314" s="701"/>
      <c r="AI314" s="701"/>
      <c r="AJ314" s="701"/>
      <c r="AK314" s="701"/>
      <c r="AL314" s="701"/>
      <c r="AM314" s="1412"/>
      <c r="AN314" s="1413"/>
      <c r="AO314" s="1413"/>
      <c r="AP314" s="1413"/>
      <c r="AQ314" s="1413"/>
      <c r="AR314" s="1413"/>
      <c r="AS314" s="1414"/>
      <c r="AT314" s="857"/>
      <c r="AU314" s="858"/>
      <c r="AV314" s="858"/>
      <c r="AW314" s="858"/>
      <c r="AX314" s="858"/>
      <c r="AY314" s="859"/>
      <c r="AZ314" s="802"/>
      <c r="BA314" s="803"/>
      <c r="BB314" s="803"/>
      <c r="BC314" s="803"/>
      <c r="BD314" s="803"/>
      <c r="BE314" s="804"/>
      <c r="BF314" s="793"/>
      <c r="BG314" s="794"/>
      <c r="BH314" s="794"/>
      <c r="BI314" s="794"/>
      <c r="BJ314" s="794"/>
      <c r="BK314" s="795"/>
    </row>
    <row r="315" spans="1:64" ht="15" customHeight="1" x14ac:dyDescent="0.4">
      <c r="A315" s="2"/>
      <c r="B315" s="7"/>
      <c r="C315" s="59"/>
      <c r="D315" s="222"/>
      <c r="E315" s="223"/>
      <c r="F315" s="731"/>
      <c r="G315" s="731"/>
      <c r="H315" s="731"/>
      <c r="I315" s="731"/>
      <c r="J315" s="731"/>
      <c r="K315" s="731"/>
      <c r="L315" s="731"/>
      <c r="M315" s="731"/>
      <c r="N315" s="731"/>
      <c r="O315" s="731"/>
      <c r="P315" s="731"/>
      <c r="Q315" s="732"/>
      <c r="R315" s="702"/>
      <c r="S315" s="703"/>
      <c r="T315" s="703"/>
      <c r="U315" s="703"/>
      <c r="V315" s="703"/>
      <c r="W315" s="703"/>
      <c r="X315" s="703"/>
      <c r="Y315" s="703"/>
      <c r="Z315" s="703"/>
      <c r="AA315" s="703"/>
      <c r="AB315" s="703"/>
      <c r="AC315" s="703"/>
      <c r="AD315" s="703"/>
      <c r="AE315" s="703"/>
      <c r="AF315" s="703"/>
      <c r="AG315" s="703"/>
      <c r="AH315" s="703"/>
      <c r="AI315" s="703"/>
      <c r="AJ315" s="703"/>
      <c r="AK315" s="703"/>
      <c r="AL315" s="704"/>
      <c r="AM315" s="1442"/>
      <c r="AN315" s="1443"/>
      <c r="AO315" s="1443"/>
      <c r="AP315" s="1443"/>
      <c r="AQ315" s="1443"/>
      <c r="AR315" s="1443"/>
      <c r="AS315" s="1444"/>
      <c r="AT315" s="537"/>
      <c r="AU315" s="538"/>
      <c r="AV315" s="538"/>
      <c r="AW315" s="538"/>
      <c r="AX315" s="538"/>
      <c r="AY315" s="539"/>
      <c r="AZ315" s="543"/>
      <c r="BA315" s="544"/>
      <c r="BB315" s="544"/>
      <c r="BC315" s="544"/>
      <c r="BD315" s="544"/>
      <c r="BE315" s="545"/>
      <c r="BF315" s="769">
        <f>AT315*AZ315</f>
        <v>0</v>
      </c>
      <c r="BG315" s="770"/>
      <c r="BH315" s="770"/>
      <c r="BI315" s="770"/>
      <c r="BJ315" s="770"/>
      <c r="BK315" s="771"/>
    </row>
    <row r="316" spans="1:64" ht="15" customHeight="1" x14ac:dyDescent="0.4">
      <c r="A316" s="2"/>
      <c r="B316" s="7"/>
      <c r="C316" s="59"/>
      <c r="D316" s="224"/>
      <c r="E316" s="225"/>
      <c r="F316" s="120"/>
      <c r="G316" s="120"/>
      <c r="H316" s="120"/>
      <c r="I316" s="120"/>
      <c r="J316" s="120"/>
      <c r="K316" s="120"/>
      <c r="L316" s="120"/>
      <c r="M316" s="120"/>
      <c r="N316" s="120"/>
      <c r="O316" s="120"/>
      <c r="P316" s="120"/>
      <c r="Q316" s="121"/>
      <c r="R316" s="1440"/>
      <c r="S316" s="734"/>
      <c r="T316" s="734"/>
      <c r="U316" s="734"/>
      <c r="V316" s="734"/>
      <c r="W316" s="734"/>
      <c r="X316" s="734"/>
      <c r="Y316" s="734"/>
      <c r="Z316" s="734"/>
      <c r="AA316" s="734"/>
      <c r="AB316" s="734"/>
      <c r="AC316" s="734"/>
      <c r="AD316" s="734"/>
      <c r="AE316" s="734"/>
      <c r="AF316" s="734"/>
      <c r="AG316" s="734"/>
      <c r="AH316" s="734"/>
      <c r="AI316" s="734"/>
      <c r="AJ316" s="734"/>
      <c r="AK316" s="734"/>
      <c r="AL316" s="1441"/>
      <c r="AM316" s="1445"/>
      <c r="AN316" s="1446"/>
      <c r="AO316" s="1446"/>
      <c r="AP316" s="1446"/>
      <c r="AQ316" s="1446"/>
      <c r="AR316" s="1446"/>
      <c r="AS316" s="1447"/>
      <c r="AT316" s="691"/>
      <c r="AU316" s="692"/>
      <c r="AV316" s="692"/>
      <c r="AW316" s="692"/>
      <c r="AX316" s="692"/>
      <c r="AY316" s="693"/>
      <c r="AZ316" s="694"/>
      <c r="BA316" s="695"/>
      <c r="BB316" s="695"/>
      <c r="BC316" s="695"/>
      <c r="BD316" s="695"/>
      <c r="BE316" s="696"/>
      <c r="BF316" s="772"/>
      <c r="BG316" s="773"/>
      <c r="BH316" s="773"/>
      <c r="BI316" s="773"/>
      <c r="BJ316" s="773"/>
      <c r="BK316" s="774"/>
    </row>
    <row r="317" spans="1:64" ht="15" customHeight="1" x14ac:dyDescent="0.4">
      <c r="A317" s="2"/>
      <c r="B317" s="7"/>
      <c r="C317" s="59"/>
      <c r="D317" s="224"/>
      <c r="E317" s="225"/>
      <c r="F317" s="739"/>
      <c r="G317" s="739"/>
      <c r="H317" s="739"/>
      <c r="I317" s="739"/>
      <c r="J317" s="739"/>
      <c r="K317" s="739"/>
      <c r="L317" s="739"/>
      <c r="M317" s="739"/>
      <c r="N317" s="739"/>
      <c r="O317" s="739"/>
      <c r="P317" s="739"/>
      <c r="Q317" s="740"/>
      <c r="R317" s="1440"/>
      <c r="S317" s="734"/>
      <c r="T317" s="734"/>
      <c r="U317" s="734"/>
      <c r="V317" s="734"/>
      <c r="W317" s="734"/>
      <c r="X317" s="734"/>
      <c r="Y317" s="734"/>
      <c r="Z317" s="734"/>
      <c r="AA317" s="734"/>
      <c r="AB317" s="734"/>
      <c r="AC317" s="734"/>
      <c r="AD317" s="734"/>
      <c r="AE317" s="734"/>
      <c r="AF317" s="734"/>
      <c r="AG317" s="734"/>
      <c r="AH317" s="734"/>
      <c r="AI317" s="734"/>
      <c r="AJ317" s="734"/>
      <c r="AK317" s="734"/>
      <c r="AL317" s="1441"/>
      <c r="AM317" s="1445"/>
      <c r="AN317" s="1446"/>
      <c r="AO317" s="1446"/>
      <c r="AP317" s="1446"/>
      <c r="AQ317" s="1446"/>
      <c r="AR317" s="1446"/>
      <c r="AS317" s="1447"/>
      <c r="AT317" s="691"/>
      <c r="AU317" s="692"/>
      <c r="AV317" s="692"/>
      <c r="AW317" s="692"/>
      <c r="AX317" s="692"/>
      <c r="AY317" s="693"/>
      <c r="AZ317" s="694"/>
      <c r="BA317" s="695"/>
      <c r="BB317" s="695"/>
      <c r="BC317" s="695"/>
      <c r="BD317" s="695"/>
      <c r="BE317" s="696"/>
      <c r="BF317" s="772"/>
      <c r="BG317" s="773"/>
      <c r="BH317" s="773"/>
      <c r="BI317" s="773"/>
      <c r="BJ317" s="773"/>
      <c r="BK317" s="774"/>
    </row>
    <row r="318" spans="1:64" ht="15" customHeight="1" x14ac:dyDescent="0.4">
      <c r="A318" s="2"/>
      <c r="B318" s="7"/>
      <c r="C318" s="59"/>
      <c r="D318" s="224"/>
      <c r="E318" s="225"/>
      <c r="F318" s="120"/>
      <c r="G318" s="120"/>
      <c r="H318" s="120"/>
      <c r="I318" s="120"/>
      <c r="J318" s="120"/>
      <c r="K318" s="120"/>
      <c r="L318" s="120"/>
      <c r="M318" s="120"/>
      <c r="N318" s="120"/>
      <c r="O318" s="120"/>
      <c r="P318" s="120"/>
      <c r="Q318" s="121"/>
      <c r="R318" s="1440"/>
      <c r="S318" s="734"/>
      <c r="T318" s="734"/>
      <c r="U318" s="734"/>
      <c r="V318" s="734"/>
      <c r="W318" s="734"/>
      <c r="X318" s="734"/>
      <c r="Y318" s="734"/>
      <c r="Z318" s="734"/>
      <c r="AA318" s="734"/>
      <c r="AB318" s="734"/>
      <c r="AC318" s="734"/>
      <c r="AD318" s="734"/>
      <c r="AE318" s="734"/>
      <c r="AF318" s="734"/>
      <c r="AG318" s="734"/>
      <c r="AH318" s="734"/>
      <c r="AI318" s="734"/>
      <c r="AJ318" s="734"/>
      <c r="AK318" s="734"/>
      <c r="AL318" s="1441"/>
      <c r="AM318" s="1445"/>
      <c r="AN318" s="1446"/>
      <c r="AO318" s="1446"/>
      <c r="AP318" s="1446"/>
      <c r="AQ318" s="1446"/>
      <c r="AR318" s="1446"/>
      <c r="AS318" s="1447"/>
      <c r="AT318" s="691"/>
      <c r="AU318" s="692"/>
      <c r="AV318" s="692"/>
      <c r="AW318" s="692"/>
      <c r="AX318" s="692"/>
      <c r="AY318" s="693"/>
      <c r="AZ318" s="694"/>
      <c r="BA318" s="695"/>
      <c r="BB318" s="695"/>
      <c r="BC318" s="695"/>
      <c r="BD318" s="695"/>
      <c r="BE318" s="696"/>
      <c r="BF318" s="772"/>
      <c r="BG318" s="773"/>
      <c r="BH318" s="773"/>
      <c r="BI318" s="773"/>
      <c r="BJ318" s="773"/>
      <c r="BK318" s="774"/>
    </row>
    <row r="319" spans="1:64" ht="15" customHeight="1" x14ac:dyDescent="0.4">
      <c r="A319" s="2"/>
      <c r="B319" s="7"/>
      <c r="C319" s="59"/>
      <c r="D319" s="224"/>
      <c r="E319" s="225"/>
      <c r="F319" s="120"/>
      <c r="G319" s="120"/>
      <c r="H319" s="120"/>
      <c r="I319" s="120"/>
      <c r="J319" s="120"/>
      <c r="K319" s="120"/>
      <c r="L319" s="120"/>
      <c r="M319" s="120"/>
      <c r="N319" s="120"/>
      <c r="O319" s="120"/>
      <c r="P319" s="120"/>
      <c r="Q319" s="121"/>
      <c r="R319" s="705"/>
      <c r="S319" s="706"/>
      <c r="T319" s="706"/>
      <c r="U319" s="706"/>
      <c r="V319" s="706"/>
      <c r="W319" s="706"/>
      <c r="X319" s="706"/>
      <c r="Y319" s="706"/>
      <c r="Z319" s="706"/>
      <c r="AA319" s="706"/>
      <c r="AB319" s="706"/>
      <c r="AC319" s="706"/>
      <c r="AD319" s="706"/>
      <c r="AE319" s="706"/>
      <c r="AF319" s="706"/>
      <c r="AG319" s="706"/>
      <c r="AH319" s="706"/>
      <c r="AI319" s="706"/>
      <c r="AJ319" s="706"/>
      <c r="AK319" s="706"/>
      <c r="AL319" s="707"/>
      <c r="AM319" s="1445"/>
      <c r="AN319" s="1446"/>
      <c r="AO319" s="1446"/>
      <c r="AP319" s="1446"/>
      <c r="AQ319" s="1446"/>
      <c r="AR319" s="1446"/>
      <c r="AS319" s="1447"/>
      <c r="AT319" s="691"/>
      <c r="AU319" s="692"/>
      <c r="AV319" s="692"/>
      <c r="AW319" s="692"/>
      <c r="AX319" s="692"/>
      <c r="AY319" s="693"/>
      <c r="AZ319" s="694"/>
      <c r="BA319" s="695"/>
      <c r="BB319" s="695"/>
      <c r="BC319" s="695"/>
      <c r="BD319" s="695"/>
      <c r="BE319" s="696"/>
      <c r="BF319" s="772"/>
      <c r="BG319" s="773"/>
      <c r="BH319" s="773"/>
      <c r="BI319" s="773"/>
      <c r="BJ319" s="773"/>
      <c r="BK319" s="774"/>
    </row>
    <row r="320" spans="1:64" ht="15" customHeight="1" x14ac:dyDescent="0.4">
      <c r="A320" s="2"/>
      <c r="B320" s="7"/>
      <c r="C320" s="59"/>
      <c r="D320" s="226"/>
      <c r="E320" s="227"/>
      <c r="F320" s="742"/>
      <c r="G320" s="742"/>
      <c r="H320" s="742"/>
      <c r="I320" s="742"/>
      <c r="J320" s="742"/>
      <c r="K320" s="742"/>
      <c r="L320" s="742"/>
      <c r="M320" s="742"/>
      <c r="N320" s="742"/>
      <c r="O320" s="742"/>
      <c r="P320" s="742"/>
      <c r="Q320" s="743"/>
      <c r="R320" s="697" t="s">
        <v>346</v>
      </c>
      <c r="S320" s="868"/>
      <c r="T320" s="868"/>
      <c r="U320" s="868"/>
      <c r="V320" s="868"/>
      <c r="W320" s="868"/>
      <c r="X320" s="868"/>
      <c r="Y320" s="868"/>
      <c r="Z320" s="868"/>
      <c r="AA320" s="868"/>
      <c r="AB320" s="868"/>
      <c r="AC320" s="868"/>
      <c r="AD320" s="868"/>
      <c r="AE320" s="868"/>
      <c r="AF320" s="868"/>
      <c r="AG320" s="868"/>
      <c r="AH320" s="868"/>
      <c r="AI320" s="868"/>
      <c r="AJ320" s="868"/>
      <c r="AK320" s="868"/>
      <c r="AL320" s="869"/>
      <c r="AM320" s="1448"/>
      <c r="AN320" s="1449"/>
      <c r="AO320" s="1449"/>
      <c r="AP320" s="1449"/>
      <c r="AQ320" s="1449"/>
      <c r="AR320" s="1449"/>
      <c r="AS320" s="1450"/>
      <c r="AT320" s="540"/>
      <c r="AU320" s="541"/>
      <c r="AV320" s="541"/>
      <c r="AW320" s="541"/>
      <c r="AX320" s="541"/>
      <c r="AY320" s="542"/>
      <c r="AZ320" s="546"/>
      <c r="BA320" s="547"/>
      <c r="BB320" s="547"/>
      <c r="BC320" s="547"/>
      <c r="BD320" s="547"/>
      <c r="BE320" s="548"/>
      <c r="BF320" s="775"/>
      <c r="BG320" s="776"/>
      <c r="BH320" s="776"/>
      <c r="BI320" s="776"/>
      <c r="BJ320" s="776"/>
      <c r="BK320" s="777"/>
    </row>
    <row r="321" spans="1:63" s="81" customFormat="1" ht="15.75" customHeight="1" x14ac:dyDescent="0.15">
      <c r="A321" s="80"/>
      <c r="B321" s="80"/>
      <c r="C321" s="80"/>
      <c r="D321" s="1420" t="s">
        <v>347</v>
      </c>
      <c r="E321" s="1420"/>
      <c r="F321" s="1420"/>
      <c r="G321" s="1420"/>
      <c r="H321" s="1420"/>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c r="AK321" s="1420"/>
      <c r="AL321" s="1420"/>
      <c r="AM321" s="1420"/>
      <c r="AN321" s="1420"/>
      <c r="AO321" s="1420"/>
      <c r="AP321" s="1420"/>
      <c r="AQ321" s="1420"/>
      <c r="AR321" s="1420"/>
      <c r="AS321" s="1420"/>
      <c r="AT321" s="1420"/>
      <c r="AU321" s="1420"/>
      <c r="AV321" s="1420"/>
      <c r="AW321" s="1420"/>
      <c r="AX321" s="1420"/>
      <c r="AY321" s="1420"/>
      <c r="AZ321" s="1420"/>
      <c r="BA321" s="1420"/>
      <c r="BB321" s="1420"/>
      <c r="BC321" s="1420"/>
      <c r="BD321" s="1420"/>
      <c r="BE321" s="1420"/>
      <c r="BF321" s="1420"/>
      <c r="BG321" s="1420"/>
      <c r="BH321" s="1420"/>
      <c r="BI321" s="1420"/>
      <c r="BJ321" s="1420"/>
      <c r="BK321" s="1420"/>
    </row>
    <row r="322" spans="1:63" s="81" customFormat="1" ht="15.75" customHeight="1" x14ac:dyDescent="0.15">
      <c r="A322" s="80"/>
      <c r="B322" s="80"/>
      <c r="C322" s="80"/>
      <c r="D322" s="1421" t="s">
        <v>348</v>
      </c>
      <c r="E322" s="1421"/>
      <c r="F322" s="1421"/>
      <c r="G322" s="1421"/>
      <c r="H322" s="1421"/>
      <c r="I322" s="1421"/>
      <c r="J322" s="1421"/>
      <c r="K322" s="1421"/>
      <c r="L322" s="1421"/>
      <c r="M322" s="1421"/>
      <c r="N322" s="1421"/>
      <c r="O322" s="1421"/>
      <c r="P322" s="1421"/>
      <c r="Q322" s="1421"/>
      <c r="R322" s="1421"/>
      <c r="S322" s="1421"/>
      <c r="T322" s="1421"/>
      <c r="U322" s="1421"/>
      <c r="V322" s="1421"/>
      <c r="W322" s="1421"/>
      <c r="X322" s="1421"/>
      <c r="Y322" s="1421"/>
      <c r="Z322" s="1421"/>
      <c r="AA322" s="1421"/>
      <c r="AB322" s="1421"/>
      <c r="AC322" s="1421"/>
      <c r="AD322" s="1421"/>
      <c r="AE322" s="1421"/>
      <c r="AF322" s="1421"/>
      <c r="AG322" s="1421"/>
      <c r="AH322" s="1421"/>
      <c r="AI322" s="1421"/>
      <c r="AJ322" s="1421"/>
      <c r="AK322" s="1421"/>
      <c r="AL322" s="1421"/>
      <c r="AM322" s="1421"/>
      <c r="AN322" s="1421"/>
      <c r="AO322" s="1421"/>
      <c r="AP322" s="1421"/>
      <c r="AQ322" s="1421"/>
      <c r="AR322" s="1421"/>
      <c r="AS322" s="1421"/>
      <c r="AT322" s="1421"/>
      <c r="AU322" s="1421"/>
      <c r="AV322" s="1421"/>
      <c r="AW322" s="1421"/>
      <c r="AX322" s="1421"/>
      <c r="AY322" s="1421"/>
      <c r="AZ322" s="1421"/>
      <c r="BA322" s="1421"/>
      <c r="BB322" s="1421"/>
      <c r="BC322" s="1421"/>
      <c r="BD322" s="1421"/>
      <c r="BE322" s="1421"/>
      <c r="BF322" s="1421"/>
      <c r="BG322" s="1421"/>
      <c r="BH322" s="1421"/>
      <c r="BI322" s="1421"/>
      <c r="BJ322" s="1421"/>
      <c r="BK322" s="1421"/>
    </row>
    <row r="323" spans="1:63" s="81" customFormat="1" ht="15.75" customHeight="1" x14ac:dyDescent="0.15">
      <c r="A323" s="80"/>
      <c r="B323" s="80"/>
      <c r="C323" s="80"/>
      <c r="D323" s="1421"/>
      <c r="E323" s="1421"/>
      <c r="F323" s="1421"/>
      <c r="G323" s="1421"/>
      <c r="H323" s="1421"/>
      <c r="I323" s="1421"/>
      <c r="J323" s="1421"/>
      <c r="K323" s="1421"/>
      <c r="L323" s="1421"/>
      <c r="M323" s="1421"/>
      <c r="N323" s="1421"/>
      <c r="O323" s="1421"/>
      <c r="P323" s="1421"/>
      <c r="Q323" s="1421"/>
      <c r="R323" s="1421"/>
      <c r="S323" s="1421"/>
      <c r="T323" s="1421"/>
      <c r="U323" s="1421"/>
      <c r="V323" s="1421"/>
      <c r="W323" s="1421"/>
      <c r="X323" s="1421"/>
      <c r="Y323" s="1421"/>
      <c r="Z323" s="1421"/>
      <c r="AA323" s="1421"/>
      <c r="AB323" s="1421"/>
      <c r="AC323" s="1421"/>
      <c r="AD323" s="1421"/>
      <c r="AE323" s="1421"/>
      <c r="AF323" s="1421"/>
      <c r="AG323" s="1421"/>
      <c r="AH323" s="1421"/>
      <c r="AI323" s="1421"/>
      <c r="AJ323" s="1421"/>
      <c r="AK323" s="1421"/>
      <c r="AL323" s="1421"/>
      <c r="AM323" s="1421"/>
      <c r="AN323" s="1421"/>
      <c r="AO323" s="1421"/>
      <c r="AP323" s="1421"/>
      <c r="AQ323" s="1421"/>
      <c r="AR323" s="1421"/>
      <c r="AS323" s="1421"/>
      <c r="AT323" s="1421"/>
      <c r="AU323" s="1421"/>
      <c r="AV323" s="1421"/>
      <c r="AW323" s="1421"/>
      <c r="AX323" s="1421"/>
      <c r="AY323" s="1421"/>
      <c r="AZ323" s="1421"/>
      <c r="BA323" s="1421"/>
      <c r="BB323" s="1421"/>
      <c r="BC323" s="1421"/>
      <c r="BD323" s="1421"/>
      <c r="BE323" s="1421"/>
      <c r="BF323" s="1421"/>
      <c r="BG323" s="1421"/>
      <c r="BH323" s="1421"/>
      <c r="BI323" s="1421"/>
      <c r="BJ323" s="1421"/>
      <c r="BK323" s="1421"/>
    </row>
    <row r="324" spans="1:63" ht="7.5" customHeight="1" x14ac:dyDescent="0.4">
      <c r="A324" s="2"/>
      <c r="B324" s="7"/>
      <c r="C324" s="7"/>
      <c r="D324" s="76"/>
      <c r="E324" s="76"/>
      <c r="F324" s="76"/>
      <c r="G324" s="76"/>
      <c r="H324" s="76"/>
      <c r="I324" s="76"/>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28"/>
      <c r="AH324" s="28"/>
      <c r="AI324" s="28"/>
      <c r="AJ324" s="28"/>
      <c r="AK324" s="28"/>
      <c r="AL324" s="28"/>
      <c r="AM324" s="28"/>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2"/>
    </row>
    <row r="325" spans="1:63" ht="15" customHeight="1" x14ac:dyDescent="0.4">
      <c r="A325" s="2" t="s">
        <v>349</v>
      </c>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row>
    <row r="326" spans="1:63" ht="15" customHeight="1" x14ac:dyDescent="0.4">
      <c r="A326" s="2"/>
      <c r="B326" s="2" t="s">
        <v>350</v>
      </c>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row>
    <row r="327" spans="1:63" ht="15" customHeight="1" x14ac:dyDescent="0.4">
      <c r="A327" s="2"/>
      <c r="B327" s="2"/>
      <c r="C327" s="2" t="s">
        <v>351</v>
      </c>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row>
    <row r="328" spans="1:63" ht="15" customHeight="1" x14ac:dyDescent="0.4">
      <c r="A328" s="2"/>
      <c r="B328" s="7"/>
      <c r="C328" s="59"/>
      <c r="D328" s="1422" t="s">
        <v>96</v>
      </c>
      <c r="E328" s="1423"/>
      <c r="F328" s="1423"/>
      <c r="G328" s="1423"/>
      <c r="H328" s="1423"/>
      <c r="I328" s="1423"/>
      <c r="J328" s="1423"/>
      <c r="K328" s="1423"/>
      <c r="L328" s="1423"/>
      <c r="M328" s="1423"/>
      <c r="N328" s="1423"/>
      <c r="O328" s="1423"/>
      <c r="P328" s="1423"/>
      <c r="Q328" s="1424"/>
      <c r="R328" s="701" t="s">
        <v>344</v>
      </c>
      <c r="S328" s="701"/>
      <c r="T328" s="701"/>
      <c r="U328" s="701"/>
      <c r="V328" s="701"/>
      <c r="W328" s="701"/>
      <c r="X328" s="701"/>
      <c r="Y328" s="701"/>
      <c r="Z328" s="701"/>
      <c r="AA328" s="701"/>
      <c r="AB328" s="701"/>
      <c r="AC328" s="701"/>
      <c r="AD328" s="701"/>
      <c r="AE328" s="701"/>
      <c r="AF328" s="701"/>
      <c r="AG328" s="701"/>
      <c r="AH328" s="701"/>
      <c r="AI328" s="701"/>
      <c r="AJ328" s="701"/>
      <c r="AK328" s="701"/>
      <c r="AL328" s="701"/>
      <c r="AM328" s="673" t="s">
        <v>345</v>
      </c>
      <c r="AN328" s="1407"/>
      <c r="AO328" s="1407"/>
      <c r="AP328" s="1407"/>
      <c r="AQ328" s="1407"/>
      <c r="AR328" s="1407"/>
      <c r="AS328" s="1408"/>
      <c r="AT328" s="1431" t="s">
        <v>149</v>
      </c>
      <c r="AU328" s="1432"/>
      <c r="AV328" s="1432"/>
      <c r="AW328" s="1432"/>
      <c r="AX328" s="1432"/>
      <c r="AY328" s="1433"/>
      <c r="AZ328" s="796" t="s">
        <v>109</v>
      </c>
      <c r="BA328" s="797"/>
      <c r="BB328" s="797"/>
      <c r="BC328" s="797"/>
      <c r="BD328" s="797"/>
      <c r="BE328" s="798"/>
      <c r="BF328" s="1431" t="s">
        <v>110</v>
      </c>
      <c r="BG328" s="788"/>
      <c r="BH328" s="788"/>
      <c r="BI328" s="788"/>
      <c r="BJ328" s="788"/>
      <c r="BK328" s="789"/>
    </row>
    <row r="329" spans="1:63" ht="15" customHeight="1" x14ac:dyDescent="0.4">
      <c r="A329" s="2"/>
      <c r="B329" s="7"/>
      <c r="C329" s="59"/>
      <c r="D329" s="1425"/>
      <c r="E329" s="1426"/>
      <c r="F329" s="1426"/>
      <c r="G329" s="1426"/>
      <c r="H329" s="1426"/>
      <c r="I329" s="1426"/>
      <c r="J329" s="1426"/>
      <c r="K329" s="1426"/>
      <c r="L329" s="1426"/>
      <c r="M329" s="1426"/>
      <c r="N329" s="1426"/>
      <c r="O329" s="1426"/>
      <c r="P329" s="1426"/>
      <c r="Q329" s="1427"/>
      <c r="R329" s="701"/>
      <c r="S329" s="701"/>
      <c r="T329" s="701"/>
      <c r="U329" s="701"/>
      <c r="V329" s="701"/>
      <c r="W329" s="701"/>
      <c r="X329" s="701"/>
      <c r="Y329" s="701"/>
      <c r="Z329" s="701"/>
      <c r="AA329" s="701"/>
      <c r="AB329" s="701"/>
      <c r="AC329" s="701"/>
      <c r="AD329" s="701"/>
      <c r="AE329" s="701"/>
      <c r="AF329" s="701"/>
      <c r="AG329" s="701"/>
      <c r="AH329" s="701"/>
      <c r="AI329" s="701"/>
      <c r="AJ329" s="701"/>
      <c r="AK329" s="701"/>
      <c r="AL329" s="701"/>
      <c r="AM329" s="1409"/>
      <c r="AN329" s="1410"/>
      <c r="AO329" s="1410"/>
      <c r="AP329" s="1410"/>
      <c r="AQ329" s="1410"/>
      <c r="AR329" s="1410"/>
      <c r="AS329" s="1411"/>
      <c r="AT329" s="1434"/>
      <c r="AU329" s="1435"/>
      <c r="AV329" s="1435"/>
      <c r="AW329" s="1435"/>
      <c r="AX329" s="1435"/>
      <c r="AY329" s="1436"/>
      <c r="AZ329" s="799"/>
      <c r="BA329" s="800"/>
      <c r="BB329" s="800"/>
      <c r="BC329" s="800"/>
      <c r="BD329" s="800"/>
      <c r="BE329" s="801"/>
      <c r="BF329" s="790"/>
      <c r="BG329" s="791"/>
      <c r="BH329" s="791"/>
      <c r="BI329" s="791"/>
      <c r="BJ329" s="791"/>
      <c r="BK329" s="792"/>
    </row>
    <row r="330" spans="1:63" ht="15" customHeight="1" x14ac:dyDescent="0.4">
      <c r="A330" s="2"/>
      <c r="B330" s="7"/>
      <c r="C330" s="59"/>
      <c r="D330" s="1428"/>
      <c r="E330" s="1429"/>
      <c r="F330" s="1429"/>
      <c r="G330" s="1429"/>
      <c r="H330" s="1429"/>
      <c r="I330" s="1429"/>
      <c r="J330" s="1429"/>
      <c r="K330" s="1429"/>
      <c r="L330" s="1429"/>
      <c r="M330" s="1429"/>
      <c r="N330" s="1429"/>
      <c r="O330" s="1429"/>
      <c r="P330" s="1429"/>
      <c r="Q330" s="1430"/>
      <c r="R330" s="701"/>
      <c r="S330" s="701"/>
      <c r="T330" s="701"/>
      <c r="U330" s="701"/>
      <c r="V330" s="701"/>
      <c r="W330" s="701"/>
      <c r="X330" s="701"/>
      <c r="Y330" s="701"/>
      <c r="Z330" s="701"/>
      <c r="AA330" s="701"/>
      <c r="AB330" s="701"/>
      <c r="AC330" s="701"/>
      <c r="AD330" s="701"/>
      <c r="AE330" s="701"/>
      <c r="AF330" s="701"/>
      <c r="AG330" s="701"/>
      <c r="AH330" s="701"/>
      <c r="AI330" s="701"/>
      <c r="AJ330" s="701"/>
      <c r="AK330" s="701"/>
      <c r="AL330" s="701"/>
      <c r="AM330" s="1412"/>
      <c r="AN330" s="1413"/>
      <c r="AO330" s="1413"/>
      <c r="AP330" s="1413"/>
      <c r="AQ330" s="1413"/>
      <c r="AR330" s="1413"/>
      <c r="AS330" s="1414"/>
      <c r="AT330" s="1437"/>
      <c r="AU330" s="1438"/>
      <c r="AV330" s="1438"/>
      <c r="AW330" s="1438"/>
      <c r="AX330" s="1438"/>
      <c r="AY330" s="1439"/>
      <c r="AZ330" s="802"/>
      <c r="BA330" s="803"/>
      <c r="BB330" s="803"/>
      <c r="BC330" s="803"/>
      <c r="BD330" s="803"/>
      <c r="BE330" s="804"/>
      <c r="BF330" s="793"/>
      <c r="BG330" s="794"/>
      <c r="BH330" s="794"/>
      <c r="BI330" s="794"/>
      <c r="BJ330" s="794"/>
      <c r="BK330" s="795"/>
    </row>
    <row r="331" spans="1:63" ht="15" customHeight="1" x14ac:dyDescent="0.4">
      <c r="A331" s="2"/>
      <c r="B331" s="7"/>
      <c r="C331" s="59"/>
      <c r="D331" s="228"/>
      <c r="E331" s="229"/>
      <c r="F331" s="1415"/>
      <c r="G331" s="1415"/>
      <c r="H331" s="1415"/>
      <c r="I331" s="1415"/>
      <c r="J331" s="1415"/>
      <c r="K331" s="1415"/>
      <c r="L331" s="1415"/>
      <c r="M331" s="1415"/>
      <c r="N331" s="1415"/>
      <c r="O331" s="1415"/>
      <c r="P331" s="1415"/>
      <c r="Q331" s="1416"/>
      <c r="R331" s="1384"/>
      <c r="S331" s="1384"/>
      <c r="T331" s="1384"/>
      <c r="U331" s="1384"/>
      <c r="V331" s="1384"/>
      <c r="W331" s="1384"/>
      <c r="X331" s="1384"/>
      <c r="Y331" s="1384"/>
      <c r="Z331" s="1384"/>
      <c r="AA331" s="1384"/>
      <c r="AB331" s="1384"/>
      <c r="AC331" s="1384"/>
      <c r="AD331" s="1384"/>
      <c r="AE331" s="1384"/>
      <c r="AF331" s="1384"/>
      <c r="AG331" s="1384"/>
      <c r="AH331" s="1384"/>
      <c r="AI331" s="1384"/>
      <c r="AJ331" s="1384"/>
      <c r="AK331" s="1384"/>
      <c r="AL331" s="1384"/>
      <c r="AM331" s="1368"/>
      <c r="AN331" s="532"/>
      <c r="AO331" s="532"/>
      <c r="AP331" s="532"/>
      <c r="AQ331" s="532"/>
      <c r="AR331" s="532"/>
      <c r="AS331" s="533"/>
      <c r="AT331" s="1386"/>
      <c r="AU331" s="1387"/>
      <c r="AV331" s="1387"/>
      <c r="AW331" s="1387"/>
      <c r="AX331" s="1387"/>
      <c r="AY331" s="1388"/>
      <c r="AZ331" s="1395"/>
      <c r="BA331" s="1396"/>
      <c r="BB331" s="1396"/>
      <c r="BC331" s="1396"/>
      <c r="BD331" s="1396"/>
      <c r="BE331" s="1397"/>
      <c r="BF331" s="769">
        <f>AT331*AZ331</f>
        <v>0</v>
      </c>
      <c r="BG331" s="770"/>
      <c r="BH331" s="770"/>
      <c r="BI331" s="770"/>
      <c r="BJ331" s="770"/>
      <c r="BK331" s="771"/>
    </row>
    <row r="332" spans="1:63" ht="15" customHeight="1" x14ac:dyDescent="0.4">
      <c r="A332" s="2"/>
      <c r="B332" s="7"/>
      <c r="C332" s="59"/>
      <c r="D332" s="230"/>
      <c r="E332" s="231"/>
      <c r="F332" s="1417"/>
      <c r="G332" s="1417"/>
      <c r="H332" s="1417"/>
      <c r="I332" s="1417"/>
      <c r="J332" s="1417"/>
      <c r="K332" s="1417"/>
      <c r="L332" s="1417"/>
      <c r="M332" s="1417"/>
      <c r="N332" s="1417"/>
      <c r="O332" s="1417"/>
      <c r="P332" s="1417"/>
      <c r="Q332" s="1418"/>
      <c r="R332" s="1385"/>
      <c r="S332" s="1385"/>
      <c r="T332" s="1385"/>
      <c r="U332" s="1385"/>
      <c r="V332" s="1385"/>
      <c r="W332" s="1385"/>
      <c r="X332" s="1385"/>
      <c r="Y332" s="1385"/>
      <c r="Z332" s="1385"/>
      <c r="AA332" s="1385"/>
      <c r="AB332" s="1385"/>
      <c r="AC332" s="1385"/>
      <c r="AD332" s="1385"/>
      <c r="AE332" s="1385"/>
      <c r="AF332" s="1385"/>
      <c r="AG332" s="1385"/>
      <c r="AH332" s="1385"/>
      <c r="AI332" s="1385"/>
      <c r="AJ332" s="1385"/>
      <c r="AK332" s="1385"/>
      <c r="AL332" s="1385"/>
      <c r="AM332" s="687"/>
      <c r="AN332" s="688"/>
      <c r="AO332" s="688"/>
      <c r="AP332" s="688"/>
      <c r="AQ332" s="688"/>
      <c r="AR332" s="688"/>
      <c r="AS332" s="689"/>
      <c r="AT332" s="1389"/>
      <c r="AU332" s="1390"/>
      <c r="AV332" s="1390"/>
      <c r="AW332" s="1390"/>
      <c r="AX332" s="1390"/>
      <c r="AY332" s="1391"/>
      <c r="AZ332" s="1398"/>
      <c r="BA332" s="1399"/>
      <c r="BB332" s="1399"/>
      <c r="BC332" s="1399"/>
      <c r="BD332" s="1399"/>
      <c r="BE332" s="1400"/>
      <c r="BF332" s="772"/>
      <c r="BG332" s="773"/>
      <c r="BH332" s="773"/>
      <c r="BI332" s="773"/>
      <c r="BJ332" s="773"/>
      <c r="BK332" s="774"/>
    </row>
    <row r="333" spans="1:63" ht="15" customHeight="1" x14ac:dyDescent="0.4">
      <c r="A333" s="2"/>
      <c r="B333" s="7"/>
      <c r="C333" s="59"/>
      <c r="D333" s="232"/>
      <c r="E333" s="233"/>
      <c r="F333" s="1419"/>
      <c r="G333" s="1419"/>
      <c r="H333" s="1419"/>
      <c r="I333" s="1419"/>
      <c r="J333" s="1419"/>
      <c r="K333" s="1419"/>
      <c r="L333" s="1419"/>
      <c r="M333" s="1419"/>
      <c r="N333" s="1419"/>
      <c r="O333" s="1419"/>
      <c r="P333" s="1419"/>
      <c r="Q333" s="1419"/>
      <c r="R333" s="1404" t="s">
        <v>346</v>
      </c>
      <c r="S333" s="1405"/>
      <c r="T333" s="1405"/>
      <c r="U333" s="1405"/>
      <c r="V333" s="1405"/>
      <c r="W333" s="1405"/>
      <c r="X333" s="1405"/>
      <c r="Y333" s="1405"/>
      <c r="Z333" s="1405"/>
      <c r="AA333" s="1405"/>
      <c r="AB333" s="1405"/>
      <c r="AC333" s="1405"/>
      <c r="AD333" s="1405"/>
      <c r="AE333" s="1405"/>
      <c r="AF333" s="1405"/>
      <c r="AG333" s="1405"/>
      <c r="AH333" s="1405"/>
      <c r="AI333" s="1405"/>
      <c r="AJ333" s="1405"/>
      <c r="AK333" s="1405"/>
      <c r="AL333" s="1406"/>
      <c r="AM333" s="534"/>
      <c r="AN333" s="535"/>
      <c r="AO333" s="535"/>
      <c r="AP333" s="535"/>
      <c r="AQ333" s="535"/>
      <c r="AR333" s="535"/>
      <c r="AS333" s="536"/>
      <c r="AT333" s="1392"/>
      <c r="AU333" s="1393"/>
      <c r="AV333" s="1393"/>
      <c r="AW333" s="1393"/>
      <c r="AX333" s="1393"/>
      <c r="AY333" s="1394"/>
      <c r="AZ333" s="1401"/>
      <c r="BA333" s="1402"/>
      <c r="BB333" s="1402"/>
      <c r="BC333" s="1402"/>
      <c r="BD333" s="1402"/>
      <c r="BE333" s="1403"/>
      <c r="BF333" s="775"/>
      <c r="BG333" s="776"/>
      <c r="BH333" s="776"/>
      <c r="BI333" s="776"/>
      <c r="BJ333" s="776"/>
      <c r="BK333" s="777"/>
    </row>
    <row r="334" spans="1:63" ht="15" customHeight="1" x14ac:dyDescent="0.4">
      <c r="A334" s="2"/>
      <c r="B334" s="2"/>
      <c r="C334" s="2" t="s">
        <v>172</v>
      </c>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row>
    <row r="335" spans="1:63" ht="15" customHeight="1" x14ac:dyDescent="0.4">
      <c r="A335" s="2"/>
      <c r="B335" s="7"/>
      <c r="C335" s="59"/>
      <c r="D335" s="573" t="s">
        <v>96</v>
      </c>
      <c r="E335" s="744"/>
      <c r="F335" s="744"/>
      <c r="G335" s="744"/>
      <c r="H335" s="744"/>
      <c r="I335" s="744"/>
      <c r="J335" s="744"/>
      <c r="K335" s="744"/>
      <c r="L335" s="744"/>
      <c r="M335" s="744"/>
      <c r="N335" s="744"/>
      <c r="O335" s="744"/>
      <c r="P335" s="744"/>
      <c r="Q335" s="745"/>
      <c r="R335" s="701" t="s">
        <v>344</v>
      </c>
      <c r="S335" s="701"/>
      <c r="T335" s="701"/>
      <c r="U335" s="701"/>
      <c r="V335" s="701"/>
      <c r="W335" s="701"/>
      <c r="X335" s="701"/>
      <c r="Y335" s="701"/>
      <c r="Z335" s="701"/>
      <c r="AA335" s="701"/>
      <c r="AB335" s="701"/>
      <c r="AC335" s="701"/>
      <c r="AD335" s="701"/>
      <c r="AE335" s="701"/>
      <c r="AF335" s="701"/>
      <c r="AG335" s="701"/>
      <c r="AH335" s="701"/>
      <c r="AI335" s="701"/>
      <c r="AJ335" s="701"/>
      <c r="AK335" s="701"/>
      <c r="AL335" s="701"/>
      <c r="AM335" s="673" t="s">
        <v>345</v>
      </c>
      <c r="AN335" s="1407"/>
      <c r="AO335" s="1407"/>
      <c r="AP335" s="1407"/>
      <c r="AQ335" s="1407"/>
      <c r="AR335" s="1407"/>
      <c r="AS335" s="1408"/>
      <c r="AT335" s="787" t="s">
        <v>149</v>
      </c>
      <c r="AU335" s="852"/>
      <c r="AV335" s="852"/>
      <c r="AW335" s="852"/>
      <c r="AX335" s="852"/>
      <c r="AY335" s="853"/>
      <c r="AZ335" s="796" t="s">
        <v>109</v>
      </c>
      <c r="BA335" s="797"/>
      <c r="BB335" s="797"/>
      <c r="BC335" s="797"/>
      <c r="BD335" s="797"/>
      <c r="BE335" s="798"/>
      <c r="BF335" s="787" t="s">
        <v>110</v>
      </c>
      <c r="BG335" s="788"/>
      <c r="BH335" s="788"/>
      <c r="BI335" s="788"/>
      <c r="BJ335" s="788"/>
      <c r="BK335" s="789"/>
    </row>
    <row r="336" spans="1:63" ht="15" customHeight="1" x14ac:dyDescent="0.4">
      <c r="A336" s="2"/>
      <c r="B336" s="7"/>
      <c r="C336" s="59"/>
      <c r="D336" s="781"/>
      <c r="E336" s="782"/>
      <c r="F336" s="782"/>
      <c r="G336" s="782"/>
      <c r="H336" s="782"/>
      <c r="I336" s="782"/>
      <c r="J336" s="782"/>
      <c r="K336" s="782"/>
      <c r="L336" s="782"/>
      <c r="M336" s="782"/>
      <c r="N336" s="782"/>
      <c r="O336" s="782"/>
      <c r="P336" s="782"/>
      <c r="Q336" s="783"/>
      <c r="R336" s="701"/>
      <c r="S336" s="701"/>
      <c r="T336" s="701"/>
      <c r="U336" s="701"/>
      <c r="V336" s="701"/>
      <c r="W336" s="701"/>
      <c r="X336" s="701"/>
      <c r="Y336" s="701"/>
      <c r="Z336" s="701"/>
      <c r="AA336" s="701"/>
      <c r="AB336" s="701"/>
      <c r="AC336" s="701"/>
      <c r="AD336" s="701"/>
      <c r="AE336" s="701"/>
      <c r="AF336" s="701"/>
      <c r="AG336" s="701"/>
      <c r="AH336" s="701"/>
      <c r="AI336" s="701"/>
      <c r="AJ336" s="701"/>
      <c r="AK336" s="701"/>
      <c r="AL336" s="701"/>
      <c r="AM336" s="1409"/>
      <c r="AN336" s="1410"/>
      <c r="AO336" s="1410"/>
      <c r="AP336" s="1410"/>
      <c r="AQ336" s="1410"/>
      <c r="AR336" s="1410"/>
      <c r="AS336" s="1411"/>
      <c r="AT336" s="854"/>
      <c r="AU336" s="855"/>
      <c r="AV336" s="855"/>
      <c r="AW336" s="855"/>
      <c r="AX336" s="855"/>
      <c r="AY336" s="856"/>
      <c r="AZ336" s="799"/>
      <c r="BA336" s="800"/>
      <c r="BB336" s="800"/>
      <c r="BC336" s="800"/>
      <c r="BD336" s="800"/>
      <c r="BE336" s="801"/>
      <c r="BF336" s="790"/>
      <c r="BG336" s="791"/>
      <c r="BH336" s="791"/>
      <c r="BI336" s="791"/>
      <c r="BJ336" s="791"/>
      <c r="BK336" s="792"/>
    </row>
    <row r="337" spans="1:64" ht="15" customHeight="1" x14ac:dyDescent="0.4">
      <c r="A337" s="2"/>
      <c r="B337" s="7"/>
      <c r="C337" s="59"/>
      <c r="D337" s="784"/>
      <c r="E337" s="785"/>
      <c r="F337" s="785"/>
      <c r="G337" s="785"/>
      <c r="H337" s="785"/>
      <c r="I337" s="785"/>
      <c r="J337" s="785"/>
      <c r="K337" s="785"/>
      <c r="L337" s="785"/>
      <c r="M337" s="785"/>
      <c r="N337" s="785"/>
      <c r="O337" s="785"/>
      <c r="P337" s="785"/>
      <c r="Q337" s="786"/>
      <c r="R337" s="701"/>
      <c r="S337" s="701"/>
      <c r="T337" s="701"/>
      <c r="U337" s="701"/>
      <c r="V337" s="701"/>
      <c r="W337" s="701"/>
      <c r="X337" s="701"/>
      <c r="Y337" s="701"/>
      <c r="Z337" s="701"/>
      <c r="AA337" s="701"/>
      <c r="AB337" s="701"/>
      <c r="AC337" s="701"/>
      <c r="AD337" s="701"/>
      <c r="AE337" s="701"/>
      <c r="AF337" s="701"/>
      <c r="AG337" s="701"/>
      <c r="AH337" s="701"/>
      <c r="AI337" s="701"/>
      <c r="AJ337" s="701"/>
      <c r="AK337" s="701"/>
      <c r="AL337" s="701"/>
      <c r="AM337" s="1412"/>
      <c r="AN337" s="1413"/>
      <c r="AO337" s="1413"/>
      <c r="AP337" s="1413"/>
      <c r="AQ337" s="1413"/>
      <c r="AR337" s="1413"/>
      <c r="AS337" s="1414"/>
      <c r="AT337" s="857"/>
      <c r="AU337" s="858"/>
      <c r="AV337" s="858"/>
      <c r="AW337" s="858"/>
      <c r="AX337" s="858"/>
      <c r="AY337" s="859"/>
      <c r="AZ337" s="802"/>
      <c r="BA337" s="803"/>
      <c r="BB337" s="803"/>
      <c r="BC337" s="803"/>
      <c r="BD337" s="803"/>
      <c r="BE337" s="804"/>
      <c r="BF337" s="793"/>
      <c r="BG337" s="794"/>
      <c r="BH337" s="794"/>
      <c r="BI337" s="794"/>
      <c r="BJ337" s="794"/>
      <c r="BK337" s="795"/>
    </row>
    <row r="338" spans="1:64" ht="15" customHeight="1" x14ac:dyDescent="0.4">
      <c r="A338" s="2"/>
      <c r="B338" s="7"/>
      <c r="C338" s="59"/>
      <c r="D338" s="222"/>
      <c r="E338" s="223"/>
      <c r="F338" s="731"/>
      <c r="G338" s="731"/>
      <c r="H338" s="731"/>
      <c r="I338" s="731"/>
      <c r="J338" s="731"/>
      <c r="K338" s="731"/>
      <c r="L338" s="731"/>
      <c r="M338" s="731"/>
      <c r="N338" s="731"/>
      <c r="O338" s="731"/>
      <c r="P338" s="731"/>
      <c r="Q338" s="732"/>
      <c r="R338" s="1384"/>
      <c r="S338" s="1384"/>
      <c r="T338" s="1384"/>
      <c r="U338" s="1384"/>
      <c r="V338" s="1384"/>
      <c r="W338" s="1384"/>
      <c r="X338" s="1384"/>
      <c r="Y338" s="1384"/>
      <c r="Z338" s="1384"/>
      <c r="AA338" s="1384"/>
      <c r="AB338" s="1384"/>
      <c r="AC338" s="1384"/>
      <c r="AD338" s="1384"/>
      <c r="AE338" s="1384"/>
      <c r="AF338" s="1384"/>
      <c r="AG338" s="1384"/>
      <c r="AH338" s="1384"/>
      <c r="AI338" s="1384"/>
      <c r="AJ338" s="1384"/>
      <c r="AK338" s="1384"/>
      <c r="AL338" s="1384"/>
      <c r="AM338" s="686"/>
      <c r="AN338" s="532"/>
      <c r="AO338" s="532"/>
      <c r="AP338" s="532"/>
      <c r="AQ338" s="532"/>
      <c r="AR338" s="532"/>
      <c r="AS338" s="533"/>
      <c r="AT338" s="1386"/>
      <c r="AU338" s="1387"/>
      <c r="AV338" s="1387"/>
      <c r="AW338" s="1387"/>
      <c r="AX338" s="1387"/>
      <c r="AY338" s="1388"/>
      <c r="AZ338" s="1395"/>
      <c r="BA338" s="1396"/>
      <c r="BB338" s="1396"/>
      <c r="BC338" s="1396"/>
      <c r="BD338" s="1396"/>
      <c r="BE338" s="1397"/>
      <c r="BF338" s="769">
        <f>AT338*AZ338</f>
        <v>0</v>
      </c>
      <c r="BG338" s="770"/>
      <c r="BH338" s="770"/>
      <c r="BI338" s="770"/>
      <c r="BJ338" s="770"/>
      <c r="BK338" s="771"/>
    </row>
    <row r="339" spans="1:64" ht="15" customHeight="1" x14ac:dyDescent="0.4">
      <c r="A339" s="2"/>
      <c r="B339" s="7"/>
      <c r="C339" s="59"/>
      <c r="D339" s="224"/>
      <c r="E339" s="225"/>
      <c r="F339" s="739"/>
      <c r="G339" s="739"/>
      <c r="H339" s="739"/>
      <c r="I339" s="739"/>
      <c r="J339" s="739"/>
      <c r="K339" s="739"/>
      <c r="L339" s="739"/>
      <c r="M339" s="739"/>
      <c r="N339" s="739"/>
      <c r="O339" s="739"/>
      <c r="P339" s="739"/>
      <c r="Q339" s="740"/>
      <c r="R339" s="1385"/>
      <c r="S339" s="1385"/>
      <c r="T339" s="1385"/>
      <c r="U339" s="1385"/>
      <c r="V339" s="1385"/>
      <c r="W339" s="1385"/>
      <c r="X339" s="1385"/>
      <c r="Y339" s="1385"/>
      <c r="Z339" s="1385"/>
      <c r="AA339" s="1385"/>
      <c r="AB339" s="1385"/>
      <c r="AC339" s="1385"/>
      <c r="AD339" s="1385"/>
      <c r="AE339" s="1385"/>
      <c r="AF339" s="1385"/>
      <c r="AG339" s="1385"/>
      <c r="AH339" s="1385"/>
      <c r="AI339" s="1385"/>
      <c r="AJ339" s="1385"/>
      <c r="AK339" s="1385"/>
      <c r="AL339" s="1385"/>
      <c r="AM339" s="687"/>
      <c r="AN339" s="688"/>
      <c r="AO339" s="688"/>
      <c r="AP339" s="688"/>
      <c r="AQ339" s="688"/>
      <c r="AR339" s="688"/>
      <c r="AS339" s="689"/>
      <c r="AT339" s="1389"/>
      <c r="AU339" s="1390"/>
      <c r="AV339" s="1390"/>
      <c r="AW339" s="1390"/>
      <c r="AX339" s="1390"/>
      <c r="AY339" s="1391"/>
      <c r="AZ339" s="1398"/>
      <c r="BA339" s="1399"/>
      <c r="BB339" s="1399"/>
      <c r="BC339" s="1399"/>
      <c r="BD339" s="1399"/>
      <c r="BE339" s="1400"/>
      <c r="BF339" s="772"/>
      <c r="BG339" s="773"/>
      <c r="BH339" s="773"/>
      <c r="BI339" s="773"/>
      <c r="BJ339" s="773"/>
      <c r="BK339" s="774"/>
    </row>
    <row r="340" spans="1:64" ht="15" customHeight="1" x14ac:dyDescent="0.4">
      <c r="A340" s="2"/>
      <c r="B340" s="7"/>
      <c r="C340" s="59"/>
      <c r="D340" s="226"/>
      <c r="E340" s="227"/>
      <c r="F340" s="742"/>
      <c r="G340" s="742"/>
      <c r="H340" s="742"/>
      <c r="I340" s="742"/>
      <c r="J340" s="742"/>
      <c r="K340" s="742"/>
      <c r="L340" s="742"/>
      <c r="M340" s="742"/>
      <c r="N340" s="742"/>
      <c r="O340" s="742"/>
      <c r="P340" s="742"/>
      <c r="Q340" s="742"/>
      <c r="R340" s="1404" t="s">
        <v>346</v>
      </c>
      <c r="S340" s="1405"/>
      <c r="T340" s="1405"/>
      <c r="U340" s="1405"/>
      <c r="V340" s="1405"/>
      <c r="W340" s="1405"/>
      <c r="X340" s="1405"/>
      <c r="Y340" s="1405"/>
      <c r="Z340" s="1405"/>
      <c r="AA340" s="1405"/>
      <c r="AB340" s="1405"/>
      <c r="AC340" s="1405"/>
      <c r="AD340" s="1405"/>
      <c r="AE340" s="1405"/>
      <c r="AF340" s="1405"/>
      <c r="AG340" s="1405"/>
      <c r="AH340" s="1405"/>
      <c r="AI340" s="1405"/>
      <c r="AJ340" s="1405"/>
      <c r="AK340" s="1405"/>
      <c r="AL340" s="1406"/>
      <c r="AM340" s="534"/>
      <c r="AN340" s="535"/>
      <c r="AO340" s="535"/>
      <c r="AP340" s="535"/>
      <c r="AQ340" s="535"/>
      <c r="AR340" s="535"/>
      <c r="AS340" s="536"/>
      <c r="AT340" s="1392"/>
      <c r="AU340" s="1393"/>
      <c r="AV340" s="1393"/>
      <c r="AW340" s="1393"/>
      <c r="AX340" s="1393"/>
      <c r="AY340" s="1394"/>
      <c r="AZ340" s="1401"/>
      <c r="BA340" s="1402"/>
      <c r="BB340" s="1402"/>
      <c r="BC340" s="1402"/>
      <c r="BD340" s="1402"/>
      <c r="BE340" s="1403"/>
      <c r="BF340" s="775"/>
      <c r="BG340" s="776"/>
      <c r="BH340" s="776"/>
      <c r="BI340" s="776"/>
      <c r="BJ340" s="776"/>
      <c r="BK340" s="777"/>
    </row>
    <row r="341" spans="1:64" ht="15" customHeight="1" x14ac:dyDescent="0.4">
      <c r="A341" s="2"/>
      <c r="B341" s="7"/>
      <c r="C341" s="59"/>
      <c r="D341" s="222"/>
      <c r="E341" s="223"/>
      <c r="F341" s="731"/>
      <c r="G341" s="731"/>
      <c r="H341" s="731"/>
      <c r="I341" s="731"/>
      <c r="J341" s="731"/>
      <c r="K341" s="731"/>
      <c r="L341" s="731"/>
      <c r="M341" s="731"/>
      <c r="N341" s="731"/>
      <c r="O341" s="731"/>
      <c r="P341" s="731"/>
      <c r="Q341" s="732"/>
      <c r="R341" s="1384"/>
      <c r="S341" s="1384"/>
      <c r="T341" s="1384"/>
      <c r="U341" s="1384"/>
      <c r="V341" s="1384"/>
      <c r="W341" s="1384"/>
      <c r="X341" s="1384"/>
      <c r="Y341" s="1384"/>
      <c r="Z341" s="1384"/>
      <c r="AA341" s="1384"/>
      <c r="AB341" s="1384"/>
      <c r="AC341" s="1384"/>
      <c r="AD341" s="1384"/>
      <c r="AE341" s="1384"/>
      <c r="AF341" s="1384"/>
      <c r="AG341" s="1384"/>
      <c r="AH341" s="1384"/>
      <c r="AI341" s="1384"/>
      <c r="AJ341" s="1384"/>
      <c r="AK341" s="1384"/>
      <c r="AL341" s="1384"/>
      <c r="AM341" s="686"/>
      <c r="AN341" s="532"/>
      <c r="AO341" s="532"/>
      <c r="AP341" s="532"/>
      <c r="AQ341" s="532"/>
      <c r="AR341" s="532"/>
      <c r="AS341" s="533"/>
      <c r="AT341" s="1386"/>
      <c r="AU341" s="1387"/>
      <c r="AV341" s="1387"/>
      <c r="AW341" s="1387"/>
      <c r="AX341" s="1387"/>
      <c r="AY341" s="1388"/>
      <c r="AZ341" s="1395"/>
      <c r="BA341" s="1396"/>
      <c r="BB341" s="1396"/>
      <c r="BC341" s="1396"/>
      <c r="BD341" s="1396"/>
      <c r="BE341" s="1397"/>
      <c r="BF341" s="769">
        <f>AT341*AZ341</f>
        <v>0</v>
      </c>
      <c r="BG341" s="770"/>
      <c r="BH341" s="770"/>
      <c r="BI341" s="770"/>
      <c r="BJ341" s="770"/>
      <c r="BK341" s="771"/>
    </row>
    <row r="342" spans="1:64" ht="15" customHeight="1" x14ac:dyDescent="0.4">
      <c r="A342" s="2"/>
      <c r="B342" s="7"/>
      <c r="C342" s="59"/>
      <c r="D342" s="224"/>
      <c r="E342" s="225"/>
      <c r="F342" s="739"/>
      <c r="G342" s="739"/>
      <c r="H342" s="739"/>
      <c r="I342" s="739"/>
      <c r="J342" s="739"/>
      <c r="K342" s="739"/>
      <c r="L342" s="739"/>
      <c r="M342" s="739"/>
      <c r="N342" s="739"/>
      <c r="O342" s="739"/>
      <c r="P342" s="739"/>
      <c r="Q342" s="740"/>
      <c r="R342" s="1385"/>
      <c r="S342" s="1385"/>
      <c r="T342" s="1385"/>
      <c r="U342" s="1385"/>
      <c r="V342" s="1385"/>
      <c r="W342" s="1385"/>
      <c r="X342" s="1385"/>
      <c r="Y342" s="1385"/>
      <c r="Z342" s="1385"/>
      <c r="AA342" s="1385"/>
      <c r="AB342" s="1385"/>
      <c r="AC342" s="1385"/>
      <c r="AD342" s="1385"/>
      <c r="AE342" s="1385"/>
      <c r="AF342" s="1385"/>
      <c r="AG342" s="1385"/>
      <c r="AH342" s="1385"/>
      <c r="AI342" s="1385"/>
      <c r="AJ342" s="1385"/>
      <c r="AK342" s="1385"/>
      <c r="AL342" s="1385"/>
      <c r="AM342" s="687"/>
      <c r="AN342" s="688"/>
      <c r="AO342" s="688"/>
      <c r="AP342" s="688"/>
      <c r="AQ342" s="688"/>
      <c r="AR342" s="688"/>
      <c r="AS342" s="689"/>
      <c r="AT342" s="1389"/>
      <c r="AU342" s="1390"/>
      <c r="AV342" s="1390"/>
      <c r="AW342" s="1390"/>
      <c r="AX342" s="1390"/>
      <c r="AY342" s="1391"/>
      <c r="AZ342" s="1398"/>
      <c r="BA342" s="1399"/>
      <c r="BB342" s="1399"/>
      <c r="BC342" s="1399"/>
      <c r="BD342" s="1399"/>
      <c r="BE342" s="1400"/>
      <c r="BF342" s="772"/>
      <c r="BG342" s="773"/>
      <c r="BH342" s="773"/>
      <c r="BI342" s="773"/>
      <c r="BJ342" s="773"/>
      <c r="BK342" s="774"/>
    </row>
    <row r="343" spans="1:64" ht="15" customHeight="1" x14ac:dyDescent="0.4">
      <c r="A343" s="2"/>
      <c r="B343" s="7"/>
      <c r="C343" s="59"/>
      <c r="D343" s="226"/>
      <c r="E343" s="227"/>
      <c r="F343" s="742"/>
      <c r="G343" s="742"/>
      <c r="H343" s="742"/>
      <c r="I343" s="742"/>
      <c r="J343" s="742"/>
      <c r="K343" s="742"/>
      <c r="L343" s="742"/>
      <c r="M343" s="742"/>
      <c r="N343" s="742"/>
      <c r="O343" s="742"/>
      <c r="P343" s="742"/>
      <c r="Q343" s="742"/>
      <c r="R343" s="1404" t="s">
        <v>346</v>
      </c>
      <c r="S343" s="1405"/>
      <c r="T343" s="1405"/>
      <c r="U343" s="1405"/>
      <c r="V343" s="1405"/>
      <c r="W343" s="1405"/>
      <c r="X343" s="1405"/>
      <c r="Y343" s="1405"/>
      <c r="Z343" s="1405"/>
      <c r="AA343" s="1405"/>
      <c r="AB343" s="1405"/>
      <c r="AC343" s="1405"/>
      <c r="AD343" s="1405"/>
      <c r="AE343" s="1405"/>
      <c r="AF343" s="1405"/>
      <c r="AG343" s="1405"/>
      <c r="AH343" s="1405"/>
      <c r="AI343" s="1405"/>
      <c r="AJ343" s="1405"/>
      <c r="AK343" s="1405"/>
      <c r="AL343" s="1406"/>
      <c r="AM343" s="534"/>
      <c r="AN343" s="535"/>
      <c r="AO343" s="535"/>
      <c r="AP343" s="535"/>
      <c r="AQ343" s="535"/>
      <c r="AR343" s="535"/>
      <c r="AS343" s="536"/>
      <c r="AT343" s="1392"/>
      <c r="AU343" s="1393"/>
      <c r="AV343" s="1393"/>
      <c r="AW343" s="1393"/>
      <c r="AX343" s="1393"/>
      <c r="AY343" s="1394"/>
      <c r="AZ343" s="1401"/>
      <c r="BA343" s="1402"/>
      <c r="BB343" s="1402"/>
      <c r="BC343" s="1402"/>
      <c r="BD343" s="1402"/>
      <c r="BE343" s="1403"/>
      <c r="BF343" s="775"/>
      <c r="BG343" s="776"/>
      <c r="BH343" s="776"/>
      <c r="BI343" s="776"/>
      <c r="BJ343" s="776"/>
      <c r="BK343" s="777"/>
    </row>
    <row r="344" spans="1:64" ht="15" customHeight="1" x14ac:dyDescent="0.4">
      <c r="A344" s="2"/>
      <c r="B344" s="7"/>
      <c r="C344" s="7"/>
      <c r="D344" s="671" t="s">
        <v>174</v>
      </c>
      <c r="E344" s="671"/>
      <c r="F344" s="671"/>
      <c r="G344" s="671"/>
      <c r="H344" s="671"/>
      <c r="I344" s="671"/>
      <c r="J344" s="671"/>
      <c r="K344" s="671"/>
      <c r="L344" s="671"/>
      <c r="M344" s="671"/>
      <c r="N344" s="671"/>
      <c r="O344" s="671"/>
      <c r="P344" s="671"/>
      <c r="Q344" s="671"/>
      <c r="R344" s="671"/>
      <c r="S344" s="671"/>
      <c r="T344" s="671"/>
      <c r="U344" s="671"/>
      <c r="V344" s="671"/>
      <c r="W344" s="671"/>
      <c r="X344" s="671"/>
      <c r="Y344" s="671"/>
      <c r="Z344" s="671"/>
      <c r="AA344" s="671"/>
      <c r="AB344" s="671"/>
      <c r="AC344" s="671"/>
      <c r="AD344" s="671"/>
      <c r="AE344" s="671"/>
      <c r="AF344" s="671"/>
      <c r="AG344" s="671"/>
      <c r="AH344" s="671"/>
      <c r="AI344" s="671"/>
      <c r="AJ344" s="671"/>
      <c r="AK344" s="671"/>
      <c r="AL344" s="671"/>
      <c r="AM344" s="671"/>
      <c r="AN344" s="671"/>
      <c r="AO344" s="660" t="s">
        <v>173</v>
      </c>
      <c r="AP344" s="559"/>
      <c r="AQ344" s="559"/>
      <c r="AR344" s="559"/>
      <c r="AS344" s="559"/>
      <c r="AT344" s="556"/>
      <c r="AU344" s="556"/>
      <c r="AV344" s="556"/>
      <c r="AW344" s="556"/>
      <c r="AX344" s="556"/>
      <c r="AY344" s="556"/>
      <c r="AZ344" s="557"/>
      <c r="BA344" s="662">
        <f>SUM(BF338:BK343)</f>
        <v>0</v>
      </c>
      <c r="BB344" s="663"/>
      <c r="BC344" s="663"/>
      <c r="BD344" s="663"/>
      <c r="BE344" s="663"/>
      <c r="BF344" s="663"/>
      <c r="BG344" s="663"/>
      <c r="BH344" s="663"/>
      <c r="BI344" s="663"/>
      <c r="BJ344" s="663"/>
      <c r="BK344" s="664"/>
    </row>
    <row r="345" spans="1:64" ht="15" customHeight="1" x14ac:dyDescent="0.4">
      <c r="A345" s="2"/>
      <c r="B345" s="7"/>
      <c r="C345" s="7"/>
      <c r="D345" s="671"/>
      <c r="E345" s="671"/>
      <c r="F345" s="671"/>
      <c r="G345" s="671"/>
      <c r="H345" s="671"/>
      <c r="I345" s="671"/>
      <c r="J345" s="671"/>
      <c r="K345" s="671"/>
      <c r="L345" s="671"/>
      <c r="M345" s="671"/>
      <c r="N345" s="671"/>
      <c r="O345" s="671"/>
      <c r="P345" s="671"/>
      <c r="Q345" s="671"/>
      <c r="R345" s="671"/>
      <c r="S345" s="671"/>
      <c r="T345" s="671"/>
      <c r="U345" s="671"/>
      <c r="V345" s="671"/>
      <c r="W345" s="671"/>
      <c r="X345" s="671"/>
      <c r="Y345" s="671"/>
      <c r="Z345" s="671"/>
      <c r="AA345" s="671"/>
      <c r="AB345" s="671"/>
      <c r="AC345" s="671"/>
      <c r="AD345" s="671"/>
      <c r="AE345" s="671"/>
      <c r="AF345" s="671"/>
      <c r="AG345" s="671"/>
      <c r="AH345" s="671"/>
      <c r="AI345" s="671"/>
      <c r="AJ345" s="671"/>
      <c r="AK345" s="671"/>
      <c r="AL345" s="671"/>
      <c r="AM345" s="671"/>
      <c r="AN345" s="671"/>
      <c r="AO345" s="660"/>
      <c r="AP345" s="559"/>
      <c r="AQ345" s="559"/>
      <c r="AR345" s="559"/>
      <c r="AS345" s="559"/>
      <c r="AT345" s="559"/>
      <c r="AU345" s="559"/>
      <c r="AV345" s="559"/>
      <c r="AW345" s="559"/>
      <c r="AX345" s="559"/>
      <c r="AY345" s="559"/>
      <c r="AZ345" s="560"/>
      <c r="BA345" s="665"/>
      <c r="BB345" s="666"/>
      <c r="BC345" s="666"/>
      <c r="BD345" s="666"/>
      <c r="BE345" s="666"/>
      <c r="BF345" s="666"/>
      <c r="BG345" s="666"/>
      <c r="BH345" s="666"/>
      <c r="BI345" s="666"/>
      <c r="BJ345" s="666"/>
      <c r="BK345" s="667"/>
    </row>
    <row r="346" spans="1:64" ht="15" customHeight="1" x14ac:dyDescent="0.4">
      <c r="A346" s="2"/>
      <c r="B346" s="7"/>
      <c r="C346" s="7"/>
      <c r="D346" s="671"/>
      <c r="E346" s="671"/>
      <c r="F346" s="671"/>
      <c r="G346" s="671"/>
      <c r="H346" s="671"/>
      <c r="I346" s="671"/>
      <c r="J346" s="671"/>
      <c r="K346" s="671"/>
      <c r="L346" s="671"/>
      <c r="M346" s="671"/>
      <c r="N346" s="671"/>
      <c r="O346" s="671"/>
      <c r="P346" s="671"/>
      <c r="Q346" s="671"/>
      <c r="R346" s="671"/>
      <c r="S346" s="671"/>
      <c r="T346" s="671"/>
      <c r="U346" s="671"/>
      <c r="V346" s="671"/>
      <c r="W346" s="671"/>
      <c r="X346" s="671"/>
      <c r="Y346" s="671"/>
      <c r="Z346" s="671"/>
      <c r="AA346" s="671"/>
      <c r="AB346" s="671"/>
      <c r="AC346" s="671"/>
      <c r="AD346" s="671"/>
      <c r="AE346" s="671"/>
      <c r="AF346" s="671"/>
      <c r="AG346" s="671"/>
      <c r="AH346" s="671"/>
      <c r="AI346" s="671"/>
      <c r="AJ346" s="671"/>
      <c r="AK346" s="671"/>
      <c r="AL346" s="671"/>
      <c r="AM346" s="671"/>
      <c r="AN346" s="671"/>
      <c r="AO346" s="661"/>
      <c r="AP346" s="562"/>
      <c r="AQ346" s="562"/>
      <c r="AR346" s="562"/>
      <c r="AS346" s="562"/>
      <c r="AT346" s="562"/>
      <c r="AU346" s="562"/>
      <c r="AV346" s="562"/>
      <c r="AW346" s="562"/>
      <c r="AX346" s="562"/>
      <c r="AY346" s="562"/>
      <c r="AZ346" s="563"/>
      <c r="BA346" s="668"/>
      <c r="BB346" s="669"/>
      <c r="BC346" s="669"/>
      <c r="BD346" s="669"/>
      <c r="BE346" s="669"/>
      <c r="BF346" s="669"/>
      <c r="BG346" s="669"/>
      <c r="BH346" s="669"/>
      <c r="BI346" s="669"/>
      <c r="BJ346" s="669"/>
      <c r="BK346" s="670"/>
    </row>
    <row r="347" spans="1:64" s="65" customFormat="1" ht="16.5" customHeight="1" x14ac:dyDescent="0.4">
      <c r="A347" s="64"/>
      <c r="B347" s="101"/>
      <c r="C347" s="234"/>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6"/>
      <c r="AC347" s="236"/>
      <c r="AD347" s="236"/>
      <c r="AE347" s="236"/>
      <c r="AF347" s="236"/>
      <c r="AG347" s="236"/>
      <c r="AH347" s="236"/>
      <c r="AI347" s="236"/>
      <c r="AJ347" s="236"/>
      <c r="AK347" s="236"/>
      <c r="AL347" s="236"/>
      <c r="AM347" s="236"/>
      <c r="AN347" s="236"/>
      <c r="AO347" s="236"/>
      <c r="AP347" s="236"/>
      <c r="AQ347" s="236"/>
      <c r="AR347" s="236"/>
      <c r="AS347" s="236"/>
      <c r="AT347" s="236"/>
      <c r="AU347" s="236"/>
      <c r="AV347" s="236"/>
      <c r="AW347" s="236"/>
      <c r="AX347" s="236"/>
      <c r="AY347" s="236"/>
      <c r="AZ347" s="236"/>
      <c r="BA347" s="236"/>
      <c r="BB347" s="236"/>
      <c r="BC347" s="236"/>
      <c r="BD347" s="236"/>
      <c r="BE347" s="236"/>
      <c r="BF347" s="236"/>
      <c r="BG347" s="236"/>
      <c r="BH347" s="236"/>
      <c r="BI347" s="236"/>
      <c r="BJ347" s="236"/>
      <c r="BK347" s="108"/>
    </row>
    <row r="348" spans="1:64" ht="15" customHeight="1" x14ac:dyDescent="0.4">
      <c r="A348" s="2" t="s">
        <v>352</v>
      </c>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row>
    <row r="349" spans="1:64" ht="15" customHeight="1" x14ac:dyDescent="0.4">
      <c r="A349" s="2"/>
      <c r="B349" s="114" t="s">
        <v>353</v>
      </c>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row>
    <row r="350" spans="1:64" ht="15" customHeight="1" x14ac:dyDescent="0.4">
      <c r="A350" s="2"/>
      <c r="B350" s="2"/>
      <c r="C350" s="2"/>
      <c r="D350" s="41" t="s">
        <v>354</v>
      </c>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row>
    <row r="351" spans="1:64" ht="15" customHeight="1" x14ac:dyDescent="0.15">
      <c r="A351" s="2"/>
      <c r="B351" s="7"/>
      <c r="C351" s="59"/>
      <c r="D351" s="555" t="s">
        <v>97</v>
      </c>
      <c r="E351" s="556"/>
      <c r="F351" s="556"/>
      <c r="G351" s="556"/>
      <c r="H351" s="556"/>
      <c r="I351" s="556"/>
      <c r="J351" s="556"/>
      <c r="K351" s="556"/>
      <c r="L351" s="556"/>
      <c r="M351" s="556"/>
      <c r="N351" s="556"/>
      <c r="O351" s="556"/>
      <c r="P351" s="556"/>
      <c r="Q351" s="556"/>
      <c r="R351" s="556"/>
      <c r="S351" s="556"/>
      <c r="T351" s="556"/>
      <c r="U351" s="556"/>
      <c r="V351" s="556"/>
      <c r="W351" s="556"/>
      <c r="X351" s="556"/>
      <c r="Y351" s="556"/>
      <c r="Z351" s="556"/>
      <c r="AA351" s="556"/>
      <c r="AB351" s="557"/>
      <c r="AC351" s="1005" t="s">
        <v>107</v>
      </c>
      <c r="AD351" s="565"/>
      <c r="AE351" s="565"/>
      <c r="AF351" s="565"/>
      <c r="AG351" s="565"/>
      <c r="AH351" s="565"/>
      <c r="AI351" s="565"/>
      <c r="AJ351" s="565"/>
      <c r="AK351" s="566"/>
      <c r="AL351" s="1362" t="s">
        <v>149</v>
      </c>
      <c r="AM351" s="1362"/>
      <c r="AN351" s="1362"/>
      <c r="AO351" s="1362"/>
      <c r="AP351" s="1362"/>
      <c r="AQ351" s="1362"/>
      <c r="AR351" s="575" t="s">
        <v>109</v>
      </c>
      <c r="AS351" s="575"/>
      <c r="AT351" s="575"/>
      <c r="AU351" s="575"/>
      <c r="AV351" s="575"/>
      <c r="AW351" s="575"/>
      <c r="AX351" s="1362" t="s">
        <v>110</v>
      </c>
      <c r="AY351" s="1362"/>
      <c r="AZ351" s="1362"/>
      <c r="BA351" s="1362"/>
      <c r="BB351" s="1362"/>
      <c r="BC351" s="1362"/>
      <c r="BD351" s="71"/>
      <c r="BE351" s="117"/>
      <c r="BF351" s="7"/>
      <c r="BG351" s="7"/>
      <c r="BH351" s="7"/>
      <c r="BI351" s="7"/>
      <c r="BJ351" s="7"/>
      <c r="BK351" s="7"/>
      <c r="BL351" s="66"/>
    </row>
    <row r="352" spans="1:64" ht="15" customHeight="1" x14ac:dyDescent="0.4">
      <c r="A352" s="2"/>
      <c r="B352" s="7"/>
      <c r="C352" s="59"/>
      <c r="D352" s="558"/>
      <c r="E352" s="559"/>
      <c r="F352" s="559"/>
      <c r="G352" s="559"/>
      <c r="H352" s="559"/>
      <c r="I352" s="559"/>
      <c r="J352" s="559"/>
      <c r="K352" s="559"/>
      <c r="L352" s="559"/>
      <c r="M352" s="559"/>
      <c r="N352" s="559"/>
      <c r="O352" s="559"/>
      <c r="P352" s="559"/>
      <c r="Q352" s="559"/>
      <c r="R352" s="559"/>
      <c r="S352" s="559"/>
      <c r="T352" s="559"/>
      <c r="U352" s="559"/>
      <c r="V352" s="559"/>
      <c r="W352" s="559"/>
      <c r="X352" s="559"/>
      <c r="Y352" s="559"/>
      <c r="Z352" s="559"/>
      <c r="AA352" s="559"/>
      <c r="AB352" s="560"/>
      <c r="AC352" s="568"/>
      <c r="AD352" s="568"/>
      <c r="AE352" s="568"/>
      <c r="AF352" s="568"/>
      <c r="AG352" s="568"/>
      <c r="AH352" s="568"/>
      <c r="AI352" s="568"/>
      <c r="AJ352" s="568"/>
      <c r="AK352" s="569"/>
      <c r="AL352" s="1362"/>
      <c r="AM352" s="1362"/>
      <c r="AN352" s="1362"/>
      <c r="AO352" s="1362"/>
      <c r="AP352" s="1362"/>
      <c r="AQ352" s="1362"/>
      <c r="AR352" s="575"/>
      <c r="AS352" s="575"/>
      <c r="AT352" s="575"/>
      <c r="AU352" s="575"/>
      <c r="AV352" s="575"/>
      <c r="AW352" s="575"/>
      <c r="AX352" s="1362"/>
      <c r="AY352" s="1362"/>
      <c r="AZ352" s="1362"/>
      <c r="BA352" s="1362"/>
      <c r="BB352" s="1362"/>
      <c r="BC352" s="1362"/>
      <c r="BD352" s="1380"/>
      <c r="BE352" s="1380"/>
      <c r="BF352" s="1380"/>
      <c r="BG352" s="1380"/>
      <c r="BH352" s="1380"/>
      <c r="BI352" s="1380"/>
      <c r="BJ352" s="1380"/>
      <c r="BK352" s="1381"/>
      <c r="BL352" s="66"/>
    </row>
    <row r="353" spans="1:64" ht="15" customHeight="1" x14ac:dyDescent="0.4">
      <c r="A353" s="2"/>
      <c r="B353" s="7"/>
      <c r="C353" s="59"/>
      <c r="D353" s="561"/>
      <c r="E353" s="562"/>
      <c r="F353" s="562"/>
      <c r="G353" s="562"/>
      <c r="H353" s="562"/>
      <c r="I353" s="562"/>
      <c r="J353" s="562"/>
      <c r="K353" s="562"/>
      <c r="L353" s="562"/>
      <c r="M353" s="562"/>
      <c r="N353" s="562"/>
      <c r="O353" s="562"/>
      <c r="P353" s="562"/>
      <c r="Q353" s="562"/>
      <c r="R353" s="562"/>
      <c r="S353" s="562"/>
      <c r="T353" s="562"/>
      <c r="U353" s="562"/>
      <c r="V353" s="562"/>
      <c r="W353" s="562"/>
      <c r="X353" s="562"/>
      <c r="Y353" s="562"/>
      <c r="Z353" s="562"/>
      <c r="AA353" s="562"/>
      <c r="AB353" s="563"/>
      <c r="AC353" s="571"/>
      <c r="AD353" s="571"/>
      <c r="AE353" s="571"/>
      <c r="AF353" s="571"/>
      <c r="AG353" s="571"/>
      <c r="AH353" s="571"/>
      <c r="AI353" s="571"/>
      <c r="AJ353" s="571"/>
      <c r="AK353" s="572"/>
      <c r="AL353" s="1362"/>
      <c r="AM353" s="1362"/>
      <c r="AN353" s="1362"/>
      <c r="AO353" s="1362"/>
      <c r="AP353" s="1362"/>
      <c r="AQ353" s="1362"/>
      <c r="AR353" s="575"/>
      <c r="AS353" s="575"/>
      <c r="AT353" s="575"/>
      <c r="AU353" s="575"/>
      <c r="AV353" s="575"/>
      <c r="AW353" s="575"/>
      <c r="AX353" s="1362"/>
      <c r="AY353" s="1362"/>
      <c r="AZ353" s="1362"/>
      <c r="BA353" s="1362"/>
      <c r="BB353" s="1362"/>
      <c r="BC353" s="1362"/>
      <c r="BD353" s="1382"/>
      <c r="BE353" s="1382"/>
      <c r="BF353" s="1382"/>
      <c r="BG353" s="1382"/>
      <c r="BH353" s="1382"/>
      <c r="BI353" s="1382"/>
      <c r="BJ353" s="1382"/>
      <c r="BK353" s="1383"/>
      <c r="BL353" s="66"/>
    </row>
    <row r="354" spans="1:64" ht="15" customHeight="1" x14ac:dyDescent="0.4">
      <c r="B354" s="66"/>
      <c r="C354" s="67"/>
      <c r="D354" s="702"/>
      <c r="E354" s="703"/>
      <c r="F354" s="703"/>
      <c r="G354" s="703"/>
      <c r="H354" s="703"/>
      <c r="I354" s="703"/>
      <c r="J354" s="703"/>
      <c r="K354" s="703"/>
      <c r="L354" s="703"/>
      <c r="M354" s="703"/>
      <c r="N354" s="703"/>
      <c r="O354" s="703"/>
      <c r="P354" s="703"/>
      <c r="Q354" s="703"/>
      <c r="R354" s="703"/>
      <c r="S354" s="703"/>
      <c r="T354" s="703"/>
      <c r="U354" s="703"/>
      <c r="V354" s="703"/>
      <c r="W354" s="703"/>
      <c r="X354" s="703"/>
      <c r="Y354" s="703"/>
      <c r="Z354" s="703"/>
      <c r="AA354" s="703"/>
      <c r="AB354" s="703"/>
      <c r="AC354" s="736"/>
      <c r="AD354" s="709"/>
      <c r="AE354" s="709"/>
      <c r="AF354" s="709"/>
      <c r="AG354" s="709"/>
      <c r="AH354" s="709"/>
      <c r="AI354" s="709"/>
      <c r="AJ354" s="709"/>
      <c r="AK354" s="710"/>
      <c r="AL354" s="537"/>
      <c r="AM354" s="538"/>
      <c r="AN354" s="538"/>
      <c r="AO354" s="538"/>
      <c r="AP354" s="538"/>
      <c r="AQ354" s="539"/>
      <c r="AR354" s="543"/>
      <c r="AS354" s="544"/>
      <c r="AT354" s="544"/>
      <c r="AU354" s="544"/>
      <c r="AV354" s="544"/>
      <c r="AW354" s="545"/>
      <c r="AX354" s="1369">
        <f>AL354*AR354</f>
        <v>0</v>
      </c>
      <c r="AY354" s="1370"/>
      <c r="AZ354" s="1370"/>
      <c r="BA354" s="1370"/>
      <c r="BB354" s="1370"/>
      <c r="BC354" s="1371"/>
      <c r="BD354" s="1376"/>
      <c r="BE354" s="1377"/>
      <c r="BF354" s="1377"/>
      <c r="BG354" s="1377"/>
      <c r="BH354" s="1377"/>
      <c r="BI354" s="1377"/>
      <c r="BJ354" s="827"/>
      <c r="BK354" s="827"/>
      <c r="BL354" s="66"/>
    </row>
    <row r="355" spans="1:64" ht="15" customHeight="1" x14ac:dyDescent="0.4">
      <c r="B355" s="66"/>
      <c r="C355" s="67"/>
      <c r="D355" s="528"/>
      <c r="E355" s="529"/>
      <c r="F355" s="529"/>
      <c r="G355" s="529"/>
      <c r="H355" s="529"/>
      <c r="I355" s="529"/>
      <c r="J355" s="529"/>
      <c r="K355" s="529"/>
      <c r="L355" s="529"/>
      <c r="M355" s="529"/>
      <c r="N355" s="529"/>
      <c r="O355" s="529"/>
      <c r="P355" s="529"/>
      <c r="Q355" s="529"/>
      <c r="R355" s="529"/>
      <c r="S355" s="529"/>
      <c r="T355" s="529"/>
      <c r="U355" s="529"/>
      <c r="V355" s="529"/>
      <c r="W355" s="529"/>
      <c r="X355" s="529"/>
      <c r="Y355" s="529"/>
      <c r="Z355" s="529"/>
      <c r="AA355" s="529"/>
      <c r="AB355" s="529"/>
      <c r="AC355" s="714"/>
      <c r="AD355" s="715"/>
      <c r="AE355" s="715"/>
      <c r="AF355" s="715"/>
      <c r="AG355" s="715"/>
      <c r="AH355" s="715"/>
      <c r="AI355" s="715"/>
      <c r="AJ355" s="715"/>
      <c r="AK355" s="716"/>
      <c r="AL355" s="540"/>
      <c r="AM355" s="541"/>
      <c r="AN355" s="541"/>
      <c r="AO355" s="541"/>
      <c r="AP355" s="541"/>
      <c r="AQ355" s="542"/>
      <c r="AR355" s="546"/>
      <c r="AS355" s="547"/>
      <c r="AT355" s="547"/>
      <c r="AU355" s="547"/>
      <c r="AV355" s="547"/>
      <c r="AW355" s="548"/>
      <c r="AX355" s="1372"/>
      <c r="AY355" s="1373"/>
      <c r="AZ355" s="1373"/>
      <c r="BA355" s="1373"/>
      <c r="BB355" s="1373"/>
      <c r="BC355" s="1374"/>
      <c r="BD355" s="1378"/>
      <c r="BE355" s="1379"/>
      <c r="BF355" s="1379"/>
      <c r="BG355" s="1379"/>
      <c r="BH355" s="1379"/>
      <c r="BI355" s="1379"/>
      <c r="BJ355" s="827"/>
      <c r="BK355" s="827"/>
      <c r="BL355" s="66"/>
    </row>
    <row r="356" spans="1:64" ht="15" customHeight="1" x14ac:dyDescent="0.4">
      <c r="B356" s="66"/>
      <c r="C356" s="67"/>
      <c r="D356" s="702"/>
      <c r="E356" s="703"/>
      <c r="F356" s="703"/>
      <c r="G356" s="703"/>
      <c r="H356" s="703"/>
      <c r="I356" s="703"/>
      <c r="J356" s="703"/>
      <c r="K356" s="703"/>
      <c r="L356" s="703"/>
      <c r="M356" s="703"/>
      <c r="N356" s="703"/>
      <c r="O356" s="703"/>
      <c r="P356" s="703"/>
      <c r="Q356" s="703"/>
      <c r="R356" s="703"/>
      <c r="S356" s="703"/>
      <c r="T356" s="703"/>
      <c r="U356" s="703"/>
      <c r="V356" s="703"/>
      <c r="W356" s="703"/>
      <c r="X356" s="703"/>
      <c r="Y356" s="703"/>
      <c r="Z356" s="703"/>
      <c r="AA356" s="703"/>
      <c r="AB356" s="703"/>
      <c r="AC356" s="736"/>
      <c r="AD356" s="709"/>
      <c r="AE356" s="709"/>
      <c r="AF356" s="709"/>
      <c r="AG356" s="709"/>
      <c r="AH356" s="709"/>
      <c r="AI356" s="709"/>
      <c r="AJ356" s="709"/>
      <c r="AK356" s="710"/>
      <c r="AL356" s="537"/>
      <c r="AM356" s="538"/>
      <c r="AN356" s="538"/>
      <c r="AO356" s="538"/>
      <c r="AP356" s="538"/>
      <c r="AQ356" s="539"/>
      <c r="AR356" s="543"/>
      <c r="AS356" s="544"/>
      <c r="AT356" s="544"/>
      <c r="AU356" s="544"/>
      <c r="AV356" s="544"/>
      <c r="AW356" s="545"/>
      <c r="AX356" s="1369">
        <f>AL356*AR356</f>
        <v>0</v>
      </c>
      <c r="AY356" s="1370"/>
      <c r="AZ356" s="1370"/>
      <c r="BA356" s="1370"/>
      <c r="BB356" s="1370"/>
      <c r="BC356" s="1371"/>
      <c r="BD356" s="490" t="s">
        <v>355</v>
      </c>
      <c r="BE356" s="490"/>
      <c r="BF356" s="490"/>
      <c r="BG356" s="490"/>
      <c r="BH356" s="490"/>
      <c r="BI356" s="490"/>
      <c r="BJ356" s="490"/>
      <c r="BK356" s="490"/>
    </row>
    <row r="357" spans="1:64" ht="15" customHeight="1" x14ac:dyDescent="0.4">
      <c r="B357" s="66"/>
      <c r="C357" s="67"/>
      <c r="D357" s="528"/>
      <c r="E357" s="529"/>
      <c r="F357" s="529"/>
      <c r="G357" s="529"/>
      <c r="H357" s="529"/>
      <c r="I357" s="529"/>
      <c r="J357" s="529"/>
      <c r="K357" s="529"/>
      <c r="L357" s="529"/>
      <c r="M357" s="529"/>
      <c r="N357" s="529"/>
      <c r="O357" s="529"/>
      <c r="P357" s="529"/>
      <c r="Q357" s="529"/>
      <c r="R357" s="529"/>
      <c r="S357" s="529"/>
      <c r="T357" s="529"/>
      <c r="U357" s="529"/>
      <c r="V357" s="529"/>
      <c r="W357" s="529"/>
      <c r="X357" s="529"/>
      <c r="Y357" s="529"/>
      <c r="Z357" s="529"/>
      <c r="AA357" s="529"/>
      <c r="AB357" s="529"/>
      <c r="AC357" s="714"/>
      <c r="AD357" s="715"/>
      <c r="AE357" s="715"/>
      <c r="AF357" s="715"/>
      <c r="AG357" s="715"/>
      <c r="AH357" s="715"/>
      <c r="AI357" s="715"/>
      <c r="AJ357" s="715"/>
      <c r="AK357" s="716"/>
      <c r="AL357" s="540"/>
      <c r="AM357" s="541"/>
      <c r="AN357" s="541"/>
      <c r="AO357" s="541"/>
      <c r="AP357" s="541"/>
      <c r="AQ357" s="542"/>
      <c r="AR357" s="546"/>
      <c r="AS357" s="547"/>
      <c r="AT357" s="547"/>
      <c r="AU357" s="547"/>
      <c r="AV357" s="547"/>
      <c r="AW357" s="548"/>
      <c r="AX357" s="1372"/>
      <c r="AY357" s="1373"/>
      <c r="AZ357" s="1373"/>
      <c r="BA357" s="1373"/>
      <c r="BB357" s="1373"/>
      <c r="BC357" s="1374"/>
      <c r="BD357" s="490"/>
      <c r="BE357" s="490"/>
      <c r="BF357" s="490"/>
      <c r="BG357" s="490"/>
      <c r="BH357" s="490"/>
      <c r="BI357" s="490"/>
      <c r="BJ357" s="490"/>
      <c r="BK357" s="490"/>
    </row>
    <row r="358" spans="1:64" ht="15" customHeight="1" x14ac:dyDescent="0.4">
      <c r="B358" s="66"/>
      <c r="C358" s="67"/>
      <c r="D358" s="1364"/>
      <c r="E358" s="1365"/>
      <c r="F358" s="1365"/>
      <c r="G358" s="1365"/>
      <c r="H358" s="1365"/>
      <c r="I358" s="1365"/>
      <c r="J358" s="1365"/>
      <c r="K358" s="1365"/>
      <c r="L358" s="1365"/>
      <c r="M358" s="1365"/>
      <c r="N358" s="1365"/>
      <c r="O358" s="1365"/>
      <c r="P358" s="1365"/>
      <c r="Q358" s="1365"/>
      <c r="R358" s="1365"/>
      <c r="S358" s="1365"/>
      <c r="T358" s="1365"/>
      <c r="U358" s="1365"/>
      <c r="V358" s="1365"/>
      <c r="W358" s="1365"/>
      <c r="X358" s="1365"/>
      <c r="Y358" s="1365"/>
      <c r="Z358" s="1365"/>
      <c r="AA358" s="1365"/>
      <c r="AB358" s="1365"/>
      <c r="AC358" s="1368"/>
      <c r="AD358" s="709"/>
      <c r="AE358" s="709"/>
      <c r="AF358" s="709"/>
      <c r="AG358" s="709"/>
      <c r="AH358" s="709"/>
      <c r="AI358" s="709"/>
      <c r="AJ358" s="709"/>
      <c r="AK358" s="710"/>
      <c r="AL358" s="537"/>
      <c r="AM358" s="538"/>
      <c r="AN358" s="538"/>
      <c r="AO358" s="538"/>
      <c r="AP358" s="538"/>
      <c r="AQ358" s="539"/>
      <c r="AR358" s="543"/>
      <c r="AS358" s="544"/>
      <c r="AT358" s="544"/>
      <c r="AU358" s="544"/>
      <c r="AV358" s="544"/>
      <c r="AW358" s="545"/>
      <c r="AX358" s="1369">
        <f>AL358*AR358</f>
        <v>0</v>
      </c>
      <c r="AY358" s="1370"/>
      <c r="AZ358" s="1370"/>
      <c r="BA358" s="1370"/>
      <c r="BB358" s="1370"/>
      <c r="BC358" s="1371"/>
      <c r="BD358" s="1375">
        <f>SUM(AX354:BC359)</f>
        <v>0</v>
      </c>
      <c r="BE358" s="1375"/>
      <c r="BF358" s="1375"/>
      <c r="BG358" s="1375"/>
      <c r="BH358" s="1375"/>
      <c r="BI358" s="1375"/>
      <c r="BJ358" s="1375"/>
      <c r="BK358" s="1375"/>
    </row>
    <row r="359" spans="1:64" ht="15" customHeight="1" x14ac:dyDescent="0.4">
      <c r="B359" s="66"/>
      <c r="C359" s="67"/>
      <c r="D359" s="1366"/>
      <c r="E359" s="1367"/>
      <c r="F359" s="1367"/>
      <c r="G359" s="1367"/>
      <c r="H359" s="1367"/>
      <c r="I359" s="1367"/>
      <c r="J359" s="1367"/>
      <c r="K359" s="1367"/>
      <c r="L359" s="1367"/>
      <c r="M359" s="1367"/>
      <c r="N359" s="1367"/>
      <c r="O359" s="1367"/>
      <c r="P359" s="1367"/>
      <c r="Q359" s="1367"/>
      <c r="R359" s="1367"/>
      <c r="S359" s="1367"/>
      <c r="T359" s="1367"/>
      <c r="U359" s="1367"/>
      <c r="V359" s="1367"/>
      <c r="W359" s="1367"/>
      <c r="X359" s="1367"/>
      <c r="Y359" s="1367"/>
      <c r="Z359" s="1367"/>
      <c r="AA359" s="1367"/>
      <c r="AB359" s="1367"/>
      <c r="AC359" s="714"/>
      <c r="AD359" s="715"/>
      <c r="AE359" s="715"/>
      <c r="AF359" s="715"/>
      <c r="AG359" s="715"/>
      <c r="AH359" s="715"/>
      <c r="AI359" s="715"/>
      <c r="AJ359" s="715"/>
      <c r="AK359" s="716"/>
      <c r="AL359" s="540"/>
      <c r="AM359" s="541"/>
      <c r="AN359" s="541"/>
      <c r="AO359" s="541"/>
      <c r="AP359" s="541"/>
      <c r="AQ359" s="542"/>
      <c r="AR359" s="546"/>
      <c r="AS359" s="547"/>
      <c r="AT359" s="547"/>
      <c r="AU359" s="547"/>
      <c r="AV359" s="547"/>
      <c r="AW359" s="548"/>
      <c r="AX359" s="1372"/>
      <c r="AY359" s="1373"/>
      <c r="AZ359" s="1373"/>
      <c r="BA359" s="1373"/>
      <c r="BB359" s="1373"/>
      <c r="BC359" s="1374"/>
      <c r="BD359" s="1375"/>
      <c r="BE359" s="1375"/>
      <c r="BF359" s="1375"/>
      <c r="BG359" s="1375"/>
      <c r="BH359" s="1375"/>
      <c r="BI359" s="1375"/>
      <c r="BJ359" s="1375"/>
      <c r="BK359" s="1375"/>
    </row>
    <row r="360" spans="1:64" ht="15" customHeight="1" x14ac:dyDescent="0.15">
      <c r="A360" s="2"/>
      <c r="B360" s="7"/>
      <c r="C360" s="7"/>
      <c r="D360" s="26" t="s">
        <v>356</v>
      </c>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28"/>
      <c r="AB360" s="28"/>
      <c r="AC360" s="28"/>
      <c r="AD360" s="28"/>
      <c r="AE360" s="28"/>
      <c r="AF360" s="28"/>
      <c r="AG360" s="28"/>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row>
    <row r="361" spans="1:64" ht="15" customHeight="1" x14ac:dyDescent="0.4">
      <c r="A361" s="2"/>
      <c r="B361" s="7"/>
      <c r="C361" s="7"/>
      <c r="D361" s="1363" t="s">
        <v>357</v>
      </c>
      <c r="E361" s="1363"/>
      <c r="F361" s="1363"/>
      <c r="G361" s="1363"/>
      <c r="H361" s="1363"/>
      <c r="I361" s="1363"/>
      <c r="J361" s="1363"/>
      <c r="K361" s="1363"/>
      <c r="L361" s="1363"/>
      <c r="M361" s="1363"/>
      <c r="N361" s="1363"/>
      <c r="O361" s="1363"/>
      <c r="P361" s="1363"/>
      <c r="Q361" s="1363"/>
      <c r="R361" s="1363"/>
      <c r="S361" s="1363"/>
      <c r="T361" s="1363"/>
      <c r="U361" s="1363"/>
      <c r="V361" s="1363"/>
      <c r="W361" s="1363"/>
      <c r="X361" s="1363"/>
      <c r="Y361" s="1363"/>
      <c r="Z361" s="1363"/>
      <c r="AA361" s="1363"/>
      <c r="AB361" s="1363"/>
      <c r="AC361" s="1363"/>
      <c r="AD361" s="1363"/>
      <c r="AE361" s="1363"/>
      <c r="AF361" s="1363"/>
      <c r="AG361" s="1363"/>
      <c r="AH361" s="1363"/>
      <c r="AI361" s="1363"/>
      <c r="AJ361" s="1363"/>
      <c r="AK361" s="1363"/>
      <c r="AL361" s="1363"/>
      <c r="AM361" s="1363"/>
      <c r="AN361" s="1363"/>
      <c r="AO361" s="1363"/>
      <c r="AP361" s="1363"/>
      <c r="AQ361" s="1363"/>
      <c r="AR361" s="1363"/>
      <c r="AS361" s="1363"/>
      <c r="AT361" s="1363"/>
      <c r="AU361" s="1363"/>
      <c r="AV361" s="1363"/>
      <c r="AW361" s="1363"/>
      <c r="AX361" s="1363"/>
      <c r="AY361" s="1363"/>
      <c r="AZ361" s="1363"/>
      <c r="BA361" s="1363"/>
      <c r="BB361" s="1363"/>
      <c r="BC361" s="1363"/>
      <c r="BD361" s="1363"/>
      <c r="BE361" s="1363"/>
      <c r="BF361" s="2"/>
      <c r="BG361" s="2"/>
      <c r="BH361" s="2"/>
      <c r="BI361" s="2"/>
      <c r="BJ361" s="2"/>
      <c r="BK361" s="2"/>
    </row>
    <row r="362" spans="1:64" ht="15" customHeight="1" x14ac:dyDescent="0.4">
      <c r="A362" s="2"/>
      <c r="B362" s="7"/>
      <c r="C362" s="7"/>
      <c r="D362" s="1361" t="s">
        <v>358</v>
      </c>
      <c r="E362" s="1361"/>
      <c r="F362" s="1361"/>
      <c r="G362" s="1361"/>
      <c r="H362" s="1361"/>
      <c r="I362" s="1361"/>
      <c r="J362" s="1361"/>
      <c r="K362" s="1361"/>
      <c r="L362" s="1361"/>
      <c r="M362" s="1361"/>
      <c r="N362" s="1361"/>
      <c r="O362" s="1361"/>
      <c r="P362" s="1361"/>
      <c r="Q362" s="1361"/>
      <c r="R362" s="1361"/>
      <c r="S362" s="1361"/>
      <c r="T362" s="1361"/>
      <c r="U362" s="1361"/>
      <c r="V362" s="1361"/>
      <c r="W362" s="1361"/>
      <c r="X362" s="1361"/>
      <c r="Y362" s="1361"/>
      <c r="Z362" s="1361"/>
      <c r="AA362" s="1361"/>
      <c r="AB362" s="1361"/>
      <c r="AC362" s="1361"/>
      <c r="AD362" s="1361"/>
      <c r="AE362" s="1361"/>
      <c r="AF362" s="1361"/>
      <c r="AG362" s="1361"/>
      <c r="AH362" s="1361"/>
      <c r="AI362" s="1361"/>
      <c r="AJ362" s="1361"/>
      <c r="AK362" s="1361"/>
      <c r="AL362" s="1361"/>
      <c r="AM362" s="1361"/>
      <c r="AN362" s="1361"/>
      <c r="AO362" s="1361"/>
      <c r="AP362" s="1361"/>
      <c r="AQ362" s="1361"/>
      <c r="AR362" s="1361"/>
      <c r="AS362" s="1361"/>
      <c r="AT362" s="1361"/>
      <c r="AU362" s="1361"/>
      <c r="AV362" s="1361"/>
      <c r="AW362" s="1361"/>
      <c r="AX362" s="1361"/>
      <c r="AY362" s="1361"/>
      <c r="AZ362" s="1361"/>
      <c r="BA362" s="1361"/>
      <c r="BB362" s="1361"/>
      <c r="BC362" s="1361"/>
      <c r="BD362" s="1361"/>
      <c r="BE362" s="1361"/>
      <c r="BF362" s="1361"/>
      <c r="BG362" s="2"/>
      <c r="BH362" s="2"/>
      <c r="BI362" s="2"/>
      <c r="BJ362" s="2"/>
      <c r="BK362" s="2"/>
    </row>
    <row r="363" spans="1:64" ht="11.25" customHeight="1" x14ac:dyDescent="0.4">
      <c r="A363" s="2"/>
      <c r="B363" s="7"/>
      <c r="C363" s="7"/>
      <c r="D363" s="1361"/>
      <c r="E363" s="1361"/>
      <c r="F363" s="1361"/>
      <c r="G363" s="1361"/>
      <c r="H363" s="1361"/>
      <c r="I363" s="1361"/>
      <c r="J363" s="1361"/>
      <c r="K363" s="1361"/>
      <c r="L363" s="1361"/>
      <c r="M363" s="1361"/>
      <c r="N363" s="1361"/>
      <c r="O363" s="1361"/>
      <c r="P363" s="1361"/>
      <c r="Q363" s="1361"/>
      <c r="R363" s="1361"/>
      <c r="S363" s="1361"/>
      <c r="T363" s="1361"/>
      <c r="U363" s="1361"/>
      <c r="V363" s="1361"/>
      <c r="W363" s="1361"/>
      <c r="X363" s="1361"/>
      <c r="Y363" s="1361"/>
      <c r="Z363" s="1361"/>
      <c r="AA363" s="1361"/>
      <c r="AB363" s="1361"/>
      <c r="AC363" s="1361"/>
      <c r="AD363" s="1361"/>
      <c r="AE363" s="1361"/>
      <c r="AF363" s="1361"/>
      <c r="AG363" s="1361"/>
      <c r="AH363" s="1361"/>
      <c r="AI363" s="1361"/>
      <c r="AJ363" s="1361"/>
      <c r="AK363" s="1361"/>
      <c r="AL363" s="1361"/>
      <c r="AM363" s="1361"/>
      <c r="AN363" s="1361"/>
      <c r="AO363" s="1361"/>
      <c r="AP363" s="1361"/>
      <c r="AQ363" s="1361"/>
      <c r="AR363" s="1361"/>
      <c r="AS363" s="1361"/>
      <c r="AT363" s="1361"/>
      <c r="AU363" s="1361"/>
      <c r="AV363" s="1361"/>
      <c r="AW363" s="1361"/>
      <c r="AX363" s="1361"/>
      <c r="AY363" s="1361"/>
      <c r="AZ363" s="1361"/>
      <c r="BA363" s="1361"/>
      <c r="BB363" s="1361"/>
      <c r="BC363" s="1361"/>
      <c r="BD363" s="1361"/>
      <c r="BE363" s="1361"/>
      <c r="BF363" s="1361"/>
      <c r="BG363" s="1361"/>
      <c r="BH363" s="1361"/>
      <c r="BI363" s="1361"/>
      <c r="BJ363" s="1361"/>
      <c r="BK363" s="1361"/>
    </row>
    <row r="364" spans="1:64" ht="15" customHeight="1" x14ac:dyDescent="0.4">
      <c r="A364" s="114" t="s">
        <v>359</v>
      </c>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row>
    <row r="365" spans="1:64" ht="15" customHeight="1" x14ac:dyDescent="0.4">
      <c r="A365" s="2"/>
      <c r="B365" s="2" t="s">
        <v>360</v>
      </c>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row>
    <row r="366" spans="1:64" ht="15" customHeight="1" x14ac:dyDescent="0.4">
      <c r="A366" s="2"/>
      <c r="B366" s="7"/>
      <c r="C366" s="59"/>
      <c r="D366" s="555" t="s">
        <v>97</v>
      </c>
      <c r="E366" s="556"/>
      <c r="F366" s="556"/>
      <c r="G366" s="556"/>
      <c r="H366" s="556"/>
      <c r="I366" s="556"/>
      <c r="J366" s="556"/>
      <c r="K366" s="556"/>
      <c r="L366" s="556"/>
      <c r="M366" s="556"/>
      <c r="N366" s="556"/>
      <c r="O366" s="556"/>
      <c r="P366" s="556"/>
      <c r="Q366" s="556"/>
      <c r="R366" s="556"/>
      <c r="S366" s="556"/>
      <c r="T366" s="556"/>
      <c r="U366" s="556"/>
      <c r="V366" s="556"/>
      <c r="W366" s="556"/>
      <c r="X366" s="556"/>
      <c r="Y366" s="556"/>
      <c r="Z366" s="556"/>
      <c r="AA366" s="556"/>
      <c r="AB366" s="557"/>
      <c r="AC366" s="1005" t="s">
        <v>107</v>
      </c>
      <c r="AD366" s="565"/>
      <c r="AE366" s="565"/>
      <c r="AF366" s="565"/>
      <c r="AG366" s="565"/>
      <c r="AH366" s="565"/>
      <c r="AI366" s="565"/>
      <c r="AJ366" s="565"/>
      <c r="AK366" s="566"/>
      <c r="AL366" s="1362" t="s">
        <v>149</v>
      </c>
      <c r="AM366" s="1362"/>
      <c r="AN366" s="1362"/>
      <c r="AO366" s="1362"/>
      <c r="AP366" s="1362"/>
      <c r="AQ366" s="1362"/>
      <c r="AR366" s="575" t="s">
        <v>109</v>
      </c>
      <c r="AS366" s="575"/>
      <c r="AT366" s="575"/>
      <c r="AU366" s="575"/>
      <c r="AV366" s="575"/>
      <c r="AW366" s="575"/>
      <c r="AX366" s="1362" t="s">
        <v>110</v>
      </c>
      <c r="AY366" s="1362"/>
      <c r="AZ366" s="1362"/>
      <c r="BA366" s="1362"/>
      <c r="BB366" s="1362"/>
      <c r="BC366" s="1362"/>
      <c r="BD366" s="101"/>
      <c r="BE366" s="101"/>
      <c r="BF366" s="101"/>
      <c r="BG366" s="101"/>
      <c r="BH366" s="101"/>
      <c r="BI366" s="101"/>
      <c r="BJ366" s="101"/>
      <c r="BK366" s="101"/>
    </row>
    <row r="367" spans="1:64" ht="15" customHeight="1" x14ac:dyDescent="0.4">
      <c r="A367" s="2"/>
      <c r="B367" s="7"/>
      <c r="C367" s="59"/>
      <c r="D367" s="558"/>
      <c r="E367" s="559"/>
      <c r="F367" s="559"/>
      <c r="G367" s="559"/>
      <c r="H367" s="559"/>
      <c r="I367" s="559"/>
      <c r="J367" s="559"/>
      <c r="K367" s="559"/>
      <c r="L367" s="559"/>
      <c r="M367" s="559"/>
      <c r="N367" s="559"/>
      <c r="O367" s="559"/>
      <c r="P367" s="559"/>
      <c r="Q367" s="559"/>
      <c r="R367" s="559"/>
      <c r="S367" s="559"/>
      <c r="T367" s="559"/>
      <c r="U367" s="559"/>
      <c r="V367" s="559"/>
      <c r="W367" s="559"/>
      <c r="X367" s="559"/>
      <c r="Y367" s="559"/>
      <c r="Z367" s="559"/>
      <c r="AA367" s="559"/>
      <c r="AB367" s="560"/>
      <c r="AC367" s="568"/>
      <c r="AD367" s="568"/>
      <c r="AE367" s="568"/>
      <c r="AF367" s="568"/>
      <c r="AG367" s="568"/>
      <c r="AH367" s="568"/>
      <c r="AI367" s="568"/>
      <c r="AJ367" s="568"/>
      <c r="AK367" s="569"/>
      <c r="AL367" s="1362"/>
      <c r="AM367" s="1362"/>
      <c r="AN367" s="1362"/>
      <c r="AO367" s="1362"/>
      <c r="AP367" s="1362"/>
      <c r="AQ367" s="1362"/>
      <c r="AR367" s="575"/>
      <c r="AS367" s="575"/>
      <c r="AT367" s="575"/>
      <c r="AU367" s="575"/>
      <c r="AV367" s="575"/>
      <c r="AW367" s="575"/>
      <c r="AX367" s="1362"/>
      <c r="AY367" s="1362"/>
      <c r="AZ367" s="1362"/>
      <c r="BA367" s="1362"/>
      <c r="BB367" s="1362"/>
      <c r="BC367" s="1362"/>
      <c r="BD367" s="101"/>
      <c r="BE367" s="101"/>
      <c r="BF367" s="101"/>
      <c r="BG367" s="101"/>
      <c r="BH367" s="101"/>
      <c r="BI367" s="101"/>
      <c r="BJ367" s="101"/>
      <c r="BK367" s="101"/>
    </row>
    <row r="368" spans="1:64" ht="15" customHeight="1" x14ac:dyDescent="0.4">
      <c r="A368" s="2"/>
      <c r="B368" s="7"/>
      <c r="C368" s="59"/>
      <c r="D368" s="561"/>
      <c r="E368" s="562"/>
      <c r="F368" s="562"/>
      <c r="G368" s="562"/>
      <c r="H368" s="562"/>
      <c r="I368" s="562"/>
      <c r="J368" s="562"/>
      <c r="K368" s="562"/>
      <c r="L368" s="562"/>
      <c r="M368" s="562"/>
      <c r="N368" s="562"/>
      <c r="O368" s="562"/>
      <c r="P368" s="562"/>
      <c r="Q368" s="562"/>
      <c r="R368" s="562"/>
      <c r="S368" s="562"/>
      <c r="T368" s="562"/>
      <c r="U368" s="562"/>
      <c r="V368" s="562"/>
      <c r="W368" s="562"/>
      <c r="X368" s="562"/>
      <c r="Y368" s="562"/>
      <c r="Z368" s="562"/>
      <c r="AA368" s="562"/>
      <c r="AB368" s="563"/>
      <c r="AC368" s="571"/>
      <c r="AD368" s="571"/>
      <c r="AE368" s="571"/>
      <c r="AF368" s="571"/>
      <c r="AG368" s="571"/>
      <c r="AH368" s="571"/>
      <c r="AI368" s="571"/>
      <c r="AJ368" s="571"/>
      <c r="AK368" s="572"/>
      <c r="AL368" s="1362"/>
      <c r="AM368" s="1362"/>
      <c r="AN368" s="1362"/>
      <c r="AO368" s="1362"/>
      <c r="AP368" s="1362"/>
      <c r="AQ368" s="1362"/>
      <c r="AR368" s="575"/>
      <c r="AS368" s="575"/>
      <c r="AT368" s="575"/>
      <c r="AU368" s="575"/>
      <c r="AV368" s="575"/>
      <c r="AW368" s="575"/>
      <c r="AX368" s="1362"/>
      <c r="AY368" s="1362"/>
      <c r="AZ368" s="1362"/>
      <c r="BA368" s="1362"/>
      <c r="BB368" s="1362"/>
      <c r="BC368" s="1362"/>
      <c r="BD368" s="101"/>
      <c r="BE368" s="101"/>
      <c r="BF368" s="101"/>
      <c r="BG368" s="101"/>
      <c r="BH368" s="101"/>
      <c r="BI368" s="101"/>
      <c r="BJ368" s="101"/>
      <c r="BK368" s="101"/>
    </row>
    <row r="369" spans="1:63" ht="15" customHeight="1" x14ac:dyDescent="0.4">
      <c r="A369" s="2"/>
      <c r="B369" s="7"/>
      <c r="C369" s="59"/>
      <c r="D369" s="702"/>
      <c r="E369" s="703"/>
      <c r="F369" s="703"/>
      <c r="G369" s="703"/>
      <c r="H369" s="703"/>
      <c r="I369" s="703"/>
      <c r="J369" s="703"/>
      <c r="K369" s="703"/>
      <c r="L369" s="703"/>
      <c r="M369" s="703"/>
      <c r="N369" s="703"/>
      <c r="O369" s="703"/>
      <c r="P369" s="703"/>
      <c r="Q369" s="703"/>
      <c r="R369" s="703"/>
      <c r="S369" s="703"/>
      <c r="T369" s="703"/>
      <c r="U369" s="703"/>
      <c r="V369" s="703"/>
      <c r="W369" s="703"/>
      <c r="X369" s="703"/>
      <c r="Y369" s="703"/>
      <c r="Z369" s="703"/>
      <c r="AA369" s="703"/>
      <c r="AB369" s="703"/>
      <c r="AC369" s="1351"/>
      <c r="AD369" s="1352"/>
      <c r="AE369" s="1352"/>
      <c r="AF369" s="1352"/>
      <c r="AG369" s="1352"/>
      <c r="AH369" s="1352"/>
      <c r="AI369" s="1352"/>
      <c r="AJ369" s="1352"/>
      <c r="AK369" s="1353"/>
      <c r="AL369" s="537"/>
      <c r="AM369" s="538"/>
      <c r="AN369" s="538"/>
      <c r="AO369" s="538"/>
      <c r="AP369" s="538"/>
      <c r="AQ369" s="539"/>
      <c r="AR369" s="543"/>
      <c r="AS369" s="544"/>
      <c r="AT369" s="544"/>
      <c r="AU369" s="544"/>
      <c r="AV369" s="544"/>
      <c r="AW369" s="545"/>
      <c r="AX369" s="769">
        <f>AL369*AR369</f>
        <v>0</v>
      </c>
      <c r="AY369" s="770"/>
      <c r="AZ369" s="770"/>
      <c r="BA369" s="770"/>
      <c r="BB369" s="770"/>
      <c r="BC369" s="771"/>
      <c r="BD369" s="100"/>
      <c r="BE369" s="100"/>
      <c r="BF369" s="100"/>
      <c r="BG369" s="100"/>
      <c r="BH369" s="100"/>
      <c r="BI369" s="100"/>
      <c r="BJ369" s="101"/>
      <c r="BK369" s="101"/>
    </row>
    <row r="370" spans="1:63" ht="15" customHeight="1" x14ac:dyDescent="0.4">
      <c r="A370" s="2"/>
      <c r="B370" s="7"/>
      <c r="C370" s="59"/>
      <c r="D370" s="733"/>
      <c r="E370" s="734"/>
      <c r="F370" s="734"/>
      <c r="G370" s="734"/>
      <c r="H370" s="734"/>
      <c r="I370" s="734"/>
      <c r="J370" s="734"/>
      <c r="K370" s="734"/>
      <c r="L370" s="734"/>
      <c r="M370" s="734"/>
      <c r="N370" s="734"/>
      <c r="O370" s="734"/>
      <c r="P370" s="734"/>
      <c r="Q370" s="734"/>
      <c r="R370" s="734"/>
      <c r="S370" s="734"/>
      <c r="T370" s="734"/>
      <c r="U370" s="734"/>
      <c r="V370" s="734"/>
      <c r="W370" s="734"/>
      <c r="X370" s="734"/>
      <c r="Y370" s="734"/>
      <c r="Z370" s="734"/>
      <c r="AA370" s="734"/>
      <c r="AB370" s="734"/>
      <c r="AC370" s="1354"/>
      <c r="AD370" s="1355"/>
      <c r="AE370" s="1355"/>
      <c r="AF370" s="1355"/>
      <c r="AG370" s="1355"/>
      <c r="AH370" s="1355"/>
      <c r="AI370" s="1355"/>
      <c r="AJ370" s="1355"/>
      <c r="AK370" s="1356"/>
      <c r="AL370" s="691"/>
      <c r="AM370" s="692"/>
      <c r="AN370" s="692"/>
      <c r="AO370" s="692"/>
      <c r="AP370" s="692"/>
      <c r="AQ370" s="693"/>
      <c r="AR370" s="694"/>
      <c r="AS370" s="695"/>
      <c r="AT370" s="695"/>
      <c r="AU370" s="695"/>
      <c r="AV370" s="695"/>
      <c r="AW370" s="696"/>
      <c r="AX370" s="772"/>
      <c r="AY370" s="773"/>
      <c r="AZ370" s="773"/>
      <c r="BA370" s="773"/>
      <c r="BB370" s="773"/>
      <c r="BC370" s="774"/>
      <c r="BD370" s="100"/>
      <c r="BE370" s="100"/>
      <c r="BF370" s="100"/>
      <c r="BG370" s="100"/>
      <c r="BH370" s="100"/>
      <c r="BI370" s="100"/>
      <c r="BJ370" s="101"/>
      <c r="BK370" s="101"/>
    </row>
    <row r="371" spans="1:63" ht="15" customHeight="1" x14ac:dyDescent="0.4">
      <c r="A371" s="2"/>
      <c r="B371" s="7"/>
      <c r="C371" s="59"/>
      <c r="D371" s="528"/>
      <c r="E371" s="529"/>
      <c r="F371" s="529"/>
      <c r="G371" s="529"/>
      <c r="H371" s="529"/>
      <c r="I371" s="529"/>
      <c r="J371" s="529"/>
      <c r="K371" s="529"/>
      <c r="L371" s="529"/>
      <c r="M371" s="529"/>
      <c r="N371" s="529"/>
      <c r="O371" s="529"/>
      <c r="P371" s="529"/>
      <c r="Q371" s="529"/>
      <c r="R371" s="529"/>
      <c r="S371" s="529"/>
      <c r="T371" s="529"/>
      <c r="U371" s="529"/>
      <c r="V371" s="529"/>
      <c r="W371" s="529"/>
      <c r="X371" s="529"/>
      <c r="Y371" s="529"/>
      <c r="Z371" s="529"/>
      <c r="AA371" s="529"/>
      <c r="AB371" s="529"/>
      <c r="AC371" s="1357"/>
      <c r="AD371" s="1358"/>
      <c r="AE371" s="1358"/>
      <c r="AF371" s="1358"/>
      <c r="AG371" s="1358"/>
      <c r="AH371" s="1358"/>
      <c r="AI371" s="1358"/>
      <c r="AJ371" s="1358"/>
      <c r="AK371" s="1359"/>
      <c r="AL371" s="540"/>
      <c r="AM371" s="541"/>
      <c r="AN371" s="541"/>
      <c r="AO371" s="541"/>
      <c r="AP371" s="541"/>
      <c r="AQ371" s="542"/>
      <c r="AR371" s="546"/>
      <c r="AS371" s="547"/>
      <c r="AT371" s="547"/>
      <c r="AU371" s="547"/>
      <c r="AV371" s="547"/>
      <c r="AW371" s="548"/>
      <c r="AX371" s="775"/>
      <c r="AY371" s="776"/>
      <c r="AZ371" s="776"/>
      <c r="BA371" s="776"/>
      <c r="BB371" s="776"/>
      <c r="BC371" s="777"/>
      <c r="BD371" s="237"/>
      <c r="BE371" s="100"/>
      <c r="BF371" s="100"/>
      <c r="BG371" s="100"/>
      <c r="BH371" s="100"/>
      <c r="BI371" s="100"/>
      <c r="BJ371" s="101"/>
      <c r="BK371" s="101"/>
    </row>
    <row r="372" spans="1:63" ht="15" customHeight="1" x14ac:dyDescent="0.15">
      <c r="A372" s="2"/>
      <c r="B372" s="2"/>
      <c r="C372" s="2"/>
      <c r="D372" s="238" t="s">
        <v>177</v>
      </c>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7"/>
      <c r="BE372" s="7"/>
      <c r="BF372" s="2"/>
      <c r="BG372" s="2"/>
      <c r="BH372" s="2"/>
      <c r="BI372" s="2"/>
      <c r="BJ372" s="2"/>
      <c r="BK372" s="2"/>
    </row>
    <row r="373" spans="1:63" ht="15" customHeight="1" x14ac:dyDescent="0.4">
      <c r="A373" s="2"/>
      <c r="B373" s="7"/>
      <c r="C373" s="7"/>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239"/>
      <c r="AW373" s="239"/>
      <c r="AX373" s="239"/>
      <c r="AY373" s="239"/>
      <c r="AZ373" s="239"/>
      <c r="BA373" s="239"/>
      <c r="BB373" s="239"/>
      <c r="BC373" s="239"/>
      <c r="BD373" s="239"/>
      <c r="BE373" s="239"/>
      <c r="BF373" s="2"/>
      <c r="BG373" s="2"/>
      <c r="BH373" s="2"/>
      <c r="BI373" s="2"/>
      <c r="BJ373" s="2"/>
      <c r="BK373" s="2"/>
    </row>
    <row r="374" spans="1:63" ht="15" customHeight="1" x14ac:dyDescent="0.4">
      <c r="A374" s="2" t="s">
        <v>361</v>
      </c>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row>
    <row r="375" spans="1:63" ht="15" customHeight="1" x14ac:dyDescent="0.4">
      <c r="A375" s="2"/>
      <c r="B375" s="2" t="s">
        <v>362</v>
      </c>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row>
    <row r="376" spans="1:63" ht="15" customHeight="1" x14ac:dyDescent="0.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row>
    <row r="377" spans="1:63" ht="15" customHeight="1" x14ac:dyDescent="0.4">
      <c r="A377" s="2"/>
      <c r="B377" s="2" t="s">
        <v>363</v>
      </c>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row>
    <row r="378" spans="1:63" ht="15" customHeight="1" x14ac:dyDescent="0.4">
      <c r="A378" s="2"/>
      <c r="B378" s="7"/>
      <c r="C378" s="59"/>
      <c r="D378" s="555" t="s">
        <v>97</v>
      </c>
      <c r="E378" s="556"/>
      <c r="F378" s="556"/>
      <c r="G378" s="556"/>
      <c r="H378" s="556"/>
      <c r="I378" s="556"/>
      <c r="J378" s="556"/>
      <c r="K378" s="556"/>
      <c r="L378" s="556"/>
      <c r="M378" s="556"/>
      <c r="N378" s="556"/>
      <c r="O378" s="556"/>
      <c r="P378" s="556"/>
      <c r="Q378" s="556"/>
      <c r="R378" s="556"/>
      <c r="S378" s="556"/>
      <c r="T378" s="556"/>
      <c r="U378" s="556"/>
      <c r="V378" s="556"/>
      <c r="W378" s="556"/>
      <c r="X378" s="556"/>
      <c r="Y378" s="556"/>
      <c r="Z378" s="556"/>
      <c r="AA378" s="556"/>
      <c r="AB378" s="557"/>
      <c r="AC378" s="1005" t="s">
        <v>107</v>
      </c>
      <c r="AD378" s="565"/>
      <c r="AE378" s="565"/>
      <c r="AF378" s="565"/>
      <c r="AG378" s="565"/>
      <c r="AH378" s="565"/>
      <c r="AI378" s="565"/>
      <c r="AJ378" s="565"/>
      <c r="AK378" s="566"/>
      <c r="AL378" s="1362" t="s">
        <v>149</v>
      </c>
      <c r="AM378" s="1362"/>
      <c r="AN378" s="1362"/>
      <c r="AO378" s="1362"/>
      <c r="AP378" s="1362"/>
      <c r="AQ378" s="1362"/>
      <c r="AR378" s="575" t="s">
        <v>109</v>
      </c>
      <c r="AS378" s="575"/>
      <c r="AT378" s="575"/>
      <c r="AU378" s="575"/>
      <c r="AV378" s="575"/>
      <c r="AW378" s="575"/>
      <c r="AX378" s="1362" t="s">
        <v>110</v>
      </c>
      <c r="AY378" s="1362"/>
      <c r="AZ378" s="1362"/>
      <c r="BA378" s="1362"/>
      <c r="BB378" s="1362"/>
      <c r="BC378" s="1362"/>
      <c r="BD378" s="101"/>
      <c r="BE378" s="101"/>
      <c r="BF378" s="101"/>
      <c r="BG378" s="101"/>
      <c r="BH378" s="101"/>
      <c r="BI378" s="101"/>
      <c r="BJ378" s="101"/>
      <c r="BK378" s="101"/>
    </row>
    <row r="379" spans="1:63" ht="15" customHeight="1" x14ac:dyDescent="0.4">
      <c r="A379" s="2"/>
      <c r="B379" s="7"/>
      <c r="C379" s="59"/>
      <c r="D379" s="558"/>
      <c r="E379" s="559"/>
      <c r="F379" s="559"/>
      <c r="G379" s="559"/>
      <c r="H379" s="559"/>
      <c r="I379" s="559"/>
      <c r="J379" s="559"/>
      <c r="K379" s="559"/>
      <c r="L379" s="559"/>
      <c r="M379" s="559"/>
      <c r="N379" s="559"/>
      <c r="O379" s="559"/>
      <c r="P379" s="559"/>
      <c r="Q379" s="559"/>
      <c r="R379" s="559"/>
      <c r="S379" s="559"/>
      <c r="T379" s="559"/>
      <c r="U379" s="559"/>
      <c r="V379" s="559"/>
      <c r="W379" s="559"/>
      <c r="X379" s="559"/>
      <c r="Y379" s="559"/>
      <c r="Z379" s="559"/>
      <c r="AA379" s="559"/>
      <c r="AB379" s="560"/>
      <c r="AC379" s="568"/>
      <c r="AD379" s="568"/>
      <c r="AE379" s="568"/>
      <c r="AF379" s="568"/>
      <c r="AG379" s="568"/>
      <c r="AH379" s="568"/>
      <c r="AI379" s="568"/>
      <c r="AJ379" s="568"/>
      <c r="AK379" s="569"/>
      <c r="AL379" s="1362"/>
      <c r="AM379" s="1362"/>
      <c r="AN379" s="1362"/>
      <c r="AO379" s="1362"/>
      <c r="AP379" s="1362"/>
      <c r="AQ379" s="1362"/>
      <c r="AR379" s="575"/>
      <c r="AS379" s="575"/>
      <c r="AT379" s="575"/>
      <c r="AU379" s="575"/>
      <c r="AV379" s="575"/>
      <c r="AW379" s="575"/>
      <c r="AX379" s="1362"/>
      <c r="AY379" s="1362"/>
      <c r="AZ379" s="1362"/>
      <c r="BA379" s="1362"/>
      <c r="BB379" s="1362"/>
      <c r="BC379" s="1362"/>
      <c r="BD379" s="101"/>
      <c r="BE379" s="101"/>
      <c r="BF379" s="101"/>
      <c r="BG379" s="101"/>
      <c r="BH379" s="101"/>
      <c r="BI379" s="101"/>
      <c r="BJ379" s="101"/>
      <c r="BK379" s="101"/>
    </row>
    <row r="380" spans="1:63" ht="15" customHeight="1" x14ac:dyDescent="0.4">
      <c r="A380" s="2"/>
      <c r="B380" s="7"/>
      <c r="C380" s="59"/>
      <c r="D380" s="561"/>
      <c r="E380" s="562"/>
      <c r="F380" s="562"/>
      <c r="G380" s="562"/>
      <c r="H380" s="562"/>
      <c r="I380" s="562"/>
      <c r="J380" s="562"/>
      <c r="K380" s="562"/>
      <c r="L380" s="562"/>
      <c r="M380" s="562"/>
      <c r="N380" s="562"/>
      <c r="O380" s="562"/>
      <c r="P380" s="562"/>
      <c r="Q380" s="562"/>
      <c r="R380" s="562"/>
      <c r="S380" s="562"/>
      <c r="T380" s="562"/>
      <c r="U380" s="562"/>
      <c r="V380" s="562"/>
      <c r="W380" s="562"/>
      <c r="X380" s="562"/>
      <c r="Y380" s="562"/>
      <c r="Z380" s="562"/>
      <c r="AA380" s="562"/>
      <c r="AB380" s="563"/>
      <c r="AC380" s="571"/>
      <c r="AD380" s="571"/>
      <c r="AE380" s="571"/>
      <c r="AF380" s="571"/>
      <c r="AG380" s="571"/>
      <c r="AH380" s="571"/>
      <c r="AI380" s="571"/>
      <c r="AJ380" s="571"/>
      <c r="AK380" s="572"/>
      <c r="AL380" s="1362"/>
      <c r="AM380" s="1362"/>
      <c r="AN380" s="1362"/>
      <c r="AO380" s="1362"/>
      <c r="AP380" s="1362"/>
      <c r="AQ380" s="1362"/>
      <c r="AR380" s="575"/>
      <c r="AS380" s="575"/>
      <c r="AT380" s="575"/>
      <c r="AU380" s="575"/>
      <c r="AV380" s="575"/>
      <c r="AW380" s="575"/>
      <c r="AX380" s="1362"/>
      <c r="AY380" s="1362"/>
      <c r="AZ380" s="1362"/>
      <c r="BA380" s="1362"/>
      <c r="BB380" s="1362"/>
      <c r="BC380" s="1362"/>
      <c r="BD380" s="101"/>
      <c r="BE380" s="101"/>
      <c r="BF380" s="101"/>
      <c r="BG380" s="101"/>
      <c r="BH380" s="101"/>
      <c r="BI380" s="101"/>
      <c r="BJ380" s="101"/>
      <c r="BK380" s="101"/>
    </row>
    <row r="381" spans="1:63" ht="15" customHeight="1" x14ac:dyDescent="0.4">
      <c r="A381" s="2"/>
      <c r="B381" s="7"/>
      <c r="C381" s="59"/>
      <c r="D381" s="702"/>
      <c r="E381" s="703"/>
      <c r="F381" s="703"/>
      <c r="G381" s="703"/>
      <c r="H381" s="703"/>
      <c r="I381" s="703"/>
      <c r="J381" s="703"/>
      <c r="K381" s="703"/>
      <c r="L381" s="703"/>
      <c r="M381" s="703"/>
      <c r="N381" s="703"/>
      <c r="O381" s="703"/>
      <c r="P381" s="703"/>
      <c r="Q381" s="703"/>
      <c r="R381" s="703"/>
      <c r="S381" s="703"/>
      <c r="T381" s="703"/>
      <c r="U381" s="703"/>
      <c r="V381" s="703"/>
      <c r="W381" s="703"/>
      <c r="X381" s="703"/>
      <c r="Y381" s="703"/>
      <c r="Z381" s="703"/>
      <c r="AA381" s="703"/>
      <c r="AB381" s="703"/>
      <c r="AC381" s="1351"/>
      <c r="AD381" s="1352"/>
      <c r="AE381" s="1352"/>
      <c r="AF381" s="1352"/>
      <c r="AG381" s="1352"/>
      <c r="AH381" s="1352"/>
      <c r="AI381" s="1352"/>
      <c r="AJ381" s="1352"/>
      <c r="AK381" s="1353"/>
      <c r="AL381" s="537"/>
      <c r="AM381" s="538"/>
      <c r="AN381" s="538"/>
      <c r="AO381" s="538"/>
      <c r="AP381" s="538"/>
      <c r="AQ381" s="539"/>
      <c r="AR381" s="543"/>
      <c r="AS381" s="544"/>
      <c r="AT381" s="544"/>
      <c r="AU381" s="544"/>
      <c r="AV381" s="544"/>
      <c r="AW381" s="545"/>
      <c r="AX381" s="769">
        <f>AL381*AR381</f>
        <v>0</v>
      </c>
      <c r="AY381" s="770"/>
      <c r="AZ381" s="770"/>
      <c r="BA381" s="770"/>
      <c r="BB381" s="770"/>
      <c r="BC381" s="771"/>
      <c r="BD381" s="100"/>
      <c r="BE381" s="100"/>
      <c r="BF381" s="100"/>
      <c r="BG381" s="100"/>
      <c r="BH381" s="100"/>
      <c r="BI381" s="100"/>
      <c r="BJ381" s="101"/>
      <c r="BK381" s="101"/>
    </row>
    <row r="382" spans="1:63" ht="15" customHeight="1" x14ac:dyDescent="0.4">
      <c r="A382" s="2"/>
      <c r="B382" s="7"/>
      <c r="C382" s="59"/>
      <c r="D382" s="733"/>
      <c r="E382" s="734"/>
      <c r="F382" s="734"/>
      <c r="G382" s="734"/>
      <c r="H382" s="734"/>
      <c r="I382" s="734"/>
      <c r="J382" s="734"/>
      <c r="K382" s="734"/>
      <c r="L382" s="734"/>
      <c r="M382" s="734"/>
      <c r="N382" s="734"/>
      <c r="O382" s="734"/>
      <c r="P382" s="734"/>
      <c r="Q382" s="734"/>
      <c r="R382" s="734"/>
      <c r="S382" s="734"/>
      <c r="T382" s="734"/>
      <c r="U382" s="734"/>
      <c r="V382" s="734"/>
      <c r="W382" s="734"/>
      <c r="X382" s="734"/>
      <c r="Y382" s="734"/>
      <c r="Z382" s="734"/>
      <c r="AA382" s="734"/>
      <c r="AB382" s="734"/>
      <c r="AC382" s="1354"/>
      <c r="AD382" s="1355"/>
      <c r="AE382" s="1355"/>
      <c r="AF382" s="1355"/>
      <c r="AG382" s="1355"/>
      <c r="AH382" s="1355"/>
      <c r="AI382" s="1355"/>
      <c r="AJ382" s="1355"/>
      <c r="AK382" s="1356"/>
      <c r="AL382" s="691"/>
      <c r="AM382" s="692"/>
      <c r="AN382" s="692"/>
      <c r="AO382" s="692"/>
      <c r="AP382" s="692"/>
      <c r="AQ382" s="693"/>
      <c r="AR382" s="694"/>
      <c r="AS382" s="695"/>
      <c r="AT382" s="695"/>
      <c r="AU382" s="695"/>
      <c r="AV382" s="695"/>
      <c r="AW382" s="696"/>
      <c r="AX382" s="772"/>
      <c r="AY382" s="773"/>
      <c r="AZ382" s="773"/>
      <c r="BA382" s="773"/>
      <c r="BB382" s="773"/>
      <c r="BC382" s="774"/>
      <c r="BD382" s="237"/>
      <c r="BE382" s="100"/>
      <c r="BF382" s="100"/>
      <c r="BG382" s="100"/>
      <c r="BH382" s="100"/>
      <c r="BI382" s="100"/>
      <c r="BJ382" s="101"/>
      <c r="BK382" s="101"/>
    </row>
    <row r="383" spans="1:63" ht="15" customHeight="1" x14ac:dyDescent="0.4">
      <c r="A383" s="2"/>
      <c r="B383" s="7"/>
      <c r="C383" s="59"/>
      <c r="D383" s="528"/>
      <c r="E383" s="529"/>
      <c r="F383" s="529"/>
      <c r="G383" s="529"/>
      <c r="H383" s="529"/>
      <c r="I383" s="529"/>
      <c r="J383" s="529"/>
      <c r="K383" s="529"/>
      <c r="L383" s="529"/>
      <c r="M383" s="529"/>
      <c r="N383" s="529"/>
      <c r="O383" s="529"/>
      <c r="P383" s="529"/>
      <c r="Q383" s="529"/>
      <c r="R383" s="529"/>
      <c r="S383" s="529"/>
      <c r="T383" s="529"/>
      <c r="U383" s="529"/>
      <c r="V383" s="529"/>
      <c r="W383" s="529"/>
      <c r="X383" s="529"/>
      <c r="Y383" s="529"/>
      <c r="Z383" s="529"/>
      <c r="AA383" s="529"/>
      <c r="AB383" s="529"/>
      <c r="AC383" s="1357"/>
      <c r="AD383" s="1358"/>
      <c r="AE383" s="1358"/>
      <c r="AF383" s="1358"/>
      <c r="AG383" s="1358"/>
      <c r="AH383" s="1358"/>
      <c r="AI383" s="1358"/>
      <c r="AJ383" s="1358"/>
      <c r="AK383" s="1359"/>
      <c r="AL383" s="540"/>
      <c r="AM383" s="541"/>
      <c r="AN383" s="541"/>
      <c r="AO383" s="541"/>
      <c r="AP383" s="541"/>
      <c r="AQ383" s="542"/>
      <c r="AR383" s="546"/>
      <c r="AS383" s="547"/>
      <c r="AT383" s="547"/>
      <c r="AU383" s="547"/>
      <c r="AV383" s="547"/>
      <c r="AW383" s="548"/>
      <c r="AX383" s="775"/>
      <c r="AY383" s="776"/>
      <c r="AZ383" s="776"/>
      <c r="BA383" s="776"/>
      <c r="BB383" s="776"/>
      <c r="BC383" s="777"/>
      <c r="BD383" s="100"/>
      <c r="BE383" s="100"/>
      <c r="BF383" s="100"/>
      <c r="BG383" s="100"/>
      <c r="BH383" s="100"/>
      <c r="BI383" s="100"/>
      <c r="BJ383" s="101"/>
      <c r="BK383" s="101"/>
    </row>
    <row r="384" spans="1:63" ht="15" customHeight="1" x14ac:dyDescent="0.4">
      <c r="A384" s="2"/>
      <c r="B384" s="2"/>
      <c r="C384" s="2"/>
      <c r="D384" s="1360" t="s">
        <v>364</v>
      </c>
      <c r="E384" s="1360"/>
      <c r="F384" s="1360"/>
      <c r="G384" s="1360"/>
      <c r="H384" s="1360"/>
      <c r="I384" s="1360"/>
      <c r="J384" s="1360"/>
      <c r="K384" s="1360"/>
      <c r="L384" s="1360"/>
      <c r="M384" s="1360"/>
      <c r="N384" s="1360"/>
      <c r="O384" s="1360"/>
      <c r="P384" s="1360"/>
      <c r="Q384" s="1360"/>
      <c r="R384" s="1360"/>
      <c r="S384" s="1360"/>
      <c r="T384" s="1360"/>
      <c r="U384" s="1360"/>
      <c r="V384" s="1360"/>
      <c r="W384" s="1360"/>
      <c r="X384" s="1360"/>
      <c r="Y384" s="1360"/>
      <c r="Z384" s="1360"/>
      <c r="AA384" s="1360"/>
      <c r="AB384" s="1360"/>
      <c r="AC384" s="1360"/>
      <c r="AD384" s="1360"/>
      <c r="AE384" s="1360"/>
      <c r="AF384" s="1360"/>
      <c r="AG384" s="1360"/>
      <c r="AH384" s="1360"/>
      <c r="AI384" s="1360"/>
      <c r="AJ384" s="1360"/>
      <c r="AK384" s="1360"/>
      <c r="AL384" s="1360"/>
      <c r="AM384" s="1360"/>
      <c r="AN384" s="1360"/>
      <c r="AO384" s="1360"/>
      <c r="AP384" s="1360"/>
      <c r="AQ384" s="1360"/>
      <c r="AR384" s="1360"/>
      <c r="AS384" s="1360"/>
      <c r="AT384" s="1360"/>
      <c r="AU384" s="1360"/>
      <c r="AV384" s="1360"/>
      <c r="AW384" s="1360"/>
      <c r="AX384" s="1360"/>
      <c r="AY384" s="1360"/>
      <c r="AZ384" s="1360"/>
      <c r="BA384" s="1360"/>
      <c r="BB384" s="1360"/>
      <c r="BC384" s="1360"/>
      <c r="BD384" s="240"/>
      <c r="BE384" s="240"/>
      <c r="BF384" s="240"/>
      <c r="BG384" s="240"/>
      <c r="BH384" s="240"/>
      <c r="BI384" s="240"/>
      <c r="BJ384" s="240"/>
      <c r="BK384" s="2"/>
    </row>
    <row r="385" spans="1:66" ht="15" customHeight="1" x14ac:dyDescent="0.4">
      <c r="A385" s="2"/>
      <c r="B385" s="2"/>
      <c r="C385" s="2"/>
      <c r="D385" s="1361"/>
      <c r="E385" s="1361"/>
      <c r="F385" s="1361"/>
      <c r="G385" s="1361"/>
      <c r="H385" s="1361"/>
      <c r="I385" s="1361"/>
      <c r="J385" s="1361"/>
      <c r="K385" s="1361"/>
      <c r="L385" s="1361"/>
      <c r="M385" s="1361"/>
      <c r="N385" s="1361"/>
      <c r="O385" s="1361"/>
      <c r="P385" s="1361"/>
      <c r="Q385" s="1361"/>
      <c r="R385" s="1361"/>
      <c r="S385" s="1361"/>
      <c r="T385" s="1361"/>
      <c r="U385" s="1361"/>
      <c r="V385" s="1361"/>
      <c r="W385" s="1361"/>
      <c r="X385" s="1361"/>
      <c r="Y385" s="1361"/>
      <c r="Z385" s="1361"/>
      <c r="AA385" s="1361"/>
      <c r="AB385" s="1361"/>
      <c r="AC385" s="1361"/>
      <c r="AD385" s="1361"/>
      <c r="AE385" s="1361"/>
      <c r="AF385" s="1361"/>
      <c r="AG385" s="1361"/>
      <c r="AH385" s="1361"/>
      <c r="AI385" s="1361"/>
      <c r="AJ385" s="1361"/>
      <c r="AK385" s="1361"/>
      <c r="AL385" s="1361"/>
      <c r="AM385" s="1361"/>
      <c r="AN385" s="1361"/>
      <c r="AO385" s="1361"/>
      <c r="AP385" s="1361"/>
      <c r="AQ385" s="1361"/>
      <c r="AR385" s="1361"/>
      <c r="AS385" s="1361"/>
      <c r="AT385" s="1361"/>
      <c r="AU385" s="1361"/>
      <c r="AV385" s="1361"/>
      <c r="AW385" s="1361"/>
      <c r="AX385" s="1361"/>
      <c r="AY385" s="1361"/>
      <c r="AZ385" s="1361"/>
      <c r="BA385" s="1361"/>
      <c r="BB385" s="1361"/>
      <c r="BC385" s="1361"/>
      <c r="BD385" s="240"/>
      <c r="BE385" s="240"/>
      <c r="BF385" s="240"/>
      <c r="BG385" s="240"/>
      <c r="BH385" s="240"/>
      <c r="BI385" s="240"/>
      <c r="BJ385" s="240"/>
      <c r="BK385" s="2"/>
    </row>
    <row r="386" spans="1:66" ht="3" customHeight="1" x14ac:dyDescent="0.4">
      <c r="A386" s="2"/>
      <c r="B386" s="2"/>
      <c r="C386" s="2"/>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39"/>
      <c r="AJ386" s="239"/>
      <c r="AK386" s="239"/>
      <c r="AL386" s="239"/>
      <c r="AM386" s="239"/>
      <c r="AN386" s="239"/>
      <c r="AO386" s="239"/>
      <c r="AP386" s="239"/>
      <c r="AQ386" s="239"/>
      <c r="AR386" s="239"/>
      <c r="AS386" s="239"/>
      <c r="AT386" s="239"/>
      <c r="AU386" s="239"/>
      <c r="AV386" s="239"/>
      <c r="AW386" s="239"/>
      <c r="AX386" s="239"/>
      <c r="AY386" s="239"/>
      <c r="AZ386" s="239"/>
      <c r="BA386" s="239"/>
      <c r="BB386" s="239"/>
      <c r="BC386" s="239"/>
      <c r="BD386" s="239"/>
      <c r="BE386" s="239"/>
      <c r="BF386" s="2"/>
      <c r="BG386" s="2"/>
      <c r="BH386" s="2"/>
      <c r="BI386" s="2"/>
      <c r="BJ386" s="2"/>
      <c r="BK386" s="2"/>
    </row>
    <row r="387" spans="1:66" s="142" customFormat="1" ht="15" customHeight="1" x14ac:dyDescent="0.15">
      <c r="A387" s="86" t="s">
        <v>365</v>
      </c>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c r="AA387" s="86"/>
      <c r="AB387" s="86"/>
      <c r="AC387" s="86"/>
      <c r="AD387" s="86"/>
      <c r="AE387" s="86"/>
      <c r="AF387" s="86"/>
      <c r="AG387" s="86"/>
      <c r="AH387" s="86"/>
      <c r="AI387" s="86"/>
      <c r="AJ387" s="86"/>
      <c r="AK387" s="86"/>
      <c r="AL387" s="86"/>
      <c r="AM387" s="86"/>
      <c r="AN387" s="86"/>
      <c r="AO387" s="86"/>
      <c r="AP387" s="86"/>
      <c r="AQ387" s="86"/>
      <c r="AR387" s="86"/>
      <c r="AS387" s="86"/>
      <c r="AT387" s="86"/>
      <c r="AU387" s="86"/>
      <c r="AV387" s="86"/>
      <c r="AW387" s="86"/>
      <c r="AX387" s="86"/>
      <c r="AY387" s="86"/>
      <c r="AZ387" s="86"/>
      <c r="BA387" s="86"/>
      <c r="BB387" s="86"/>
      <c r="BC387" s="86"/>
      <c r="BD387" s="86"/>
      <c r="BE387" s="86"/>
      <c r="BF387" s="86"/>
      <c r="BG387" s="86"/>
      <c r="BH387" s="86"/>
      <c r="BI387" s="86"/>
      <c r="BJ387" s="86"/>
      <c r="BK387" s="86"/>
    </row>
    <row r="388" spans="1:66" ht="15" customHeight="1" x14ac:dyDescent="0.4">
      <c r="A388" s="2"/>
      <c r="B388" s="41" t="s">
        <v>366</v>
      </c>
      <c r="C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row>
    <row r="389" spans="1:66" ht="6" customHeight="1" x14ac:dyDescent="0.4">
      <c r="A389" s="2"/>
      <c r="B389" s="2"/>
      <c r="C389" s="2"/>
      <c r="D389" s="41"/>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row>
    <row r="390" spans="1:66" s="142" customFormat="1" ht="15" customHeight="1" x14ac:dyDescent="0.15">
      <c r="A390" s="86"/>
      <c r="B390" s="1350" t="s">
        <v>367</v>
      </c>
      <c r="C390" s="1350"/>
      <c r="D390" s="1350"/>
      <c r="E390" s="1350"/>
      <c r="F390" s="1350"/>
      <c r="G390" s="1350"/>
      <c r="H390" s="1350"/>
      <c r="I390" s="1350"/>
      <c r="J390" s="1350"/>
      <c r="K390" s="1350"/>
      <c r="L390" s="1350"/>
      <c r="M390" s="1350"/>
      <c r="N390" s="1350"/>
      <c r="O390" s="1350"/>
      <c r="P390" s="1350"/>
      <c r="Q390" s="1350"/>
      <c r="R390" s="1350"/>
      <c r="S390" s="1350"/>
      <c r="T390" s="1350"/>
      <c r="U390" s="1350"/>
      <c r="V390" s="1350"/>
      <c r="W390" s="1350"/>
      <c r="X390" s="1350"/>
      <c r="Y390" s="1350"/>
      <c r="Z390" s="1350"/>
      <c r="AA390" s="1350"/>
      <c r="AB390" s="1350"/>
      <c r="AC390" s="1350"/>
      <c r="AD390" s="1350"/>
      <c r="AE390" s="1350"/>
      <c r="AF390" s="1350"/>
      <c r="AG390" s="1350"/>
      <c r="AH390" s="1350"/>
      <c r="AI390" s="1350"/>
      <c r="AJ390" s="1350"/>
      <c r="AK390" s="1350"/>
      <c r="AL390" s="1350"/>
      <c r="AM390" s="1350"/>
      <c r="AN390" s="1350"/>
      <c r="AO390" s="1350"/>
      <c r="AP390" s="1350"/>
      <c r="AQ390" s="1350"/>
      <c r="AR390" s="1350"/>
      <c r="AS390" s="1350"/>
      <c r="AT390" s="1350"/>
      <c r="AU390" s="1350"/>
      <c r="AV390" s="1350"/>
      <c r="AW390" s="1350"/>
      <c r="AX390" s="1350"/>
      <c r="AY390" s="1350"/>
      <c r="AZ390" s="1350"/>
      <c r="BA390" s="1350"/>
      <c r="BB390" s="1350"/>
      <c r="BC390" s="1350"/>
      <c r="BD390" s="1350"/>
      <c r="BE390" s="1350"/>
      <c r="BF390" s="1350"/>
      <c r="BG390" s="1350"/>
      <c r="BH390" s="1350"/>
      <c r="BI390" s="1350"/>
      <c r="BJ390" s="1350"/>
      <c r="BK390" s="1350"/>
      <c r="BL390" s="1350"/>
      <c r="BM390" s="1350"/>
      <c r="BN390" s="1350"/>
    </row>
    <row r="391" spans="1:66" s="241" customFormat="1" ht="15" customHeight="1" x14ac:dyDescent="0.15">
      <c r="A391" s="110"/>
      <c r="B391" s="110"/>
      <c r="C391" s="110" t="s">
        <v>368</v>
      </c>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row>
    <row r="392" spans="1:66" s="142" customFormat="1" ht="15" customHeight="1" x14ac:dyDescent="0.15">
      <c r="A392" s="86"/>
      <c r="B392" s="86"/>
      <c r="C392" s="86"/>
      <c r="D392" s="522" t="s">
        <v>97</v>
      </c>
      <c r="E392" s="522"/>
      <c r="F392" s="522"/>
      <c r="G392" s="522"/>
      <c r="H392" s="522"/>
      <c r="I392" s="522"/>
      <c r="J392" s="522"/>
      <c r="K392" s="522"/>
      <c r="L392" s="522"/>
      <c r="M392" s="522"/>
      <c r="N392" s="522"/>
      <c r="O392" s="522"/>
      <c r="P392" s="522"/>
      <c r="Q392" s="522"/>
      <c r="R392" s="522"/>
      <c r="S392" s="522"/>
      <c r="T392" s="522"/>
      <c r="U392" s="522"/>
      <c r="V392" s="522"/>
      <c r="W392" s="522"/>
      <c r="X392" s="522"/>
      <c r="Y392" s="522" t="s">
        <v>107</v>
      </c>
      <c r="Z392" s="522"/>
      <c r="AA392" s="522"/>
      <c r="AB392" s="522"/>
      <c r="AC392" s="522"/>
      <c r="AD392" s="522"/>
      <c r="AE392" s="522"/>
      <c r="AF392" s="522"/>
      <c r="AG392" s="522" t="s">
        <v>149</v>
      </c>
      <c r="AH392" s="522"/>
      <c r="AI392" s="522"/>
      <c r="AJ392" s="522"/>
      <c r="AK392" s="522"/>
      <c r="AL392" s="522"/>
      <c r="AM392" s="522" t="s">
        <v>109</v>
      </c>
      <c r="AN392" s="522"/>
      <c r="AO392" s="522"/>
      <c r="AP392" s="522"/>
      <c r="AQ392" s="522"/>
      <c r="AR392" s="522"/>
      <c r="AS392" s="522"/>
      <c r="AT392" s="522"/>
      <c r="AU392" s="522" t="s">
        <v>110</v>
      </c>
      <c r="AV392" s="522"/>
      <c r="AW392" s="522"/>
      <c r="AX392" s="522"/>
      <c r="AY392" s="522"/>
      <c r="AZ392" s="522"/>
      <c r="BA392" s="522"/>
      <c r="BB392" s="522" t="s">
        <v>196</v>
      </c>
      <c r="BC392" s="522"/>
      <c r="BD392" s="522"/>
      <c r="BE392" s="522"/>
      <c r="BF392" s="522"/>
      <c r="BG392" s="522"/>
      <c r="BH392" s="522"/>
      <c r="BI392" s="86"/>
      <c r="BJ392" s="86"/>
      <c r="BK392" s="86"/>
    </row>
    <row r="393" spans="1:66" s="241" customFormat="1" ht="15" customHeight="1" x14ac:dyDescent="0.15">
      <c r="A393" s="110"/>
      <c r="B393" s="110"/>
      <c r="C393" s="110"/>
      <c r="D393" s="522"/>
      <c r="E393" s="522"/>
      <c r="F393" s="522"/>
      <c r="G393" s="522"/>
      <c r="H393" s="522"/>
      <c r="I393" s="522"/>
      <c r="J393" s="522"/>
      <c r="K393" s="522"/>
      <c r="L393" s="522"/>
      <c r="M393" s="522"/>
      <c r="N393" s="522"/>
      <c r="O393" s="522"/>
      <c r="P393" s="522"/>
      <c r="Q393" s="522"/>
      <c r="R393" s="522"/>
      <c r="S393" s="522"/>
      <c r="T393" s="522"/>
      <c r="U393" s="522"/>
      <c r="V393" s="522"/>
      <c r="W393" s="522"/>
      <c r="X393" s="522"/>
      <c r="Y393" s="522"/>
      <c r="Z393" s="522"/>
      <c r="AA393" s="522"/>
      <c r="AB393" s="522"/>
      <c r="AC393" s="522"/>
      <c r="AD393" s="522"/>
      <c r="AE393" s="522"/>
      <c r="AF393" s="522"/>
      <c r="AG393" s="522"/>
      <c r="AH393" s="522"/>
      <c r="AI393" s="522"/>
      <c r="AJ393" s="522"/>
      <c r="AK393" s="522"/>
      <c r="AL393" s="522"/>
      <c r="AM393" s="522"/>
      <c r="AN393" s="522"/>
      <c r="AO393" s="522"/>
      <c r="AP393" s="522"/>
      <c r="AQ393" s="522"/>
      <c r="AR393" s="522"/>
      <c r="AS393" s="522"/>
      <c r="AT393" s="522"/>
      <c r="AU393" s="522"/>
      <c r="AV393" s="522"/>
      <c r="AW393" s="522"/>
      <c r="AX393" s="522"/>
      <c r="AY393" s="522"/>
      <c r="AZ393" s="522"/>
      <c r="BA393" s="522"/>
      <c r="BB393" s="522"/>
      <c r="BC393" s="522"/>
      <c r="BD393" s="522"/>
      <c r="BE393" s="522"/>
      <c r="BF393" s="522"/>
      <c r="BG393" s="522"/>
      <c r="BH393" s="522"/>
      <c r="BI393" s="110"/>
      <c r="BJ393" s="110"/>
      <c r="BK393" s="110"/>
    </row>
    <row r="394" spans="1:66" s="241" customFormat="1" ht="27.75" customHeight="1" x14ac:dyDescent="0.15">
      <c r="A394" s="110"/>
      <c r="B394" s="110"/>
      <c r="C394" s="110"/>
      <c r="D394" s="522"/>
      <c r="E394" s="522"/>
      <c r="F394" s="522"/>
      <c r="G394" s="522"/>
      <c r="H394" s="522"/>
      <c r="I394" s="522"/>
      <c r="J394" s="522"/>
      <c r="K394" s="522"/>
      <c r="L394" s="522"/>
      <c r="M394" s="522"/>
      <c r="N394" s="522"/>
      <c r="O394" s="522"/>
      <c r="P394" s="522"/>
      <c r="Q394" s="522"/>
      <c r="R394" s="522"/>
      <c r="S394" s="522"/>
      <c r="T394" s="522"/>
      <c r="U394" s="522"/>
      <c r="V394" s="522"/>
      <c r="W394" s="522"/>
      <c r="X394" s="522"/>
      <c r="Y394" s="522"/>
      <c r="Z394" s="522"/>
      <c r="AA394" s="522"/>
      <c r="AB394" s="522"/>
      <c r="AC394" s="522"/>
      <c r="AD394" s="522"/>
      <c r="AE394" s="522"/>
      <c r="AF394" s="522"/>
      <c r="AG394" s="522"/>
      <c r="AH394" s="522"/>
      <c r="AI394" s="522"/>
      <c r="AJ394" s="522"/>
      <c r="AK394" s="522"/>
      <c r="AL394" s="522"/>
      <c r="AM394" s="522"/>
      <c r="AN394" s="522"/>
      <c r="AO394" s="522"/>
      <c r="AP394" s="522"/>
      <c r="AQ394" s="522"/>
      <c r="AR394" s="522"/>
      <c r="AS394" s="522"/>
      <c r="AT394" s="522"/>
      <c r="AU394" s="522"/>
      <c r="AV394" s="522"/>
      <c r="AW394" s="522"/>
      <c r="AX394" s="522"/>
      <c r="AY394" s="522"/>
      <c r="AZ394" s="522"/>
      <c r="BA394" s="522"/>
      <c r="BB394" s="522"/>
      <c r="BC394" s="522"/>
      <c r="BD394" s="522"/>
      <c r="BE394" s="522"/>
      <c r="BF394" s="522"/>
      <c r="BG394" s="522"/>
      <c r="BH394" s="522"/>
      <c r="BI394" s="110"/>
      <c r="BJ394" s="110"/>
      <c r="BK394" s="110"/>
    </row>
    <row r="395" spans="1:66" s="242" customFormat="1" ht="15" customHeight="1" x14ac:dyDescent="0.15">
      <c r="A395" s="154"/>
      <c r="B395" s="154"/>
      <c r="C395" s="154"/>
      <c r="D395" s="1342"/>
      <c r="E395" s="1342"/>
      <c r="F395" s="1342"/>
      <c r="G395" s="1342"/>
      <c r="H395" s="1342"/>
      <c r="I395" s="1342"/>
      <c r="J395" s="1342"/>
      <c r="K395" s="1342"/>
      <c r="L395" s="1342"/>
      <c r="M395" s="1342"/>
      <c r="N395" s="1342"/>
      <c r="O395" s="1342"/>
      <c r="P395" s="1342"/>
      <c r="Q395" s="1342"/>
      <c r="R395" s="1342"/>
      <c r="S395" s="1342"/>
      <c r="T395" s="1342"/>
      <c r="U395" s="1342"/>
      <c r="V395" s="1342"/>
      <c r="W395" s="1342"/>
      <c r="X395" s="1342"/>
      <c r="Y395" s="1343"/>
      <c r="Z395" s="1343"/>
      <c r="AA395" s="1343"/>
      <c r="AB395" s="1343"/>
      <c r="AC395" s="1343"/>
      <c r="AD395" s="1343"/>
      <c r="AE395" s="1343"/>
      <c r="AF395" s="1343"/>
      <c r="AG395" s="537"/>
      <c r="AH395" s="538"/>
      <c r="AI395" s="538"/>
      <c r="AJ395" s="538"/>
      <c r="AK395" s="538"/>
      <c r="AL395" s="539"/>
      <c r="AM395" s="1344"/>
      <c r="AN395" s="1345"/>
      <c r="AO395" s="1345"/>
      <c r="AP395" s="1345"/>
      <c r="AQ395" s="1345"/>
      <c r="AR395" s="1345"/>
      <c r="AS395" s="1345"/>
      <c r="AT395" s="1346"/>
      <c r="AU395" s="549">
        <f>AG395*AM395</f>
        <v>0</v>
      </c>
      <c r="AV395" s="550"/>
      <c r="AW395" s="550"/>
      <c r="AX395" s="550"/>
      <c r="AY395" s="550"/>
      <c r="AZ395" s="550"/>
      <c r="BA395" s="551"/>
      <c r="BB395" s="520"/>
      <c r="BC395" s="520"/>
      <c r="BD395" s="520"/>
      <c r="BE395" s="520"/>
      <c r="BF395" s="520"/>
      <c r="BG395" s="520"/>
      <c r="BH395" s="520"/>
      <c r="BI395" s="154"/>
      <c r="BJ395" s="154"/>
      <c r="BK395" s="154"/>
    </row>
    <row r="396" spans="1:66" s="242" customFormat="1" ht="15" customHeight="1" x14ac:dyDescent="0.15">
      <c r="A396" s="154"/>
      <c r="B396" s="154"/>
      <c r="C396" s="154"/>
      <c r="D396" s="1342"/>
      <c r="E396" s="1342"/>
      <c r="F396" s="1342"/>
      <c r="G396" s="1342"/>
      <c r="H396" s="1342"/>
      <c r="I396" s="1342"/>
      <c r="J396" s="1342"/>
      <c r="K396" s="1342"/>
      <c r="L396" s="1342"/>
      <c r="M396" s="1342"/>
      <c r="N396" s="1342"/>
      <c r="O396" s="1342"/>
      <c r="P396" s="1342"/>
      <c r="Q396" s="1342"/>
      <c r="R396" s="1342"/>
      <c r="S396" s="1342"/>
      <c r="T396" s="1342"/>
      <c r="U396" s="1342"/>
      <c r="V396" s="1342"/>
      <c r="W396" s="1342"/>
      <c r="X396" s="1342"/>
      <c r="Y396" s="1343"/>
      <c r="Z396" s="1343"/>
      <c r="AA396" s="1343"/>
      <c r="AB396" s="1343"/>
      <c r="AC396" s="1343"/>
      <c r="AD396" s="1343"/>
      <c r="AE396" s="1343"/>
      <c r="AF396" s="1343"/>
      <c r="AG396" s="691"/>
      <c r="AH396" s="692"/>
      <c r="AI396" s="692"/>
      <c r="AJ396" s="692"/>
      <c r="AK396" s="692"/>
      <c r="AL396" s="693"/>
      <c r="AM396" s="1347"/>
      <c r="AN396" s="1348"/>
      <c r="AO396" s="1348"/>
      <c r="AP396" s="1348"/>
      <c r="AQ396" s="1348"/>
      <c r="AR396" s="1348"/>
      <c r="AS396" s="1348"/>
      <c r="AT396" s="1349"/>
      <c r="AU396" s="552"/>
      <c r="AV396" s="553"/>
      <c r="AW396" s="553"/>
      <c r="AX396" s="553"/>
      <c r="AY396" s="553"/>
      <c r="AZ396" s="553"/>
      <c r="BA396" s="554"/>
      <c r="BB396" s="520"/>
      <c r="BC396" s="520"/>
      <c r="BD396" s="520"/>
      <c r="BE396" s="520"/>
      <c r="BF396" s="520"/>
      <c r="BG396" s="520"/>
      <c r="BH396" s="520"/>
      <c r="BI396" s="154"/>
      <c r="BJ396" s="154"/>
      <c r="BK396" s="154"/>
    </row>
    <row r="397" spans="1:66" s="242" customFormat="1" ht="15" customHeight="1" x14ac:dyDescent="0.15">
      <c r="A397" s="154"/>
      <c r="B397" s="154"/>
      <c r="C397" s="154"/>
      <c r="D397" s="1342"/>
      <c r="E397" s="1342"/>
      <c r="F397" s="1342"/>
      <c r="G397" s="1342"/>
      <c r="H397" s="1342"/>
      <c r="I397" s="1342"/>
      <c r="J397" s="1342"/>
      <c r="K397" s="1342"/>
      <c r="L397" s="1342"/>
      <c r="M397" s="1342"/>
      <c r="N397" s="1342"/>
      <c r="O397" s="1342"/>
      <c r="P397" s="1342"/>
      <c r="Q397" s="1342"/>
      <c r="R397" s="1342"/>
      <c r="S397" s="1342"/>
      <c r="T397" s="1342"/>
      <c r="U397" s="1342"/>
      <c r="V397" s="1342"/>
      <c r="W397" s="1342"/>
      <c r="X397" s="1342"/>
      <c r="Y397" s="1343"/>
      <c r="Z397" s="1343"/>
      <c r="AA397" s="1343"/>
      <c r="AB397" s="1343"/>
      <c r="AC397" s="1343"/>
      <c r="AD397" s="1343"/>
      <c r="AE397" s="1343"/>
      <c r="AF397" s="1343"/>
      <c r="AG397" s="537"/>
      <c r="AH397" s="538"/>
      <c r="AI397" s="538"/>
      <c r="AJ397" s="538"/>
      <c r="AK397" s="538"/>
      <c r="AL397" s="539"/>
      <c r="AM397" s="1344"/>
      <c r="AN397" s="1345"/>
      <c r="AO397" s="1345"/>
      <c r="AP397" s="1345"/>
      <c r="AQ397" s="1345"/>
      <c r="AR397" s="1345"/>
      <c r="AS397" s="1345"/>
      <c r="AT397" s="1346"/>
      <c r="AU397" s="549">
        <f>AG397*AM397</f>
        <v>0</v>
      </c>
      <c r="AV397" s="550"/>
      <c r="AW397" s="550"/>
      <c r="AX397" s="550"/>
      <c r="AY397" s="550"/>
      <c r="AZ397" s="550"/>
      <c r="BA397" s="551"/>
      <c r="BB397" s="520"/>
      <c r="BC397" s="520"/>
      <c r="BD397" s="520"/>
      <c r="BE397" s="520"/>
      <c r="BF397" s="520"/>
      <c r="BG397" s="520"/>
      <c r="BH397" s="520"/>
      <c r="BI397" s="154"/>
      <c r="BJ397" s="154"/>
      <c r="BK397" s="154"/>
    </row>
    <row r="398" spans="1:66" s="242" customFormat="1" ht="15" customHeight="1" x14ac:dyDescent="0.15">
      <c r="A398" s="154"/>
      <c r="B398" s="154"/>
      <c r="C398" s="154"/>
      <c r="D398" s="1342"/>
      <c r="E398" s="1342"/>
      <c r="F398" s="1342"/>
      <c r="G398" s="1342"/>
      <c r="H398" s="1342"/>
      <c r="I398" s="1342"/>
      <c r="J398" s="1342"/>
      <c r="K398" s="1342"/>
      <c r="L398" s="1342"/>
      <c r="M398" s="1342"/>
      <c r="N398" s="1342"/>
      <c r="O398" s="1342"/>
      <c r="P398" s="1342"/>
      <c r="Q398" s="1342"/>
      <c r="R398" s="1342"/>
      <c r="S398" s="1342"/>
      <c r="T398" s="1342"/>
      <c r="U398" s="1342"/>
      <c r="V398" s="1342"/>
      <c r="W398" s="1342"/>
      <c r="X398" s="1342"/>
      <c r="Y398" s="1343"/>
      <c r="Z398" s="1343"/>
      <c r="AA398" s="1343"/>
      <c r="AB398" s="1343"/>
      <c r="AC398" s="1343"/>
      <c r="AD398" s="1343"/>
      <c r="AE398" s="1343"/>
      <c r="AF398" s="1343"/>
      <c r="AG398" s="691"/>
      <c r="AH398" s="692"/>
      <c r="AI398" s="692"/>
      <c r="AJ398" s="692"/>
      <c r="AK398" s="692"/>
      <c r="AL398" s="693"/>
      <c r="AM398" s="1347"/>
      <c r="AN398" s="1348"/>
      <c r="AO398" s="1348"/>
      <c r="AP398" s="1348"/>
      <c r="AQ398" s="1348"/>
      <c r="AR398" s="1348"/>
      <c r="AS398" s="1348"/>
      <c r="AT398" s="1349"/>
      <c r="AU398" s="552"/>
      <c r="AV398" s="553"/>
      <c r="AW398" s="553"/>
      <c r="AX398" s="553"/>
      <c r="AY398" s="553"/>
      <c r="AZ398" s="553"/>
      <c r="BA398" s="554"/>
      <c r="BB398" s="520"/>
      <c r="BC398" s="520"/>
      <c r="BD398" s="520"/>
      <c r="BE398" s="520"/>
      <c r="BF398" s="520"/>
      <c r="BG398" s="520"/>
      <c r="BH398" s="520"/>
      <c r="BI398" s="154"/>
      <c r="BJ398" s="154"/>
      <c r="BK398" s="154"/>
    </row>
    <row r="399" spans="1:66" s="242" customFormat="1" ht="15" customHeight="1" x14ac:dyDescent="0.15">
      <c r="A399" s="154"/>
      <c r="B399" s="154"/>
      <c r="C399" s="154"/>
      <c r="D399" s="1342"/>
      <c r="E399" s="1342"/>
      <c r="F399" s="1342"/>
      <c r="G399" s="1342"/>
      <c r="H399" s="1342"/>
      <c r="I399" s="1342"/>
      <c r="J399" s="1342"/>
      <c r="K399" s="1342"/>
      <c r="L399" s="1342"/>
      <c r="M399" s="1342"/>
      <c r="N399" s="1342"/>
      <c r="O399" s="1342"/>
      <c r="P399" s="1342"/>
      <c r="Q399" s="1342"/>
      <c r="R399" s="1342"/>
      <c r="S399" s="1342"/>
      <c r="T399" s="1342"/>
      <c r="U399" s="1342"/>
      <c r="V399" s="1342"/>
      <c r="W399" s="1342"/>
      <c r="X399" s="1342"/>
      <c r="Y399" s="1343"/>
      <c r="Z399" s="1343"/>
      <c r="AA399" s="1343"/>
      <c r="AB399" s="1343"/>
      <c r="AC399" s="1343"/>
      <c r="AD399" s="1343"/>
      <c r="AE399" s="1343"/>
      <c r="AF399" s="1343"/>
      <c r="AG399" s="537"/>
      <c r="AH399" s="538"/>
      <c r="AI399" s="538"/>
      <c r="AJ399" s="538"/>
      <c r="AK399" s="538"/>
      <c r="AL399" s="539"/>
      <c r="AM399" s="1344"/>
      <c r="AN399" s="1345"/>
      <c r="AO399" s="1345"/>
      <c r="AP399" s="1345"/>
      <c r="AQ399" s="1345"/>
      <c r="AR399" s="1345"/>
      <c r="AS399" s="1345"/>
      <c r="AT399" s="1346"/>
      <c r="AU399" s="549">
        <f>AG399*AM399</f>
        <v>0</v>
      </c>
      <c r="AV399" s="550"/>
      <c r="AW399" s="550"/>
      <c r="AX399" s="550"/>
      <c r="AY399" s="550"/>
      <c r="AZ399" s="550"/>
      <c r="BA399" s="551"/>
      <c r="BB399" s="520"/>
      <c r="BC399" s="520"/>
      <c r="BD399" s="520"/>
      <c r="BE399" s="520"/>
      <c r="BF399" s="520"/>
      <c r="BG399" s="520"/>
      <c r="BH399" s="520"/>
      <c r="BI399" s="154"/>
      <c r="BJ399" s="154"/>
      <c r="BK399" s="154"/>
    </row>
    <row r="400" spans="1:66" s="242" customFormat="1" ht="15" customHeight="1" x14ac:dyDescent="0.15">
      <c r="A400" s="154"/>
      <c r="B400" s="154"/>
      <c r="C400" s="154"/>
      <c r="D400" s="1342"/>
      <c r="E400" s="1342"/>
      <c r="F400" s="1342"/>
      <c r="G400" s="1342"/>
      <c r="H400" s="1342"/>
      <c r="I400" s="1342"/>
      <c r="J400" s="1342"/>
      <c r="K400" s="1342"/>
      <c r="L400" s="1342"/>
      <c r="M400" s="1342"/>
      <c r="N400" s="1342"/>
      <c r="O400" s="1342"/>
      <c r="P400" s="1342"/>
      <c r="Q400" s="1342"/>
      <c r="R400" s="1342"/>
      <c r="S400" s="1342"/>
      <c r="T400" s="1342"/>
      <c r="U400" s="1342"/>
      <c r="V400" s="1342"/>
      <c r="W400" s="1342"/>
      <c r="X400" s="1342"/>
      <c r="Y400" s="1343"/>
      <c r="Z400" s="1343"/>
      <c r="AA400" s="1343"/>
      <c r="AB400" s="1343"/>
      <c r="AC400" s="1343"/>
      <c r="AD400" s="1343"/>
      <c r="AE400" s="1343"/>
      <c r="AF400" s="1343"/>
      <c r="AG400" s="691"/>
      <c r="AH400" s="692"/>
      <c r="AI400" s="692"/>
      <c r="AJ400" s="692"/>
      <c r="AK400" s="692"/>
      <c r="AL400" s="693"/>
      <c r="AM400" s="1347"/>
      <c r="AN400" s="1348"/>
      <c r="AO400" s="1348"/>
      <c r="AP400" s="1348"/>
      <c r="AQ400" s="1348"/>
      <c r="AR400" s="1348"/>
      <c r="AS400" s="1348"/>
      <c r="AT400" s="1349"/>
      <c r="AU400" s="552"/>
      <c r="AV400" s="553"/>
      <c r="AW400" s="553"/>
      <c r="AX400" s="553"/>
      <c r="AY400" s="553"/>
      <c r="AZ400" s="553"/>
      <c r="BA400" s="554"/>
      <c r="BB400" s="520"/>
      <c r="BC400" s="520"/>
      <c r="BD400" s="520"/>
      <c r="BE400" s="520"/>
      <c r="BF400" s="520"/>
      <c r="BG400" s="520"/>
      <c r="BH400" s="520"/>
      <c r="BI400" s="154"/>
      <c r="BJ400" s="154"/>
      <c r="BK400" s="154"/>
    </row>
    <row r="401" spans="1:63" s="242" customFormat="1" ht="15" customHeight="1" x14ac:dyDescent="0.15">
      <c r="A401" s="154"/>
      <c r="B401" s="154"/>
      <c r="C401" s="154"/>
      <c r="D401" s="1342"/>
      <c r="E401" s="1342"/>
      <c r="F401" s="1342"/>
      <c r="G401" s="1342"/>
      <c r="H401" s="1342"/>
      <c r="I401" s="1342"/>
      <c r="J401" s="1342"/>
      <c r="K401" s="1342"/>
      <c r="L401" s="1342"/>
      <c r="M401" s="1342"/>
      <c r="N401" s="1342"/>
      <c r="O401" s="1342"/>
      <c r="P401" s="1342"/>
      <c r="Q401" s="1342"/>
      <c r="R401" s="1342"/>
      <c r="S401" s="1342"/>
      <c r="T401" s="1342"/>
      <c r="U401" s="1342"/>
      <c r="V401" s="1342"/>
      <c r="W401" s="1342"/>
      <c r="X401" s="1342"/>
      <c r="Y401" s="1343"/>
      <c r="Z401" s="1343"/>
      <c r="AA401" s="1343"/>
      <c r="AB401" s="1343"/>
      <c r="AC401" s="1343"/>
      <c r="AD401" s="1343"/>
      <c r="AE401" s="1343"/>
      <c r="AF401" s="1343"/>
      <c r="AG401" s="537"/>
      <c r="AH401" s="538"/>
      <c r="AI401" s="538"/>
      <c r="AJ401" s="538"/>
      <c r="AK401" s="538"/>
      <c r="AL401" s="539"/>
      <c r="AM401" s="1344"/>
      <c r="AN401" s="1345"/>
      <c r="AO401" s="1345"/>
      <c r="AP401" s="1345"/>
      <c r="AQ401" s="1345"/>
      <c r="AR401" s="1345"/>
      <c r="AS401" s="1345"/>
      <c r="AT401" s="1346"/>
      <c r="AU401" s="549">
        <f>AG401*AM401</f>
        <v>0</v>
      </c>
      <c r="AV401" s="550"/>
      <c r="AW401" s="550"/>
      <c r="AX401" s="550"/>
      <c r="AY401" s="550"/>
      <c r="AZ401" s="550"/>
      <c r="BA401" s="551"/>
      <c r="BB401" s="520"/>
      <c r="BC401" s="520"/>
      <c r="BD401" s="520"/>
      <c r="BE401" s="520"/>
      <c r="BF401" s="520"/>
      <c r="BG401" s="520"/>
      <c r="BH401" s="520"/>
      <c r="BI401" s="154"/>
      <c r="BJ401" s="154"/>
      <c r="BK401" s="154"/>
    </row>
    <row r="402" spans="1:63" s="242" customFormat="1" ht="15" customHeight="1" x14ac:dyDescent="0.15">
      <c r="A402" s="154"/>
      <c r="B402" s="154"/>
      <c r="C402" s="154"/>
      <c r="D402" s="1342"/>
      <c r="E402" s="1342"/>
      <c r="F402" s="1342"/>
      <c r="G402" s="1342"/>
      <c r="H402" s="1342"/>
      <c r="I402" s="1342"/>
      <c r="J402" s="1342"/>
      <c r="K402" s="1342"/>
      <c r="L402" s="1342"/>
      <c r="M402" s="1342"/>
      <c r="N402" s="1342"/>
      <c r="O402" s="1342"/>
      <c r="P402" s="1342"/>
      <c r="Q402" s="1342"/>
      <c r="R402" s="1342"/>
      <c r="S402" s="1342"/>
      <c r="T402" s="1342"/>
      <c r="U402" s="1342"/>
      <c r="V402" s="1342"/>
      <c r="W402" s="1342"/>
      <c r="X402" s="1342"/>
      <c r="Y402" s="1343"/>
      <c r="Z402" s="1343"/>
      <c r="AA402" s="1343"/>
      <c r="AB402" s="1343"/>
      <c r="AC402" s="1343"/>
      <c r="AD402" s="1343"/>
      <c r="AE402" s="1343"/>
      <c r="AF402" s="1343"/>
      <c r="AG402" s="691"/>
      <c r="AH402" s="692"/>
      <c r="AI402" s="692"/>
      <c r="AJ402" s="692"/>
      <c r="AK402" s="692"/>
      <c r="AL402" s="693"/>
      <c r="AM402" s="1347"/>
      <c r="AN402" s="1348"/>
      <c r="AO402" s="1348"/>
      <c r="AP402" s="1348"/>
      <c r="AQ402" s="1348"/>
      <c r="AR402" s="1348"/>
      <c r="AS402" s="1348"/>
      <c r="AT402" s="1349"/>
      <c r="AU402" s="552"/>
      <c r="AV402" s="553"/>
      <c r="AW402" s="553"/>
      <c r="AX402" s="553"/>
      <c r="AY402" s="553"/>
      <c r="AZ402" s="553"/>
      <c r="BA402" s="554"/>
      <c r="BB402" s="520"/>
      <c r="BC402" s="520"/>
      <c r="BD402" s="520"/>
      <c r="BE402" s="520"/>
      <c r="BF402" s="520"/>
      <c r="BG402" s="520"/>
      <c r="BH402" s="520"/>
      <c r="BI402" s="154"/>
      <c r="BJ402" s="154"/>
      <c r="BK402" s="154"/>
    </row>
    <row r="403" spans="1:63" s="242" customFormat="1" ht="15" customHeight="1" x14ac:dyDescent="0.15">
      <c r="A403" s="154"/>
      <c r="B403" s="154"/>
      <c r="C403" s="154"/>
      <c r="D403" s="1342"/>
      <c r="E403" s="1342"/>
      <c r="F403" s="1342"/>
      <c r="G403" s="1342"/>
      <c r="H403" s="1342"/>
      <c r="I403" s="1342"/>
      <c r="J403" s="1342"/>
      <c r="K403" s="1342"/>
      <c r="L403" s="1342"/>
      <c r="M403" s="1342"/>
      <c r="N403" s="1342"/>
      <c r="O403" s="1342"/>
      <c r="P403" s="1342"/>
      <c r="Q403" s="1342"/>
      <c r="R403" s="1342"/>
      <c r="S403" s="1342"/>
      <c r="T403" s="1342"/>
      <c r="U403" s="1342"/>
      <c r="V403" s="1342"/>
      <c r="W403" s="1342"/>
      <c r="X403" s="1342"/>
      <c r="Y403" s="1343"/>
      <c r="Z403" s="1343"/>
      <c r="AA403" s="1343"/>
      <c r="AB403" s="1343"/>
      <c r="AC403" s="1343"/>
      <c r="AD403" s="1343"/>
      <c r="AE403" s="1343"/>
      <c r="AF403" s="1343"/>
      <c r="AG403" s="537"/>
      <c r="AH403" s="538"/>
      <c r="AI403" s="538"/>
      <c r="AJ403" s="538"/>
      <c r="AK403" s="538"/>
      <c r="AL403" s="539"/>
      <c r="AM403" s="1344"/>
      <c r="AN403" s="1345"/>
      <c r="AO403" s="1345"/>
      <c r="AP403" s="1345"/>
      <c r="AQ403" s="1345"/>
      <c r="AR403" s="1345"/>
      <c r="AS403" s="1345"/>
      <c r="AT403" s="1346"/>
      <c r="AU403" s="549">
        <f>AG403*AM403</f>
        <v>0</v>
      </c>
      <c r="AV403" s="550"/>
      <c r="AW403" s="550"/>
      <c r="AX403" s="550"/>
      <c r="AY403" s="550"/>
      <c r="AZ403" s="550"/>
      <c r="BA403" s="551"/>
      <c r="BB403" s="520"/>
      <c r="BC403" s="520"/>
      <c r="BD403" s="520"/>
      <c r="BE403" s="520"/>
      <c r="BF403" s="520"/>
      <c r="BG403" s="520"/>
      <c r="BH403" s="520"/>
      <c r="BI403" s="154"/>
      <c r="BJ403" s="154"/>
      <c r="BK403" s="154"/>
    </row>
    <row r="404" spans="1:63" s="242" customFormat="1" ht="15" customHeight="1" x14ac:dyDescent="0.15">
      <c r="A404" s="154"/>
      <c r="B404" s="154"/>
      <c r="C404" s="154"/>
      <c r="D404" s="1342"/>
      <c r="E404" s="1342"/>
      <c r="F404" s="1342"/>
      <c r="G404" s="1342"/>
      <c r="H404" s="1342"/>
      <c r="I404" s="1342"/>
      <c r="J404" s="1342"/>
      <c r="K404" s="1342"/>
      <c r="L404" s="1342"/>
      <c r="M404" s="1342"/>
      <c r="N404" s="1342"/>
      <c r="O404" s="1342"/>
      <c r="P404" s="1342"/>
      <c r="Q404" s="1342"/>
      <c r="R404" s="1342"/>
      <c r="S404" s="1342"/>
      <c r="T404" s="1342"/>
      <c r="U404" s="1342"/>
      <c r="V404" s="1342"/>
      <c r="W404" s="1342"/>
      <c r="X404" s="1342"/>
      <c r="Y404" s="1343"/>
      <c r="Z404" s="1343"/>
      <c r="AA404" s="1343"/>
      <c r="AB404" s="1343"/>
      <c r="AC404" s="1343"/>
      <c r="AD404" s="1343"/>
      <c r="AE404" s="1343"/>
      <c r="AF404" s="1343"/>
      <c r="AG404" s="540"/>
      <c r="AH404" s="541"/>
      <c r="AI404" s="541"/>
      <c r="AJ404" s="541"/>
      <c r="AK404" s="541"/>
      <c r="AL404" s="542"/>
      <c r="AM404" s="1347"/>
      <c r="AN404" s="1348"/>
      <c r="AO404" s="1348"/>
      <c r="AP404" s="1348"/>
      <c r="AQ404" s="1348"/>
      <c r="AR404" s="1348"/>
      <c r="AS404" s="1348"/>
      <c r="AT404" s="1349"/>
      <c r="AU404" s="552"/>
      <c r="AV404" s="553"/>
      <c r="AW404" s="553"/>
      <c r="AX404" s="553"/>
      <c r="AY404" s="553"/>
      <c r="AZ404" s="553"/>
      <c r="BA404" s="554"/>
      <c r="BB404" s="520"/>
      <c r="BC404" s="520"/>
      <c r="BD404" s="520"/>
      <c r="BE404" s="520"/>
      <c r="BF404" s="520"/>
      <c r="BG404" s="520"/>
      <c r="BH404" s="520"/>
      <c r="BI404" s="154"/>
      <c r="BJ404" s="154"/>
      <c r="BK404" s="154"/>
    </row>
    <row r="405" spans="1:63" s="242" customFormat="1" ht="15" customHeight="1" x14ac:dyDescent="0.15">
      <c r="A405" s="103"/>
      <c r="B405" s="103"/>
      <c r="C405" s="103"/>
      <c r="D405" s="1336" t="s">
        <v>369</v>
      </c>
      <c r="E405" s="1336"/>
      <c r="F405" s="1336"/>
      <c r="G405" s="1336"/>
      <c r="H405" s="1336"/>
      <c r="I405" s="1336"/>
      <c r="J405" s="1336"/>
      <c r="K405" s="1336"/>
      <c r="L405" s="1336"/>
      <c r="M405" s="1336"/>
      <c r="N405" s="1336"/>
      <c r="O405" s="1336"/>
      <c r="P405" s="1336"/>
      <c r="Q405" s="1336"/>
      <c r="R405" s="1336"/>
      <c r="S405" s="1336"/>
      <c r="T405" s="1336"/>
      <c r="U405" s="1336"/>
      <c r="V405" s="1336"/>
      <c r="W405" s="1336"/>
      <c r="X405" s="1336"/>
      <c r="Y405" s="1336"/>
      <c r="Z405" s="1336"/>
      <c r="AA405" s="1336"/>
      <c r="AB405" s="1336"/>
      <c r="AC405" s="1336"/>
      <c r="AD405" s="1336"/>
      <c r="AE405" s="1336"/>
      <c r="AF405" s="1336"/>
      <c r="AG405" s="1336"/>
      <c r="AH405" s="1336"/>
      <c r="AI405" s="1336"/>
      <c r="AJ405" s="1336"/>
      <c r="AK405" s="1336"/>
      <c r="AL405" s="1336"/>
      <c r="AM405" s="1336"/>
      <c r="AN405" s="1336"/>
      <c r="AO405" s="1336"/>
      <c r="AP405" s="1336"/>
      <c r="AQ405" s="1336"/>
      <c r="AR405" s="1336"/>
      <c r="AS405" s="1336"/>
      <c r="AT405" s="1336"/>
      <c r="AU405" s="1336"/>
      <c r="AV405" s="1336"/>
      <c r="AW405" s="1336"/>
      <c r="AX405" s="1336"/>
      <c r="AY405" s="1336"/>
      <c r="AZ405" s="1337"/>
      <c r="BA405" s="490" t="s">
        <v>198</v>
      </c>
      <c r="BB405" s="490"/>
      <c r="BC405" s="490"/>
      <c r="BD405" s="490"/>
      <c r="BE405" s="490"/>
      <c r="BF405" s="490"/>
      <c r="BG405" s="490"/>
      <c r="BH405" s="490"/>
      <c r="BI405" s="103"/>
      <c r="BJ405" s="103"/>
      <c r="BK405" s="103"/>
    </row>
    <row r="406" spans="1:63" s="242" customFormat="1" ht="15" customHeight="1" x14ac:dyDescent="0.15">
      <c r="A406" s="103"/>
      <c r="B406" s="103"/>
      <c r="C406" s="10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4"/>
      <c r="BA406" s="490"/>
      <c r="BB406" s="490"/>
      <c r="BC406" s="490"/>
      <c r="BD406" s="490"/>
      <c r="BE406" s="490"/>
      <c r="BF406" s="490"/>
      <c r="BG406" s="490"/>
      <c r="BH406" s="490"/>
      <c r="BI406" s="103"/>
      <c r="BJ406" s="103"/>
      <c r="BK406" s="103"/>
    </row>
    <row r="407" spans="1:63" s="242" customFormat="1" ht="15" customHeight="1" x14ac:dyDescent="0.15">
      <c r="A407" s="103"/>
      <c r="B407" s="103"/>
      <c r="C407" s="103"/>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BA407" s="493"/>
      <c r="BB407" s="494"/>
      <c r="BC407" s="494"/>
      <c r="BD407" s="494"/>
      <c r="BE407" s="494"/>
      <c r="BF407" s="495"/>
      <c r="BG407" s="453" t="s">
        <v>200</v>
      </c>
      <c r="BH407" s="454"/>
      <c r="BI407" s="103"/>
      <c r="BJ407" s="103"/>
      <c r="BK407" s="103"/>
    </row>
    <row r="408" spans="1:63" s="242" customFormat="1" ht="15"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245"/>
      <c r="AT408" s="245"/>
      <c r="AU408" s="245"/>
      <c r="AV408" s="245"/>
      <c r="AW408" s="245"/>
      <c r="AX408" s="245"/>
      <c r="AY408" s="245"/>
      <c r="AZ408" s="246"/>
      <c r="BA408" s="1338"/>
      <c r="BB408" s="1339"/>
      <c r="BC408" s="1339"/>
      <c r="BD408" s="1339"/>
      <c r="BE408" s="1339"/>
      <c r="BF408" s="1340"/>
      <c r="BG408" s="1341"/>
      <c r="BH408" s="1053"/>
      <c r="BI408" s="103"/>
      <c r="BJ408" s="103"/>
      <c r="BK408" s="103"/>
    </row>
    <row r="409" spans="1:63" s="128" customFormat="1" ht="4.5" customHeight="1" x14ac:dyDescent="0.4">
      <c r="A409" s="247"/>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c r="AL409" s="248"/>
      <c r="AM409" s="248"/>
      <c r="AN409" s="248"/>
      <c r="AO409" s="248"/>
      <c r="AP409" s="248"/>
      <c r="AQ409" s="248"/>
      <c r="AR409" s="248"/>
      <c r="AS409" s="248"/>
      <c r="AT409" s="248"/>
      <c r="AU409" s="248"/>
      <c r="AV409" s="248"/>
      <c r="AW409" s="248"/>
      <c r="AX409" s="248"/>
      <c r="AY409" s="248"/>
      <c r="AZ409" s="248"/>
      <c r="BA409" s="249"/>
      <c r="BB409" s="249"/>
      <c r="BC409" s="249"/>
      <c r="BD409" s="249"/>
      <c r="BE409" s="249"/>
      <c r="BF409" s="249"/>
      <c r="BG409" s="249"/>
      <c r="BH409" s="249"/>
      <c r="BI409" s="247"/>
      <c r="BJ409" s="247"/>
      <c r="BK409" s="247"/>
    </row>
    <row r="410" spans="1:63" s="103" customFormat="1" ht="14.25" customHeight="1" x14ac:dyDescent="0.15">
      <c r="B410" s="86" t="s">
        <v>370</v>
      </c>
      <c r="AS410" s="250"/>
      <c r="AT410" s="250"/>
      <c r="AU410" s="250"/>
      <c r="AV410" s="250"/>
      <c r="AW410" s="250"/>
      <c r="AX410" s="250"/>
      <c r="AY410" s="106"/>
      <c r="AZ410" s="106"/>
      <c r="BA410" s="108"/>
      <c r="BB410" s="108"/>
      <c r="BC410" s="108"/>
      <c r="BD410" s="108"/>
      <c r="BE410" s="108"/>
      <c r="BF410" s="108"/>
      <c r="BG410" s="108"/>
      <c r="BH410" s="108"/>
    </row>
    <row r="411" spans="1:63" s="86" customFormat="1" ht="15" customHeight="1" x14ac:dyDescent="0.15">
      <c r="D411" s="522" t="s">
        <v>202</v>
      </c>
      <c r="E411" s="522"/>
      <c r="F411" s="522"/>
      <c r="G411" s="522"/>
      <c r="H411" s="522"/>
      <c r="I411" s="522"/>
      <c r="J411" s="522"/>
      <c r="K411" s="522"/>
      <c r="L411" s="522"/>
      <c r="M411" s="522"/>
      <c r="N411" s="522"/>
      <c r="O411" s="522"/>
      <c r="P411" s="522"/>
      <c r="Q411" s="522"/>
      <c r="R411" s="522"/>
      <c r="S411" s="522"/>
      <c r="T411" s="522"/>
      <c r="U411" s="522"/>
      <c r="V411" s="522"/>
      <c r="W411" s="522"/>
      <c r="X411" s="522"/>
      <c r="Y411" s="522"/>
      <c r="Z411" s="522"/>
      <c r="AA411" s="522"/>
      <c r="AB411" s="522" t="s">
        <v>203</v>
      </c>
      <c r="AC411" s="522"/>
      <c r="AD411" s="522"/>
      <c r="AE411" s="522"/>
      <c r="AF411" s="522"/>
      <c r="AG411" s="522"/>
      <c r="AH411" s="522"/>
      <c r="AI411" s="501" t="s">
        <v>204</v>
      </c>
      <c r="AJ411" s="502"/>
      <c r="AK411" s="502"/>
      <c r="AL411" s="502"/>
      <c r="AM411" s="502"/>
      <c r="AN411" s="502"/>
      <c r="AO411" s="502"/>
      <c r="AP411" s="503"/>
      <c r="AQ411" s="501" t="s">
        <v>196</v>
      </c>
      <c r="AR411" s="502"/>
      <c r="AS411" s="502"/>
      <c r="AT411" s="502"/>
      <c r="AU411" s="502"/>
      <c r="AV411" s="502"/>
      <c r="AW411" s="503"/>
      <c r="AX411" s="251"/>
      <c r="AY411" s="153"/>
      <c r="AZ411" s="153"/>
      <c r="BA411" s="153"/>
      <c r="BB411" s="153"/>
      <c r="BC411" s="153"/>
      <c r="BD411" s="94"/>
      <c r="BE411" s="94"/>
      <c r="BF411" s="94"/>
      <c r="BG411" s="94"/>
      <c r="BH411" s="94"/>
    </row>
    <row r="412" spans="1:63" s="110" customFormat="1" ht="15" customHeight="1" x14ac:dyDescent="0.15">
      <c r="D412" s="522"/>
      <c r="E412" s="522"/>
      <c r="F412" s="522"/>
      <c r="G412" s="522"/>
      <c r="H412" s="522"/>
      <c r="I412" s="522"/>
      <c r="J412" s="522"/>
      <c r="K412" s="522"/>
      <c r="L412" s="522"/>
      <c r="M412" s="522"/>
      <c r="N412" s="522"/>
      <c r="O412" s="522"/>
      <c r="P412" s="522"/>
      <c r="Q412" s="522"/>
      <c r="R412" s="522"/>
      <c r="S412" s="522"/>
      <c r="T412" s="522"/>
      <c r="U412" s="522"/>
      <c r="V412" s="522"/>
      <c r="W412" s="522"/>
      <c r="X412" s="522"/>
      <c r="Y412" s="522"/>
      <c r="Z412" s="522"/>
      <c r="AA412" s="522"/>
      <c r="AB412" s="522"/>
      <c r="AC412" s="522"/>
      <c r="AD412" s="522"/>
      <c r="AE412" s="522"/>
      <c r="AF412" s="522"/>
      <c r="AG412" s="522"/>
      <c r="AH412" s="522"/>
      <c r="AI412" s="504"/>
      <c r="AJ412" s="505"/>
      <c r="AK412" s="505"/>
      <c r="AL412" s="505"/>
      <c r="AM412" s="505"/>
      <c r="AN412" s="505"/>
      <c r="AO412" s="505"/>
      <c r="AP412" s="506"/>
      <c r="AQ412" s="504"/>
      <c r="AR412" s="505"/>
      <c r="AS412" s="505"/>
      <c r="AT412" s="505"/>
      <c r="AU412" s="505"/>
      <c r="AV412" s="505"/>
      <c r="AW412" s="506"/>
      <c r="AX412" s="153"/>
      <c r="AY412" s="153"/>
      <c r="AZ412" s="153"/>
      <c r="BA412" s="153"/>
      <c r="BB412" s="153"/>
      <c r="BC412" s="153"/>
      <c r="BD412" s="143"/>
      <c r="BE412" s="143"/>
      <c r="BF412" s="143"/>
      <c r="BG412" s="143"/>
      <c r="BH412" s="143"/>
    </row>
    <row r="413" spans="1:63" s="110" customFormat="1" ht="27.75" customHeight="1" x14ac:dyDescent="0.15">
      <c r="D413" s="522"/>
      <c r="E413" s="522"/>
      <c r="F413" s="522"/>
      <c r="G413" s="522"/>
      <c r="H413" s="522"/>
      <c r="I413" s="522"/>
      <c r="J413" s="522"/>
      <c r="K413" s="522"/>
      <c r="L413" s="522"/>
      <c r="M413" s="522"/>
      <c r="N413" s="522"/>
      <c r="O413" s="522"/>
      <c r="P413" s="522"/>
      <c r="Q413" s="522"/>
      <c r="R413" s="522"/>
      <c r="S413" s="522"/>
      <c r="T413" s="522"/>
      <c r="U413" s="522"/>
      <c r="V413" s="522"/>
      <c r="W413" s="522"/>
      <c r="X413" s="522"/>
      <c r="Y413" s="522"/>
      <c r="Z413" s="522"/>
      <c r="AA413" s="522"/>
      <c r="AB413" s="522"/>
      <c r="AC413" s="522"/>
      <c r="AD413" s="522"/>
      <c r="AE413" s="522"/>
      <c r="AF413" s="522"/>
      <c r="AG413" s="522"/>
      <c r="AH413" s="522"/>
      <c r="AI413" s="507"/>
      <c r="AJ413" s="508"/>
      <c r="AK413" s="508"/>
      <c r="AL413" s="508"/>
      <c r="AM413" s="508"/>
      <c r="AN413" s="508"/>
      <c r="AO413" s="508"/>
      <c r="AP413" s="509"/>
      <c r="AQ413" s="507"/>
      <c r="AR413" s="508"/>
      <c r="AS413" s="508"/>
      <c r="AT413" s="508"/>
      <c r="AU413" s="508"/>
      <c r="AV413" s="508"/>
      <c r="AW413" s="509"/>
      <c r="AX413" s="153"/>
      <c r="AY413" s="153"/>
      <c r="AZ413" s="153"/>
      <c r="BA413" s="252"/>
      <c r="BB413" s="252"/>
      <c r="BC413" s="252"/>
      <c r="BD413" s="253"/>
      <c r="BE413" s="253"/>
      <c r="BF413" s="143"/>
      <c r="BG413" s="143"/>
      <c r="BH413" s="143"/>
      <c r="BI413" s="143"/>
    </row>
    <row r="414" spans="1:63" s="103" customFormat="1" ht="15" customHeight="1" x14ac:dyDescent="0.15">
      <c r="A414" s="154"/>
      <c r="B414" s="154"/>
      <c r="C414" s="154"/>
      <c r="D414" s="459"/>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1332"/>
      <c r="AB414" s="463"/>
      <c r="AC414" s="464"/>
      <c r="AD414" s="464"/>
      <c r="AE414" s="464"/>
      <c r="AF414" s="465"/>
      <c r="AG414" s="469" t="s">
        <v>200</v>
      </c>
      <c r="AH414" s="470"/>
      <c r="AI414" s="473"/>
      <c r="AJ414" s="474"/>
      <c r="AK414" s="474"/>
      <c r="AL414" s="474"/>
      <c r="AM414" s="474"/>
      <c r="AN414" s="474"/>
      <c r="AO414" s="474"/>
      <c r="AP414" s="475"/>
      <c r="AQ414" s="155"/>
      <c r="AR414" s="156"/>
      <c r="AS414" s="156"/>
      <c r="AT414" s="156"/>
      <c r="AU414" s="156"/>
      <c r="AV414" s="156"/>
      <c r="AW414" s="157"/>
      <c r="AX414" s="1055" t="s">
        <v>198</v>
      </c>
      <c r="AY414" s="499"/>
      <c r="AZ414" s="499"/>
      <c r="BA414" s="499"/>
      <c r="BB414" s="499"/>
      <c r="BC414" s="499"/>
      <c r="BD414" s="499"/>
      <c r="BE414" s="454"/>
      <c r="BF414" s="159"/>
      <c r="BG414" s="159"/>
      <c r="BH414" s="159"/>
      <c r="BI414" s="154"/>
      <c r="BJ414" s="154"/>
      <c r="BK414" s="154"/>
    </row>
    <row r="415" spans="1:63" s="103" customFormat="1" ht="15" customHeight="1" x14ac:dyDescent="0.15">
      <c r="A415" s="154"/>
      <c r="B415" s="154"/>
      <c r="C415" s="154"/>
      <c r="D415" s="461"/>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1333"/>
      <c r="AB415" s="466"/>
      <c r="AC415" s="467"/>
      <c r="AD415" s="467"/>
      <c r="AE415" s="467"/>
      <c r="AF415" s="468"/>
      <c r="AG415" s="471"/>
      <c r="AH415" s="472"/>
      <c r="AI415" s="476"/>
      <c r="AJ415" s="477"/>
      <c r="AK415" s="477"/>
      <c r="AL415" s="477"/>
      <c r="AM415" s="477"/>
      <c r="AN415" s="477"/>
      <c r="AO415" s="477"/>
      <c r="AP415" s="478"/>
      <c r="AQ415" s="160"/>
      <c r="AR415" s="161"/>
      <c r="AS415" s="161"/>
      <c r="AT415" s="161"/>
      <c r="AU415" s="161"/>
      <c r="AV415" s="161"/>
      <c r="AW415" s="162"/>
      <c r="AX415" s="1054"/>
      <c r="AY415" s="500"/>
      <c r="AZ415" s="500"/>
      <c r="BA415" s="500"/>
      <c r="BB415" s="500"/>
      <c r="BC415" s="500"/>
      <c r="BD415" s="500"/>
      <c r="BE415" s="456"/>
      <c r="BF415" s="159"/>
      <c r="BG415" s="159"/>
      <c r="BH415" s="159"/>
      <c r="BI415" s="159"/>
      <c r="BJ415" s="154"/>
      <c r="BK415" s="154"/>
    </row>
    <row r="416" spans="1:63" s="103" customFormat="1" ht="15" customHeight="1" x14ac:dyDescent="0.15">
      <c r="A416" s="154"/>
      <c r="B416" s="154"/>
      <c r="C416" s="154"/>
      <c r="D416" s="459"/>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1332"/>
      <c r="AB416" s="463"/>
      <c r="AC416" s="464"/>
      <c r="AD416" s="464"/>
      <c r="AE416" s="464"/>
      <c r="AF416" s="465"/>
      <c r="AG416" s="480" t="s">
        <v>200</v>
      </c>
      <c r="AH416" s="470"/>
      <c r="AI416" s="473"/>
      <c r="AJ416" s="474"/>
      <c r="AK416" s="474"/>
      <c r="AL416" s="474"/>
      <c r="AM416" s="474"/>
      <c r="AN416" s="474"/>
      <c r="AO416" s="474"/>
      <c r="AP416" s="475"/>
      <c r="AQ416" s="155"/>
      <c r="AR416" s="156"/>
      <c r="AS416" s="156"/>
      <c r="AT416" s="156"/>
      <c r="AU416" s="156"/>
      <c r="AV416" s="156"/>
      <c r="AW416" s="157"/>
      <c r="AX416" s="493"/>
      <c r="AY416" s="494"/>
      <c r="AZ416" s="494"/>
      <c r="BA416" s="494"/>
      <c r="BB416" s="494"/>
      <c r="BC416" s="495"/>
      <c r="BD416" s="453" t="s">
        <v>200</v>
      </c>
      <c r="BE416" s="454"/>
      <c r="BF416" s="159"/>
      <c r="BG416" s="159"/>
      <c r="BH416" s="159"/>
      <c r="BI416" s="159"/>
      <c r="BJ416" s="159"/>
      <c r="BK416" s="159"/>
    </row>
    <row r="417" spans="1:63" s="103" customFormat="1" ht="15" customHeight="1" x14ac:dyDescent="0.15">
      <c r="A417" s="154"/>
      <c r="B417" s="154"/>
      <c r="C417" s="154"/>
      <c r="D417" s="461"/>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c r="AA417" s="1333"/>
      <c r="AB417" s="466"/>
      <c r="AC417" s="467"/>
      <c r="AD417" s="467"/>
      <c r="AE417" s="467"/>
      <c r="AF417" s="468"/>
      <c r="AG417" s="1334"/>
      <c r="AH417" s="1335"/>
      <c r="AI417" s="476"/>
      <c r="AJ417" s="477"/>
      <c r="AK417" s="477"/>
      <c r="AL417" s="477"/>
      <c r="AM417" s="477"/>
      <c r="AN417" s="477"/>
      <c r="AO417" s="477"/>
      <c r="AP417" s="478"/>
      <c r="AQ417" s="160"/>
      <c r="AR417" s="161"/>
      <c r="AS417" s="161"/>
      <c r="AT417" s="161"/>
      <c r="AU417" s="161"/>
      <c r="AV417" s="161"/>
      <c r="AW417" s="162"/>
      <c r="AX417" s="496"/>
      <c r="AY417" s="497"/>
      <c r="AZ417" s="497"/>
      <c r="BA417" s="497"/>
      <c r="BB417" s="497"/>
      <c r="BC417" s="498"/>
      <c r="BD417" s="455"/>
      <c r="BE417" s="456"/>
      <c r="BF417" s="159"/>
      <c r="BG417" s="159"/>
      <c r="BH417" s="159"/>
      <c r="BI417" s="159"/>
      <c r="BJ417" s="159"/>
      <c r="BK417" s="159"/>
    </row>
    <row r="418" spans="1:63" s="110" customFormat="1" ht="15" customHeight="1" x14ac:dyDescent="0.15">
      <c r="D418" s="457" t="s">
        <v>369</v>
      </c>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164"/>
      <c r="BG418" s="164"/>
      <c r="BH418" s="164"/>
    </row>
    <row r="419" spans="1:63" s="110" customFormat="1" ht="15" customHeight="1" x14ac:dyDescent="0.15">
      <c r="D419" s="1331" t="s">
        <v>205</v>
      </c>
      <c r="E419" s="1331"/>
      <c r="F419" s="1331"/>
      <c r="G419" s="1331"/>
      <c r="H419" s="1331"/>
      <c r="I419" s="1331"/>
      <c r="J419" s="1331"/>
      <c r="K419" s="1331"/>
      <c r="L419" s="1331"/>
      <c r="M419" s="1331"/>
      <c r="N419" s="1331"/>
      <c r="O419" s="1331"/>
      <c r="P419" s="1331"/>
      <c r="Q419" s="1331"/>
      <c r="R419" s="1331"/>
      <c r="S419" s="1331"/>
      <c r="T419" s="1331"/>
      <c r="U419" s="1331"/>
      <c r="V419" s="1331"/>
      <c r="W419" s="1331"/>
      <c r="X419" s="1331"/>
      <c r="Y419" s="1331"/>
      <c r="Z419" s="1331"/>
      <c r="AA419" s="1331"/>
      <c r="AB419" s="1331"/>
      <c r="AC419" s="1331"/>
      <c r="AD419" s="1331"/>
      <c r="AE419" s="1331"/>
      <c r="AF419" s="1331"/>
      <c r="AG419" s="1331"/>
      <c r="AH419" s="1331"/>
      <c r="AI419" s="1331"/>
      <c r="AJ419" s="1331"/>
      <c r="AK419" s="1331"/>
      <c r="AL419" s="1331"/>
      <c r="AM419" s="1331"/>
      <c r="AN419" s="1331"/>
      <c r="AO419" s="1331"/>
      <c r="AP419" s="1331"/>
      <c r="AQ419" s="1331"/>
      <c r="AR419" s="1331"/>
      <c r="AS419" s="1331"/>
      <c r="AT419" s="1331"/>
      <c r="AU419" s="1331"/>
      <c r="AV419" s="1331"/>
      <c r="AW419" s="1331"/>
      <c r="AX419" s="1331"/>
      <c r="AY419" s="1331"/>
      <c r="AZ419" s="1331"/>
      <c r="BA419" s="1331"/>
      <c r="BB419" s="1331"/>
      <c r="BC419" s="164"/>
      <c r="BD419" s="164"/>
      <c r="BE419" s="164"/>
      <c r="BF419" s="164"/>
      <c r="BG419" s="164"/>
      <c r="BH419" s="164"/>
    </row>
    <row r="420" spans="1:63" s="103" customFormat="1" ht="15" customHeight="1" x14ac:dyDescent="0.15">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c r="AK420" s="254"/>
      <c r="AL420" s="254"/>
      <c r="AM420" s="254"/>
      <c r="AN420" s="254"/>
      <c r="AO420" s="254"/>
      <c r="AP420" s="254"/>
      <c r="AQ420" s="254"/>
      <c r="AR420" s="254"/>
      <c r="AZ420" s="109"/>
      <c r="BA420" s="147"/>
      <c r="BB420" s="147"/>
      <c r="BC420" s="147"/>
      <c r="BD420" s="147"/>
      <c r="BE420" s="147"/>
      <c r="BF420" s="147"/>
      <c r="BG420" s="147"/>
      <c r="BH420" s="147"/>
    </row>
    <row r="421" spans="1:63" s="241" customFormat="1" ht="15" customHeight="1" x14ac:dyDescent="0.15">
      <c r="A421" s="110"/>
      <c r="B421" s="110"/>
      <c r="C421" s="110"/>
      <c r="D421" s="491" t="s">
        <v>371</v>
      </c>
      <c r="E421" s="491"/>
      <c r="F421" s="491"/>
      <c r="G421" s="491"/>
      <c r="H421" s="491"/>
      <c r="I421" s="491"/>
      <c r="J421" s="491"/>
      <c r="K421" s="491"/>
      <c r="L421" s="491"/>
      <c r="M421" s="491"/>
      <c r="N421" s="491"/>
      <c r="O421" s="491"/>
      <c r="P421" s="491"/>
      <c r="Q421" s="491"/>
      <c r="R421" s="491"/>
      <c r="S421" s="491"/>
      <c r="T421" s="491"/>
      <c r="U421" s="491"/>
      <c r="V421" s="491"/>
      <c r="W421" s="491"/>
      <c r="X421" s="491"/>
      <c r="Y421" s="491"/>
      <c r="Z421" s="491"/>
      <c r="AA421" s="491"/>
      <c r="AB421" s="491"/>
      <c r="AC421" s="491"/>
      <c r="AD421" s="491"/>
      <c r="AE421" s="491"/>
      <c r="AF421" s="491"/>
      <c r="AG421" s="491"/>
      <c r="AH421" s="491"/>
      <c r="AI421" s="491"/>
      <c r="AJ421" s="491"/>
      <c r="AK421" s="491"/>
      <c r="AL421" s="491"/>
      <c r="AM421" s="491"/>
      <c r="AN421" s="491"/>
      <c r="AO421" s="491"/>
      <c r="AP421" s="491"/>
      <c r="AQ421" s="491"/>
      <c r="AR421" s="491"/>
      <c r="AS421" s="491"/>
      <c r="AT421" s="491"/>
      <c r="AU421" s="491"/>
      <c r="AV421" s="491"/>
      <c r="AW421" s="491"/>
      <c r="AX421" s="491"/>
      <c r="AY421" s="491"/>
      <c r="AZ421" s="491"/>
      <c r="BA421" s="491"/>
      <c r="BB421" s="491"/>
      <c r="BC421" s="491"/>
      <c r="BD421" s="491"/>
      <c r="BE421" s="491"/>
      <c r="BF421" s="491"/>
      <c r="BG421" s="491"/>
      <c r="BH421" s="491"/>
      <c r="BI421" s="491"/>
      <c r="BJ421" s="491"/>
      <c r="BK421" s="491"/>
    </row>
    <row r="422" spans="1:63" s="241" customFormat="1" ht="15" customHeight="1" x14ac:dyDescent="0.15">
      <c r="A422" s="110"/>
      <c r="B422" s="110"/>
      <c r="C422" s="110"/>
      <c r="D422" s="110"/>
      <c r="F422" s="491" t="s">
        <v>372</v>
      </c>
      <c r="G422" s="491"/>
      <c r="H422" s="491"/>
      <c r="I422" s="491"/>
      <c r="J422" s="491"/>
      <c r="K422" s="491"/>
      <c r="L422" s="491"/>
      <c r="M422" s="491"/>
      <c r="N422" s="491"/>
      <c r="O422" s="491"/>
      <c r="P422" s="491"/>
      <c r="Q422" s="491"/>
      <c r="R422" s="491"/>
      <c r="S422" s="491"/>
      <c r="T422" s="491"/>
      <c r="U422" s="491"/>
      <c r="V422" s="491"/>
      <c r="W422" s="491"/>
      <c r="X422" s="491"/>
      <c r="Y422" s="491"/>
      <c r="Z422" s="491"/>
      <c r="AA422" s="491"/>
      <c r="AB422" s="491"/>
      <c r="AC422" s="491"/>
      <c r="AD422" s="491"/>
      <c r="AE422" s="491"/>
      <c r="AF422" s="491"/>
      <c r="AG422" s="491"/>
      <c r="AH422" s="491"/>
      <c r="AI422" s="491"/>
      <c r="AJ422" s="491"/>
      <c r="AK422" s="491"/>
      <c r="AL422" s="491"/>
      <c r="AM422" s="491"/>
      <c r="AN422" s="491"/>
      <c r="AO422" s="491"/>
      <c r="AP422" s="491"/>
      <c r="AQ422" s="491"/>
      <c r="AR422" s="491"/>
      <c r="AS422" s="491"/>
      <c r="AT422" s="491"/>
      <c r="AU422" s="491"/>
      <c r="AV422" s="491"/>
      <c r="AW422" s="491"/>
      <c r="AX422" s="491"/>
      <c r="AY422" s="491"/>
      <c r="AZ422" s="491"/>
      <c r="BA422" s="491"/>
      <c r="BB422" s="491"/>
      <c r="BC422" s="491"/>
      <c r="BD422" s="491"/>
      <c r="BE422" s="491"/>
      <c r="BF422" s="491"/>
      <c r="BG422" s="491"/>
      <c r="BH422" s="491"/>
      <c r="BI422" s="491"/>
      <c r="BJ422" s="491"/>
      <c r="BK422" s="491"/>
    </row>
    <row r="423" spans="1:63" s="241" customFormat="1" ht="15" customHeight="1" x14ac:dyDescent="0.15">
      <c r="A423" s="110"/>
      <c r="B423" s="110"/>
      <c r="C423" s="110"/>
      <c r="D423" s="110" t="s">
        <v>373</v>
      </c>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t="s">
        <v>374</v>
      </c>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row>
    <row r="424" spans="1:63" s="242" customFormat="1" ht="15" customHeight="1" x14ac:dyDescent="0.15">
      <c r="A424" s="103"/>
      <c r="B424" s="103"/>
      <c r="C424" s="103"/>
      <c r="D424" s="1328">
        <f>BF190+AZ146/160</f>
        <v>0</v>
      </c>
      <c r="E424" s="1328"/>
      <c r="F424" s="1328"/>
      <c r="G424" s="1328"/>
      <c r="H424" s="1328"/>
      <c r="I424" s="1328"/>
      <c r="J424" s="1328"/>
      <c r="K424" s="1328"/>
      <c r="L424" s="1328"/>
      <c r="M424" s="1328"/>
      <c r="N424" s="1328"/>
      <c r="O424" s="1328"/>
      <c r="P424" s="1328"/>
      <c r="Q424" s="1328"/>
      <c r="R424" s="2"/>
      <c r="S424" s="2"/>
      <c r="T424" s="2"/>
      <c r="U424" s="1329" t="str">
        <f>IF(D424&gt;=AD424,"≧","ー")</f>
        <v>≧</v>
      </c>
      <c r="V424" s="1329"/>
      <c r="W424" s="1329"/>
      <c r="X424" s="1329"/>
      <c r="Y424" s="1329"/>
      <c r="Z424" s="1329"/>
      <c r="AA424" s="2"/>
      <c r="AB424" s="2"/>
      <c r="AC424" s="2"/>
      <c r="AD424" s="1328"/>
      <c r="AE424" s="1328"/>
      <c r="AF424" s="1328"/>
      <c r="AG424" s="1328"/>
      <c r="AH424" s="1328"/>
      <c r="AI424" s="1328"/>
      <c r="AJ424" s="1328"/>
      <c r="AK424" s="1328"/>
      <c r="AL424" s="1328"/>
      <c r="AM424" s="1328"/>
      <c r="AN424" s="1328"/>
      <c r="AO424" s="1328"/>
      <c r="AP424" s="1328"/>
      <c r="AQ424" s="1328"/>
      <c r="AR424" s="103"/>
      <c r="AS424" s="103"/>
      <c r="AT424" s="103"/>
      <c r="AU424" s="103"/>
      <c r="AV424" s="103"/>
      <c r="AW424" s="103"/>
      <c r="AX424" s="103"/>
      <c r="AY424" s="103"/>
      <c r="AZ424" s="103"/>
      <c r="BA424" s="103"/>
      <c r="BB424" s="103"/>
      <c r="BC424" s="103"/>
      <c r="BD424" s="103"/>
      <c r="BE424" s="103"/>
      <c r="BF424" s="103"/>
      <c r="BG424" s="103"/>
      <c r="BH424" s="103"/>
      <c r="BI424" s="103"/>
      <c r="BJ424" s="103"/>
      <c r="BK424" s="103"/>
    </row>
    <row r="425" spans="1:63" s="242" customFormat="1" ht="15" customHeight="1" x14ac:dyDescent="0.15">
      <c r="A425" s="103"/>
      <c r="B425" s="103"/>
      <c r="C425" s="103"/>
      <c r="D425" s="1328"/>
      <c r="E425" s="1328"/>
      <c r="F425" s="1328"/>
      <c r="G425" s="1328"/>
      <c r="H425" s="1328"/>
      <c r="I425" s="1328"/>
      <c r="J425" s="1328"/>
      <c r="K425" s="1328"/>
      <c r="L425" s="1328"/>
      <c r="M425" s="1328"/>
      <c r="N425" s="1328"/>
      <c r="O425" s="1328"/>
      <c r="P425" s="1328"/>
      <c r="Q425" s="1328"/>
      <c r="R425" s="2"/>
      <c r="S425" s="2"/>
      <c r="T425" s="2"/>
      <c r="U425" s="1329"/>
      <c r="V425" s="1329"/>
      <c r="W425" s="1329"/>
      <c r="X425" s="1329"/>
      <c r="Y425" s="1329"/>
      <c r="Z425" s="1329"/>
      <c r="AA425" s="2"/>
      <c r="AB425" s="2"/>
      <c r="AC425" s="2"/>
      <c r="AD425" s="1328"/>
      <c r="AE425" s="1328"/>
      <c r="AF425" s="1328"/>
      <c r="AG425" s="1328"/>
      <c r="AH425" s="1328"/>
      <c r="AI425" s="1328"/>
      <c r="AJ425" s="1328"/>
      <c r="AK425" s="1328"/>
      <c r="AL425" s="1328"/>
      <c r="AM425" s="1328"/>
      <c r="AN425" s="1328"/>
      <c r="AO425" s="1328"/>
      <c r="AP425" s="1328"/>
      <c r="AQ425" s="1328"/>
      <c r="AR425" s="103"/>
      <c r="AS425" s="103"/>
      <c r="AT425" s="103"/>
      <c r="AU425" s="103"/>
      <c r="AV425" s="103"/>
      <c r="AW425" s="103"/>
      <c r="AX425" s="103"/>
      <c r="AY425" s="103"/>
      <c r="AZ425" s="103"/>
      <c r="BA425" s="103"/>
      <c r="BB425" s="103"/>
      <c r="BC425" s="103"/>
      <c r="BD425" s="103"/>
      <c r="BE425" s="103"/>
      <c r="BF425" s="103"/>
      <c r="BG425" s="103"/>
      <c r="BH425" s="103"/>
      <c r="BI425" s="103"/>
      <c r="BJ425" s="103"/>
      <c r="BK425" s="103"/>
    </row>
    <row r="426" spans="1:63" s="241" customFormat="1" ht="15" customHeight="1" x14ac:dyDescent="0.15">
      <c r="A426" s="110"/>
      <c r="B426" s="110"/>
      <c r="C426" s="110"/>
      <c r="D426" s="110" t="s">
        <v>375</v>
      </c>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458" t="s">
        <v>376</v>
      </c>
      <c r="AE426" s="458"/>
      <c r="AF426" s="458"/>
      <c r="AG426" s="458"/>
      <c r="AH426" s="458"/>
      <c r="AI426" s="458"/>
      <c r="AJ426" s="458"/>
      <c r="AK426" s="458"/>
      <c r="AL426" s="458"/>
      <c r="AM426" s="458"/>
      <c r="AN426" s="458"/>
      <c r="AO426" s="458"/>
      <c r="AP426" s="458"/>
      <c r="AQ426" s="458"/>
      <c r="AR426" s="458"/>
      <c r="AS426" s="458"/>
      <c r="AT426" s="458"/>
      <c r="AU426" s="458"/>
      <c r="AV426" s="458"/>
      <c r="AW426" s="458"/>
      <c r="AX426" s="458"/>
      <c r="AY426" s="458"/>
      <c r="AZ426" s="458"/>
      <c r="BA426" s="458"/>
      <c r="BB426" s="458"/>
      <c r="BC426" s="458"/>
      <c r="BD426" s="458"/>
      <c r="BE426" s="458"/>
      <c r="BF426" s="458"/>
      <c r="BG426" s="458"/>
      <c r="BH426" s="458"/>
      <c r="BI426" s="110"/>
      <c r="BJ426" s="110"/>
      <c r="BK426" s="110"/>
    </row>
    <row r="427" spans="1:63" s="241" customFormat="1" ht="15" customHeight="1" x14ac:dyDescent="0.15">
      <c r="A427" s="110"/>
      <c r="B427" s="110"/>
      <c r="C427" s="110"/>
      <c r="D427" s="458" t="s">
        <v>377</v>
      </c>
      <c r="E427" s="458"/>
      <c r="F427" s="458"/>
      <c r="G427" s="458"/>
      <c r="H427" s="458"/>
      <c r="I427" s="458"/>
      <c r="J427" s="458"/>
      <c r="K427" s="458"/>
      <c r="L427" s="458"/>
      <c r="M427" s="458"/>
      <c r="N427" s="458"/>
      <c r="O427" s="458"/>
      <c r="P427" s="458"/>
      <c r="Q427" s="458"/>
      <c r="R427" s="458"/>
      <c r="S427" s="458"/>
      <c r="T427" s="458"/>
      <c r="U427" s="458"/>
      <c r="V427" s="458"/>
      <c r="W427" s="458"/>
      <c r="X427" s="458"/>
      <c r="Y427" s="458"/>
      <c r="Z427" s="110"/>
      <c r="AA427" s="110"/>
      <c r="AB427" s="110"/>
      <c r="AC427" s="110"/>
      <c r="AD427" s="458" t="s">
        <v>378</v>
      </c>
      <c r="AE427" s="458"/>
      <c r="AF427" s="458"/>
      <c r="AG427" s="458"/>
      <c r="AH427" s="458"/>
      <c r="AI427" s="458"/>
      <c r="AJ427" s="458"/>
      <c r="AK427" s="458"/>
      <c r="AL427" s="458"/>
      <c r="AM427" s="458"/>
      <c r="AN427" s="458"/>
      <c r="AO427" s="458"/>
      <c r="AP427" s="458"/>
      <c r="AQ427" s="458"/>
      <c r="AR427" s="458"/>
      <c r="AS427" s="458"/>
      <c r="AT427" s="458"/>
      <c r="AU427" s="458"/>
      <c r="AV427" s="458"/>
      <c r="AW427" s="458"/>
      <c r="AX427" s="458"/>
      <c r="AY427" s="458"/>
      <c r="AZ427" s="255"/>
      <c r="BA427" s="255"/>
      <c r="BB427" s="255"/>
      <c r="BC427" s="255"/>
      <c r="BD427" s="255"/>
      <c r="BE427" s="255"/>
      <c r="BF427" s="255"/>
      <c r="BG427" s="255"/>
      <c r="BH427" s="255"/>
      <c r="BI427" s="110"/>
      <c r="BJ427" s="110"/>
      <c r="BK427" s="110"/>
    </row>
    <row r="428" spans="1:63" s="242" customFormat="1" ht="15" customHeight="1" x14ac:dyDescent="0.15">
      <c r="A428" s="103"/>
      <c r="B428" s="103"/>
      <c r="C428" s="103"/>
      <c r="D428" s="1328"/>
      <c r="E428" s="1328"/>
      <c r="F428" s="1328"/>
      <c r="G428" s="1328"/>
      <c r="H428" s="1328"/>
      <c r="I428" s="1328"/>
      <c r="J428" s="1328"/>
      <c r="K428" s="1328"/>
      <c r="L428" s="1328"/>
      <c r="M428" s="1328"/>
      <c r="N428" s="1328"/>
      <c r="O428" s="1328"/>
      <c r="P428" s="1328"/>
      <c r="Q428" s="1328"/>
      <c r="R428" s="2"/>
      <c r="S428" s="2"/>
      <c r="T428" s="2"/>
      <c r="U428" s="1329" t="str">
        <f>IF(D428&gt;=AD428,"≧","ー")</f>
        <v>≧</v>
      </c>
      <c r="V428" s="1329"/>
      <c r="W428" s="1329"/>
      <c r="X428" s="1329"/>
      <c r="Y428" s="1329"/>
      <c r="Z428" s="1329"/>
      <c r="AA428" s="2"/>
      <c r="AB428" s="2"/>
      <c r="AC428" s="2"/>
      <c r="AD428" s="1328"/>
      <c r="AE428" s="1328"/>
      <c r="AF428" s="1328"/>
      <c r="AG428" s="1328"/>
      <c r="AH428" s="1328"/>
      <c r="AI428" s="1328"/>
      <c r="AJ428" s="1328"/>
      <c r="AK428" s="1328"/>
      <c r="AL428" s="1328"/>
      <c r="AM428" s="1328"/>
      <c r="AN428" s="1328"/>
      <c r="AO428" s="1328"/>
      <c r="AP428" s="1328"/>
      <c r="AQ428" s="1328"/>
      <c r="AR428" s="103"/>
      <c r="AS428" s="103"/>
      <c r="AU428" s="1330"/>
      <c r="AV428" s="1330"/>
      <c r="AW428" s="1330"/>
      <c r="AX428" s="1330"/>
      <c r="AY428" s="1330"/>
      <c r="AZ428" s="1330"/>
      <c r="BA428" s="1330"/>
      <c r="BB428" s="1330"/>
      <c r="BC428" s="1330"/>
      <c r="BD428" s="1330"/>
      <c r="BE428" s="1330"/>
      <c r="BF428" s="1330"/>
      <c r="BG428" s="1330"/>
      <c r="BH428" s="1330"/>
      <c r="BI428" s="103"/>
      <c r="BJ428" s="103"/>
      <c r="BK428" s="103"/>
    </row>
    <row r="429" spans="1:63" s="242" customFormat="1" ht="15" customHeight="1" x14ac:dyDescent="0.15">
      <c r="A429" s="103"/>
      <c r="B429" s="103"/>
      <c r="C429" s="103"/>
      <c r="D429" s="1328"/>
      <c r="E429" s="1328"/>
      <c r="F429" s="1328"/>
      <c r="G429" s="1328"/>
      <c r="H429" s="1328"/>
      <c r="I429" s="1328"/>
      <c r="J429" s="1328"/>
      <c r="K429" s="1328"/>
      <c r="L429" s="1328"/>
      <c r="M429" s="1328"/>
      <c r="N429" s="1328"/>
      <c r="O429" s="1328"/>
      <c r="P429" s="1328"/>
      <c r="Q429" s="1328"/>
      <c r="R429" s="2"/>
      <c r="S429" s="2"/>
      <c r="T429" s="2"/>
      <c r="U429" s="1329"/>
      <c r="V429" s="1329"/>
      <c r="W429" s="1329"/>
      <c r="X429" s="1329"/>
      <c r="Y429" s="1329"/>
      <c r="Z429" s="1329"/>
      <c r="AA429" s="2"/>
      <c r="AB429" s="2"/>
      <c r="AC429" s="2"/>
      <c r="AD429" s="1328"/>
      <c r="AE429" s="1328"/>
      <c r="AF429" s="1328"/>
      <c r="AG429" s="1328"/>
      <c r="AH429" s="1328"/>
      <c r="AI429" s="1328"/>
      <c r="AJ429" s="1328"/>
      <c r="AK429" s="1328"/>
      <c r="AL429" s="1328"/>
      <c r="AM429" s="1328"/>
      <c r="AN429" s="1328"/>
      <c r="AO429" s="1328"/>
      <c r="AP429" s="1328"/>
      <c r="AQ429" s="1328"/>
      <c r="AR429" s="103"/>
      <c r="AS429" s="103"/>
      <c r="AT429" s="103"/>
      <c r="AU429" s="103"/>
      <c r="AV429" s="103"/>
      <c r="AW429" s="103"/>
      <c r="AX429" s="103"/>
      <c r="AY429" s="103"/>
      <c r="AZ429" s="103"/>
      <c r="BA429" s="103"/>
      <c r="BB429" s="103"/>
      <c r="BC429" s="103"/>
      <c r="BD429" s="103"/>
      <c r="BE429" s="103"/>
      <c r="BF429" s="103"/>
      <c r="BG429" s="103"/>
      <c r="BH429" s="103"/>
      <c r="BI429" s="103"/>
      <c r="BJ429" s="103"/>
      <c r="BK429" s="103"/>
    </row>
    <row r="430" spans="1:63" s="242" customFormat="1" ht="15" customHeight="1" x14ac:dyDescent="0.15">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c r="AZ430" s="103"/>
      <c r="BA430" s="103"/>
      <c r="BB430" s="103"/>
      <c r="BC430" s="103"/>
      <c r="BD430" s="103"/>
      <c r="BE430" s="103"/>
      <c r="BF430" s="103"/>
      <c r="BG430" s="103"/>
      <c r="BH430" s="103"/>
      <c r="BI430" s="103"/>
      <c r="BJ430" s="103"/>
      <c r="BK430" s="103"/>
    </row>
    <row r="431" spans="1:63" s="241" customFormat="1" ht="20.25" customHeight="1" x14ac:dyDescent="0.15">
      <c r="A431" s="110"/>
      <c r="B431" s="110"/>
      <c r="C431" s="110"/>
      <c r="D431" s="110" t="s">
        <v>379</v>
      </c>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row>
    <row r="432" spans="1:63" s="242" customFormat="1" ht="26.25" customHeight="1" x14ac:dyDescent="0.15">
      <c r="A432" s="103"/>
      <c r="B432" s="103"/>
      <c r="C432" s="103"/>
      <c r="D432" s="103"/>
      <c r="E432" s="1324"/>
      <c r="F432" s="1325"/>
      <c r="G432" s="1325"/>
      <c r="H432" s="1325"/>
      <c r="I432" s="1325"/>
      <c r="J432" s="1325"/>
      <c r="K432" s="1325"/>
      <c r="L432" s="1325"/>
      <c r="M432" s="1325"/>
      <c r="N432" s="1325"/>
      <c r="O432" s="1325"/>
      <c r="P432" s="1325"/>
      <c r="Q432" s="1325"/>
      <c r="R432" s="1325"/>
      <c r="S432" s="1325"/>
      <c r="T432" s="1325"/>
      <c r="U432" s="1325"/>
      <c r="V432" s="1325"/>
      <c r="W432" s="1325"/>
      <c r="X432" s="1325"/>
      <c r="Y432" s="1325"/>
      <c r="Z432" s="1325"/>
      <c r="AA432" s="1326"/>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03"/>
      <c r="BC432" s="103"/>
      <c r="BD432" s="103"/>
      <c r="BE432" s="103"/>
      <c r="BF432" s="103"/>
      <c r="BG432" s="103"/>
      <c r="BH432" s="103"/>
      <c r="BI432" s="103"/>
      <c r="BJ432" s="103"/>
      <c r="BK432" s="103"/>
    </row>
    <row r="433" spans="1:64" s="110" customFormat="1" ht="34.5" customHeight="1" x14ac:dyDescent="0.15">
      <c r="D433" s="247" t="s">
        <v>380</v>
      </c>
      <c r="AE433" s="1327"/>
      <c r="AF433" s="1327"/>
      <c r="AG433" s="1327"/>
      <c r="AH433" s="1327"/>
      <c r="AI433" s="1327"/>
      <c r="AJ433" s="1327"/>
      <c r="AK433" s="1327"/>
      <c r="AL433" s="1327"/>
      <c r="AM433" s="110" t="s">
        <v>381</v>
      </c>
    </row>
    <row r="434" spans="1:64" s="241" customFormat="1" ht="15.75" customHeight="1" x14ac:dyDescent="0.15">
      <c r="A434" s="110"/>
      <c r="B434" s="110"/>
      <c r="C434" s="110"/>
      <c r="D434" s="110"/>
      <c r="E434" s="491" t="s">
        <v>382</v>
      </c>
      <c r="F434" s="491"/>
      <c r="G434" s="491"/>
      <c r="H434" s="491"/>
      <c r="I434" s="491"/>
      <c r="J434" s="491"/>
      <c r="K434" s="491"/>
      <c r="L434" s="491"/>
      <c r="M434" s="491"/>
      <c r="N434" s="491"/>
      <c r="O434" s="491"/>
      <c r="P434" s="491"/>
      <c r="Q434" s="491"/>
      <c r="R434" s="491"/>
      <c r="S434" s="491"/>
      <c r="T434" s="491"/>
      <c r="U434" s="491"/>
      <c r="V434" s="491"/>
      <c r="W434" s="491"/>
      <c r="X434" s="491"/>
      <c r="Y434" s="491"/>
      <c r="Z434" s="491"/>
      <c r="AA434" s="491"/>
      <c r="AB434" s="491"/>
      <c r="AC434" s="491"/>
      <c r="AD434" s="491"/>
      <c r="AE434" s="491"/>
      <c r="AF434" s="491"/>
      <c r="AG434" s="491"/>
      <c r="AH434" s="491"/>
      <c r="AI434" s="491"/>
      <c r="AJ434" s="491"/>
      <c r="AK434" s="491"/>
      <c r="AL434" s="491"/>
      <c r="AM434" s="491"/>
      <c r="AN434" s="491"/>
      <c r="AO434" s="491"/>
      <c r="AP434" s="491"/>
      <c r="AQ434" s="491"/>
      <c r="AR434" s="491"/>
      <c r="AS434" s="491"/>
      <c r="AT434" s="491"/>
      <c r="AU434" s="491"/>
      <c r="AV434" s="491"/>
      <c r="AW434" s="491"/>
      <c r="AX434" s="491"/>
      <c r="AY434" s="491"/>
      <c r="AZ434" s="491"/>
      <c r="BA434" s="491"/>
      <c r="BB434" s="491"/>
      <c r="BC434" s="491"/>
      <c r="BD434" s="491"/>
      <c r="BE434" s="491"/>
      <c r="BF434" s="491"/>
      <c r="BG434" s="491"/>
      <c r="BH434" s="491"/>
      <c r="BI434" s="491"/>
      <c r="BJ434" s="491"/>
      <c r="BK434" s="491"/>
      <c r="BL434" s="491"/>
    </row>
    <row r="435" spans="1:64" ht="15" customHeight="1" x14ac:dyDescent="0.4">
      <c r="A435" s="2"/>
      <c r="B435" s="2"/>
      <c r="C435" s="2"/>
      <c r="D435" s="2"/>
      <c r="E435" s="2"/>
      <c r="F435" s="2"/>
      <c r="G435" s="576" t="s">
        <v>383</v>
      </c>
      <c r="H435" s="576"/>
      <c r="I435" s="576"/>
      <c r="J435" s="576"/>
      <c r="K435" s="576"/>
      <c r="L435" s="576"/>
      <c r="M435" s="576"/>
      <c r="N435" s="576"/>
      <c r="O435" s="576"/>
      <c r="P435" s="576"/>
      <c r="Q435" s="576"/>
      <c r="R435" s="576"/>
      <c r="S435" s="576"/>
      <c r="T435" s="576"/>
      <c r="U435" s="576"/>
      <c r="V435" s="576"/>
      <c r="W435" s="576"/>
      <c r="X435" s="576"/>
      <c r="Y435" s="576"/>
      <c r="Z435" s="576"/>
      <c r="AA435" s="576"/>
      <c r="AB435" s="576"/>
      <c r="AC435" s="576"/>
      <c r="AD435" s="576"/>
      <c r="AE435" s="576"/>
      <c r="AF435" s="576"/>
      <c r="AG435" s="576"/>
      <c r="AH435" s="576"/>
      <c r="AI435" s="576"/>
      <c r="AJ435" s="576"/>
      <c r="AK435" s="576"/>
      <c r="AL435" s="576"/>
      <c r="AM435" s="576"/>
      <c r="AN435" s="576"/>
      <c r="AO435" s="576"/>
      <c r="AP435" s="576"/>
      <c r="AQ435" s="576"/>
      <c r="AR435" s="576"/>
      <c r="AS435" s="576"/>
      <c r="AT435" s="576"/>
      <c r="AU435" s="576"/>
      <c r="AV435" s="576"/>
      <c r="AW435" s="576"/>
      <c r="AX435" s="576"/>
      <c r="AY435" s="576"/>
      <c r="AZ435" s="576"/>
      <c r="BA435" s="576"/>
      <c r="BB435" s="576"/>
      <c r="BC435" s="576"/>
      <c r="BD435" s="576"/>
      <c r="BE435" s="576"/>
      <c r="BF435" s="576"/>
      <c r="BG435" s="2"/>
      <c r="BH435" s="2"/>
      <c r="BI435" s="2"/>
      <c r="BJ435" s="2"/>
      <c r="BK435" s="2"/>
    </row>
    <row r="436" spans="1:64" ht="15" customHeight="1" x14ac:dyDescent="0.4"/>
    <row r="437" spans="1:64" ht="15" customHeight="1" x14ac:dyDescent="0.4"/>
    <row r="438" spans="1:64" ht="15" customHeight="1" x14ac:dyDescent="0.4"/>
    <row r="439" spans="1:64" ht="15" customHeight="1" x14ac:dyDescent="0.4"/>
    <row r="440" spans="1:64" ht="15" customHeight="1" x14ac:dyDescent="0.4"/>
    <row r="441" spans="1:64" ht="15" customHeight="1" x14ac:dyDescent="0.4"/>
    <row r="442" spans="1:64" ht="15" customHeight="1" x14ac:dyDescent="0.4"/>
    <row r="443" spans="1:64" ht="15" customHeight="1" x14ac:dyDescent="0.4"/>
    <row r="444" spans="1:64" ht="15" customHeight="1" x14ac:dyDescent="0.4"/>
    <row r="445" spans="1:64" ht="15" customHeight="1" x14ac:dyDescent="0.4"/>
    <row r="446" spans="1:64" ht="15" customHeight="1" x14ac:dyDescent="0.4"/>
    <row r="447" spans="1:64" ht="15" customHeight="1" x14ac:dyDescent="0.4"/>
    <row r="448" spans="1:64" ht="15" customHeight="1" x14ac:dyDescent="0.4"/>
    <row r="449" ht="15" customHeight="1" x14ac:dyDescent="0.4"/>
    <row r="450" ht="15" customHeight="1" x14ac:dyDescent="0.4"/>
    <row r="451" ht="15" customHeight="1" x14ac:dyDescent="0.4"/>
    <row r="452" ht="15" customHeight="1" x14ac:dyDescent="0.4"/>
    <row r="453" ht="15" customHeight="1" x14ac:dyDescent="0.4"/>
    <row r="454" ht="15" customHeight="1" x14ac:dyDescent="0.4"/>
    <row r="455" ht="15" customHeight="1" x14ac:dyDescent="0.4"/>
    <row r="456" ht="15" customHeight="1" x14ac:dyDescent="0.4"/>
    <row r="457" ht="15" customHeight="1" x14ac:dyDescent="0.4"/>
    <row r="458" ht="15" customHeight="1" x14ac:dyDescent="0.4"/>
    <row r="459" ht="15" customHeight="1" x14ac:dyDescent="0.4"/>
    <row r="460" ht="15" customHeight="1" x14ac:dyDescent="0.4"/>
    <row r="461" ht="15" customHeight="1" x14ac:dyDescent="0.4"/>
    <row r="462" ht="15" customHeight="1" x14ac:dyDescent="0.4"/>
    <row r="463" ht="15" customHeight="1" x14ac:dyDescent="0.4"/>
    <row r="464" ht="15" customHeight="1" x14ac:dyDescent="0.4"/>
    <row r="465" ht="15" customHeight="1" x14ac:dyDescent="0.4"/>
    <row r="466" ht="15" customHeight="1" x14ac:dyDescent="0.4"/>
    <row r="467" ht="15" customHeight="1" x14ac:dyDescent="0.4"/>
    <row r="468" ht="15" customHeight="1" x14ac:dyDescent="0.4"/>
    <row r="469" ht="15" customHeight="1" x14ac:dyDescent="0.4"/>
    <row r="470" ht="15" customHeight="1" x14ac:dyDescent="0.4"/>
    <row r="471" ht="15" customHeight="1" x14ac:dyDescent="0.4"/>
    <row r="472" ht="15" customHeight="1" x14ac:dyDescent="0.4"/>
    <row r="473" ht="15" customHeight="1" x14ac:dyDescent="0.4"/>
    <row r="474" ht="15" customHeight="1" x14ac:dyDescent="0.4"/>
    <row r="475" ht="15" customHeight="1" x14ac:dyDescent="0.4"/>
    <row r="476" ht="15" customHeight="1" x14ac:dyDescent="0.4"/>
    <row r="477" ht="15" customHeight="1" x14ac:dyDescent="0.4"/>
    <row r="478" ht="15" customHeight="1" x14ac:dyDescent="0.4"/>
    <row r="479" ht="15" customHeight="1" x14ac:dyDescent="0.4"/>
    <row r="480" ht="15" customHeight="1" x14ac:dyDescent="0.4"/>
    <row r="481" ht="15" customHeight="1" x14ac:dyDescent="0.4"/>
    <row r="482" ht="15" customHeight="1" x14ac:dyDescent="0.4"/>
    <row r="483" ht="15" customHeight="1" x14ac:dyDescent="0.4"/>
    <row r="484" ht="15" customHeight="1" x14ac:dyDescent="0.4"/>
    <row r="485" ht="15" customHeight="1" x14ac:dyDescent="0.4"/>
    <row r="486" ht="15" customHeight="1" x14ac:dyDescent="0.4"/>
    <row r="487" ht="15" customHeight="1" x14ac:dyDescent="0.4"/>
    <row r="488" ht="15" customHeight="1" x14ac:dyDescent="0.4"/>
    <row r="489" ht="15" customHeight="1" x14ac:dyDescent="0.4"/>
    <row r="490" ht="15" customHeight="1" x14ac:dyDescent="0.4"/>
    <row r="491" ht="15" customHeight="1" x14ac:dyDescent="0.4"/>
    <row r="492" ht="15" customHeight="1" x14ac:dyDescent="0.4"/>
    <row r="493" ht="15" customHeight="1" x14ac:dyDescent="0.4"/>
    <row r="494" ht="15" customHeight="1" x14ac:dyDescent="0.4"/>
    <row r="495" ht="15" customHeight="1" x14ac:dyDescent="0.4"/>
    <row r="496" ht="15" customHeight="1" x14ac:dyDescent="0.4"/>
    <row r="497" ht="15" customHeight="1" x14ac:dyDescent="0.4"/>
    <row r="498" ht="15" customHeight="1" x14ac:dyDescent="0.4"/>
    <row r="499" ht="15" customHeight="1" x14ac:dyDescent="0.4"/>
    <row r="500" ht="15" customHeight="1" x14ac:dyDescent="0.4"/>
    <row r="501" ht="15" customHeight="1" x14ac:dyDescent="0.4"/>
    <row r="502" ht="15" customHeight="1" x14ac:dyDescent="0.4"/>
    <row r="503" ht="15" customHeight="1" x14ac:dyDescent="0.4"/>
    <row r="504" ht="15" customHeight="1" x14ac:dyDescent="0.4"/>
    <row r="505" ht="15" customHeight="1" x14ac:dyDescent="0.4"/>
    <row r="506" ht="15" customHeight="1" x14ac:dyDescent="0.4"/>
    <row r="507" ht="15" customHeight="1" x14ac:dyDescent="0.4"/>
    <row r="508" ht="15" customHeight="1" x14ac:dyDescent="0.4"/>
    <row r="509" ht="15" customHeight="1" x14ac:dyDescent="0.4"/>
    <row r="510" ht="15" customHeight="1" x14ac:dyDescent="0.4"/>
    <row r="511" ht="15" customHeight="1" x14ac:dyDescent="0.4"/>
    <row r="512" ht="15" customHeight="1" x14ac:dyDescent="0.4"/>
    <row r="513" ht="15" customHeight="1" x14ac:dyDescent="0.4"/>
    <row r="514" ht="15" customHeight="1" x14ac:dyDescent="0.4"/>
    <row r="515" ht="15" customHeight="1" x14ac:dyDescent="0.4"/>
    <row r="516" ht="15" customHeight="1" x14ac:dyDescent="0.4"/>
    <row r="517" ht="15" customHeight="1" x14ac:dyDescent="0.4"/>
    <row r="518" ht="15" customHeight="1" x14ac:dyDescent="0.4"/>
    <row r="519" ht="15" customHeight="1" x14ac:dyDescent="0.4"/>
    <row r="520" ht="15" customHeight="1" x14ac:dyDescent="0.4"/>
    <row r="521" ht="15" customHeight="1" x14ac:dyDescent="0.4"/>
    <row r="522" ht="15" customHeight="1" x14ac:dyDescent="0.4"/>
    <row r="523" ht="15" customHeight="1" x14ac:dyDescent="0.4"/>
    <row r="524" ht="15" customHeight="1" x14ac:dyDescent="0.4"/>
    <row r="525" ht="15" customHeight="1" x14ac:dyDescent="0.4"/>
    <row r="526" ht="15" customHeight="1" x14ac:dyDescent="0.4"/>
    <row r="527" ht="15" customHeight="1" x14ac:dyDescent="0.4"/>
    <row r="528" ht="15" customHeight="1" x14ac:dyDescent="0.4"/>
    <row r="529" ht="15" customHeight="1" x14ac:dyDescent="0.4"/>
    <row r="530" ht="15" customHeight="1" x14ac:dyDescent="0.4"/>
    <row r="531" ht="15" customHeight="1" x14ac:dyDescent="0.4"/>
    <row r="532" ht="15" customHeight="1" x14ac:dyDescent="0.4"/>
    <row r="533" ht="15" customHeight="1" x14ac:dyDescent="0.4"/>
    <row r="534" ht="15" customHeight="1" x14ac:dyDescent="0.4"/>
    <row r="535" ht="15" customHeight="1" x14ac:dyDescent="0.4"/>
    <row r="536" ht="15" customHeight="1" x14ac:dyDescent="0.4"/>
    <row r="537" ht="15" customHeight="1" x14ac:dyDescent="0.4"/>
    <row r="538" ht="15" customHeight="1" x14ac:dyDescent="0.4"/>
    <row r="539" ht="15" customHeight="1" x14ac:dyDescent="0.4"/>
    <row r="540" ht="15" customHeight="1" x14ac:dyDescent="0.4"/>
    <row r="541" ht="15" customHeight="1" x14ac:dyDescent="0.4"/>
    <row r="542" ht="15" customHeight="1" x14ac:dyDescent="0.4"/>
    <row r="543" ht="15" customHeight="1" x14ac:dyDescent="0.4"/>
    <row r="544" ht="15" customHeight="1" x14ac:dyDescent="0.4"/>
    <row r="545" ht="15" customHeight="1" x14ac:dyDescent="0.4"/>
    <row r="546" ht="15" customHeight="1" x14ac:dyDescent="0.4"/>
    <row r="547" ht="15" customHeight="1" x14ac:dyDescent="0.4"/>
  </sheetData>
  <sheetProtection formatCells="0" formatRows="0" insertRows="0"/>
  <mergeCells count="903">
    <mergeCell ref="BB3:BK3"/>
    <mergeCell ref="F4:M6"/>
    <mergeCell ref="R4:V6"/>
    <mergeCell ref="N5:Q6"/>
    <mergeCell ref="W5:AT6"/>
    <mergeCell ref="A8:BF8"/>
    <mergeCell ref="Y1:AC1"/>
    <mergeCell ref="AD1:AU1"/>
    <mergeCell ref="AV1:BA1"/>
    <mergeCell ref="BB1:BH1"/>
    <mergeCell ref="BI1:BK1"/>
    <mergeCell ref="Y2:AC3"/>
    <mergeCell ref="AD2:AU3"/>
    <mergeCell ref="AV2:BA2"/>
    <mergeCell ref="BB2:BK2"/>
    <mergeCell ref="AV3:BA3"/>
    <mergeCell ref="A9:BK9"/>
    <mergeCell ref="A10:BK10"/>
    <mergeCell ref="A11:BK11"/>
    <mergeCell ref="A12:BK12"/>
    <mergeCell ref="A13:BK13"/>
    <mergeCell ref="A16:F18"/>
    <mergeCell ref="G16:J18"/>
    <mergeCell ref="K16:L17"/>
    <mergeCell ref="N16:S18"/>
    <mergeCell ref="T16:W18"/>
    <mergeCell ref="AX16:AY17"/>
    <mergeCell ref="AR17:AW18"/>
    <mergeCell ref="K18:L18"/>
    <mergeCell ref="X18:Y18"/>
    <mergeCell ref="AJ18:AK18"/>
    <mergeCell ref="AX18:AY18"/>
    <mergeCell ref="X16:Y17"/>
    <mergeCell ref="Z16:AE18"/>
    <mergeCell ref="AF16:AI18"/>
    <mergeCell ref="AJ16:AK17"/>
    <mergeCell ref="AL16:AQ18"/>
    <mergeCell ref="AR16:AW16"/>
    <mergeCell ref="A19:L19"/>
    <mergeCell ref="N19:AK19"/>
    <mergeCell ref="BL20:CK21"/>
    <mergeCell ref="A21:BK21"/>
    <mergeCell ref="AS22:AW24"/>
    <mergeCell ref="AX22:BD24"/>
    <mergeCell ref="BE22:BG22"/>
    <mergeCell ref="A23:AQ23"/>
    <mergeCell ref="A24:AQ24"/>
    <mergeCell ref="BE24:BG24"/>
    <mergeCell ref="AQ28:BC29"/>
    <mergeCell ref="O30:R30"/>
    <mergeCell ref="S30:V30"/>
    <mergeCell ref="X30:AA30"/>
    <mergeCell ref="AB30:AE30"/>
    <mergeCell ref="B31:C48"/>
    <mergeCell ref="D31:I32"/>
    <mergeCell ref="J31:M32"/>
    <mergeCell ref="N31:N32"/>
    <mergeCell ref="O31:R32"/>
    <mergeCell ref="B26:C30"/>
    <mergeCell ref="D26:I30"/>
    <mergeCell ref="J26:N30"/>
    <mergeCell ref="O26:R27"/>
    <mergeCell ref="S26:AK27"/>
    <mergeCell ref="AM26:BC27"/>
    <mergeCell ref="O28:W29"/>
    <mergeCell ref="X28:AF29"/>
    <mergeCell ref="AG28:AL29"/>
    <mergeCell ref="AM28:AP29"/>
    <mergeCell ref="S33:V34"/>
    <mergeCell ref="W33:W34"/>
    <mergeCell ref="AL31:AL32"/>
    <mergeCell ref="AM31:AP32"/>
    <mergeCell ref="AQ31:AV32"/>
    <mergeCell ref="AW31:AZ32"/>
    <mergeCell ref="BA31:BB32"/>
    <mergeCell ref="BC31:BC32"/>
    <mergeCell ref="S31:V32"/>
    <mergeCell ref="W31:W32"/>
    <mergeCell ref="X31:AA32"/>
    <mergeCell ref="AB31:AE32"/>
    <mergeCell ref="AF31:AF32"/>
    <mergeCell ref="AG31:AK32"/>
    <mergeCell ref="AQ33:AV36"/>
    <mergeCell ref="AW33:AZ36"/>
    <mergeCell ref="BA33:BC36"/>
    <mergeCell ref="D35:I36"/>
    <mergeCell ref="J35:M36"/>
    <mergeCell ref="N35:N36"/>
    <mergeCell ref="O35:R36"/>
    <mergeCell ref="S35:V36"/>
    <mergeCell ref="W35:W36"/>
    <mergeCell ref="X35:AA36"/>
    <mergeCell ref="X33:AA34"/>
    <mergeCell ref="AB33:AE34"/>
    <mergeCell ref="AF33:AF34"/>
    <mergeCell ref="AG33:AK34"/>
    <mergeCell ref="AL33:AL34"/>
    <mergeCell ref="AM33:AP36"/>
    <mergeCell ref="AB35:AE36"/>
    <mergeCell ref="AF35:AF36"/>
    <mergeCell ref="AG35:AK36"/>
    <mergeCell ref="AL35:AL36"/>
    <mergeCell ref="D33:I34"/>
    <mergeCell ref="J33:M34"/>
    <mergeCell ref="N33:N34"/>
    <mergeCell ref="O33:R34"/>
    <mergeCell ref="AQ37:AV38"/>
    <mergeCell ref="AW37:AZ38"/>
    <mergeCell ref="BA37:BB38"/>
    <mergeCell ref="BC37:BC38"/>
    <mergeCell ref="D39:I40"/>
    <mergeCell ref="J39:M40"/>
    <mergeCell ref="N39:N40"/>
    <mergeCell ref="O39:R40"/>
    <mergeCell ref="S39:V40"/>
    <mergeCell ref="W39:W40"/>
    <mergeCell ref="X37:AA38"/>
    <mergeCell ref="AB37:AE38"/>
    <mergeCell ref="AF37:AF38"/>
    <mergeCell ref="AG37:AK38"/>
    <mergeCell ref="AL37:AL38"/>
    <mergeCell ref="AM37:AP38"/>
    <mergeCell ref="D37:I38"/>
    <mergeCell ref="J37:M38"/>
    <mergeCell ref="N37:N38"/>
    <mergeCell ref="O37:R38"/>
    <mergeCell ref="S37:V38"/>
    <mergeCell ref="W37:W38"/>
    <mergeCell ref="AQ39:AV40"/>
    <mergeCell ref="AW39:AZ40"/>
    <mergeCell ref="BA39:BB40"/>
    <mergeCell ref="BC39:BC40"/>
    <mergeCell ref="D41:I42"/>
    <mergeCell ref="J41:M42"/>
    <mergeCell ref="N41:N42"/>
    <mergeCell ref="O41:R42"/>
    <mergeCell ref="S41:V42"/>
    <mergeCell ref="W41:W42"/>
    <mergeCell ref="X39:AA40"/>
    <mergeCell ref="AB39:AE40"/>
    <mergeCell ref="AF39:AF40"/>
    <mergeCell ref="AG39:AK40"/>
    <mergeCell ref="AL39:AL40"/>
    <mergeCell ref="AM39:AP40"/>
    <mergeCell ref="AQ41:AV42"/>
    <mergeCell ref="AW41:AZ42"/>
    <mergeCell ref="BA41:BB42"/>
    <mergeCell ref="BC41:BC42"/>
    <mergeCell ref="D43:D44"/>
    <mergeCell ref="E43:AL44"/>
    <mergeCell ref="AM43:AZ44"/>
    <mergeCell ref="BA43:BB44"/>
    <mergeCell ref="BC43:BC44"/>
    <mergeCell ref="X41:AA42"/>
    <mergeCell ref="AB41:AE42"/>
    <mergeCell ref="AF41:AF42"/>
    <mergeCell ref="AG41:AK42"/>
    <mergeCell ref="AL41:AL42"/>
    <mergeCell ref="AM41:AP42"/>
    <mergeCell ref="D45:D46"/>
    <mergeCell ref="E45:AL46"/>
    <mergeCell ref="AM45:AZ46"/>
    <mergeCell ref="BA45:BB46"/>
    <mergeCell ref="BC45:BC46"/>
    <mergeCell ref="D47:AL48"/>
    <mergeCell ref="AM47:AZ48"/>
    <mergeCell ref="BA47:BB48"/>
    <mergeCell ref="BC47:BC48"/>
    <mergeCell ref="BC51:BC52"/>
    <mergeCell ref="B53:AL54"/>
    <mergeCell ref="AM53:AZ54"/>
    <mergeCell ref="BA53:BB54"/>
    <mergeCell ref="BC53:BC54"/>
    <mergeCell ref="B57:C60"/>
    <mergeCell ref="D57:I60"/>
    <mergeCell ref="J57:M60"/>
    <mergeCell ref="N57:X58"/>
    <mergeCell ref="Y57:AB60"/>
    <mergeCell ref="B49:C52"/>
    <mergeCell ref="D49:D50"/>
    <mergeCell ref="E49:AL50"/>
    <mergeCell ref="AM49:AZ50"/>
    <mergeCell ref="BA49:BB50"/>
    <mergeCell ref="BC49:BC50"/>
    <mergeCell ref="D51:D52"/>
    <mergeCell ref="E51:AL52"/>
    <mergeCell ref="AM51:AZ52"/>
    <mergeCell ref="BA51:BB52"/>
    <mergeCell ref="AC57:AL58"/>
    <mergeCell ref="AM57:BC60"/>
    <mergeCell ref="N59:X60"/>
    <mergeCell ref="AC59:AL60"/>
    <mergeCell ref="B61:C72"/>
    <mergeCell ref="D61:I62"/>
    <mergeCell ref="J61:M62"/>
    <mergeCell ref="N61:R62"/>
    <mergeCell ref="S61:V62"/>
    <mergeCell ref="W61:W62"/>
    <mergeCell ref="AM61:BC70"/>
    <mergeCell ref="D63:I64"/>
    <mergeCell ref="J63:M64"/>
    <mergeCell ref="N63:R64"/>
    <mergeCell ref="S63:V64"/>
    <mergeCell ref="W63:W64"/>
    <mergeCell ref="X63:X64"/>
    <mergeCell ref="Y63:AB66"/>
    <mergeCell ref="AC63:AG66"/>
    <mergeCell ref="AH63:AJ66"/>
    <mergeCell ref="X61:X62"/>
    <mergeCell ref="Y61:AB62"/>
    <mergeCell ref="AC61:AG62"/>
    <mergeCell ref="AH61:AJ62"/>
    <mergeCell ref="AK61:AK62"/>
    <mergeCell ref="AL61:AL62"/>
    <mergeCell ref="AK63:AK66"/>
    <mergeCell ref="AL63:AL64"/>
    <mergeCell ref="D65:I66"/>
    <mergeCell ref="J65:M66"/>
    <mergeCell ref="N65:R66"/>
    <mergeCell ref="S65:V66"/>
    <mergeCell ref="W65:W66"/>
    <mergeCell ref="X65:X66"/>
    <mergeCell ref="AL65:AL66"/>
    <mergeCell ref="D69:I70"/>
    <mergeCell ref="J69:M70"/>
    <mergeCell ref="N69:R70"/>
    <mergeCell ref="S69:V70"/>
    <mergeCell ref="W69:W70"/>
    <mergeCell ref="D67:I68"/>
    <mergeCell ref="J67:M68"/>
    <mergeCell ref="N67:R68"/>
    <mergeCell ref="S67:V68"/>
    <mergeCell ref="W67:W68"/>
    <mergeCell ref="X69:X70"/>
    <mergeCell ref="Y69:AB70"/>
    <mergeCell ref="AC69:AG70"/>
    <mergeCell ref="AH69:AJ70"/>
    <mergeCell ref="AK69:AK70"/>
    <mergeCell ref="AL69:AL70"/>
    <mergeCell ref="Y67:AB68"/>
    <mergeCell ref="AC67:AG68"/>
    <mergeCell ref="AH67:AJ68"/>
    <mergeCell ref="AK67:AK68"/>
    <mergeCell ref="AL67:AL68"/>
    <mergeCell ref="X67:X68"/>
    <mergeCell ref="BB71:BB72"/>
    <mergeCell ref="BC71:BC72"/>
    <mergeCell ref="B73:C78"/>
    <mergeCell ref="D73:D74"/>
    <mergeCell ref="E73:AL74"/>
    <mergeCell ref="AM73:AZ74"/>
    <mergeCell ref="BA73:BB74"/>
    <mergeCell ref="BC73:BC74"/>
    <mergeCell ref="D75:D76"/>
    <mergeCell ref="E75:AL76"/>
    <mergeCell ref="Y71:AB72"/>
    <mergeCell ref="AC71:AG72"/>
    <mergeCell ref="AH71:AJ72"/>
    <mergeCell ref="AK71:AK72"/>
    <mergeCell ref="AL71:AL72"/>
    <mergeCell ref="AM71:AZ72"/>
    <mergeCell ref="D71:I72"/>
    <mergeCell ref="J71:M72"/>
    <mergeCell ref="N71:R72"/>
    <mergeCell ref="S71:V72"/>
    <mergeCell ref="W71:W72"/>
    <mergeCell ref="X71:X72"/>
    <mergeCell ref="BC77:BC78"/>
    <mergeCell ref="B79:AL80"/>
    <mergeCell ref="AM79:AZ80"/>
    <mergeCell ref="BA79:BB80"/>
    <mergeCell ref="BC79:BC80"/>
    <mergeCell ref="B84:BK84"/>
    <mergeCell ref="AM75:AZ76"/>
    <mergeCell ref="BA75:BB76"/>
    <mergeCell ref="BC75:BC76"/>
    <mergeCell ref="D77:D78"/>
    <mergeCell ref="E77:T78"/>
    <mergeCell ref="X77:AC78"/>
    <mergeCell ref="AD77:AG78"/>
    <mergeCell ref="AH77:AI78"/>
    <mergeCell ref="AM77:AZ78"/>
    <mergeCell ref="BA77:BB78"/>
    <mergeCell ref="B97:BG98"/>
    <mergeCell ref="B99:BC99"/>
    <mergeCell ref="D103:L105"/>
    <mergeCell ref="M103:AM104"/>
    <mergeCell ref="AN103:AS105"/>
    <mergeCell ref="AT103:AY105"/>
    <mergeCell ref="AZ103:BE105"/>
    <mergeCell ref="M105:AM105"/>
    <mergeCell ref="B85:BI85"/>
    <mergeCell ref="B86:BK87"/>
    <mergeCell ref="B89:BK90"/>
    <mergeCell ref="B91:BI92"/>
    <mergeCell ref="B93:BK93"/>
    <mergeCell ref="B95:BG96"/>
    <mergeCell ref="D109:L109"/>
    <mergeCell ref="M109:X109"/>
    <mergeCell ref="Y109:AI109"/>
    <mergeCell ref="AJ109:BE109"/>
    <mergeCell ref="D110:L110"/>
    <mergeCell ref="M110:X110"/>
    <mergeCell ref="Y110:AI110"/>
    <mergeCell ref="AJ110:BE110"/>
    <mergeCell ref="D106:L106"/>
    <mergeCell ref="M106:AM107"/>
    <mergeCell ref="AN106:AS108"/>
    <mergeCell ref="AT106:AY108"/>
    <mergeCell ref="AZ106:BE108"/>
    <mergeCell ref="D107:L107"/>
    <mergeCell ref="D108:L108"/>
    <mergeCell ref="M108:AM108"/>
    <mergeCell ref="D111:BJ111"/>
    <mergeCell ref="C115:BJ115"/>
    <mergeCell ref="D116:M118"/>
    <mergeCell ref="N116:AA117"/>
    <mergeCell ref="AB116:AG118"/>
    <mergeCell ref="AH116:AM118"/>
    <mergeCell ref="AN116:AS118"/>
    <mergeCell ref="AT116:AY118"/>
    <mergeCell ref="AZ116:BJ117"/>
    <mergeCell ref="N118:AA118"/>
    <mergeCell ref="N121:AA121"/>
    <mergeCell ref="D122:M124"/>
    <mergeCell ref="N122:AA123"/>
    <mergeCell ref="AB122:AG124"/>
    <mergeCell ref="AH122:AM124"/>
    <mergeCell ref="AN122:AS124"/>
    <mergeCell ref="AZ118:BB118"/>
    <mergeCell ref="BC118:BJ118"/>
    <mergeCell ref="D119:M121"/>
    <mergeCell ref="N119:AA120"/>
    <mergeCell ref="AB119:AG121"/>
    <mergeCell ref="AH119:AM121"/>
    <mergeCell ref="AN119:AS121"/>
    <mergeCell ref="AT119:AY121"/>
    <mergeCell ref="AZ119:BB121"/>
    <mergeCell ref="BC119:BJ121"/>
    <mergeCell ref="AT122:AY124"/>
    <mergeCell ref="AZ122:BB124"/>
    <mergeCell ref="BC122:BJ124"/>
    <mergeCell ref="N124:AA124"/>
    <mergeCell ref="D125:M127"/>
    <mergeCell ref="N125:AA126"/>
    <mergeCell ref="AB125:AG127"/>
    <mergeCell ref="AH125:AM127"/>
    <mergeCell ref="AN125:AS127"/>
    <mergeCell ref="AT125:AY127"/>
    <mergeCell ref="AZ125:BB127"/>
    <mergeCell ref="BC125:BJ127"/>
    <mergeCell ref="N127:AA127"/>
    <mergeCell ref="D128:M130"/>
    <mergeCell ref="N128:AA129"/>
    <mergeCell ref="AB128:AG130"/>
    <mergeCell ref="AH128:AM130"/>
    <mergeCell ref="AN128:AS130"/>
    <mergeCell ref="AT128:AY130"/>
    <mergeCell ref="AZ128:BB130"/>
    <mergeCell ref="N133:AA133"/>
    <mergeCell ref="D134:M136"/>
    <mergeCell ref="N134:AA135"/>
    <mergeCell ref="AB134:AG136"/>
    <mergeCell ref="AH134:AM136"/>
    <mergeCell ref="AN134:AS136"/>
    <mergeCell ref="BC128:BJ130"/>
    <mergeCell ref="N130:AA130"/>
    <mergeCell ref="D131:M133"/>
    <mergeCell ref="N131:AA132"/>
    <mergeCell ref="AB131:AG133"/>
    <mergeCell ref="AH131:AM133"/>
    <mergeCell ref="AN131:AS133"/>
    <mergeCell ref="AT131:AY133"/>
    <mergeCell ref="AZ131:BB133"/>
    <mergeCell ref="BC131:BJ133"/>
    <mergeCell ref="AT134:AY136"/>
    <mergeCell ref="AZ134:BB136"/>
    <mergeCell ref="BC134:BJ136"/>
    <mergeCell ref="N136:AA136"/>
    <mergeCell ref="D137:M139"/>
    <mergeCell ref="N137:AA138"/>
    <mergeCell ref="AB137:AG139"/>
    <mergeCell ref="AH137:AM139"/>
    <mergeCell ref="AN137:AS139"/>
    <mergeCell ref="AT137:AY139"/>
    <mergeCell ref="AZ137:BB139"/>
    <mergeCell ref="BC137:BJ139"/>
    <mergeCell ref="N139:AA139"/>
    <mergeCell ref="D140:M142"/>
    <mergeCell ref="N140:AA141"/>
    <mergeCell ref="AB140:AG142"/>
    <mergeCell ref="AH140:AM142"/>
    <mergeCell ref="AN140:AS142"/>
    <mergeCell ref="AT140:AY142"/>
    <mergeCell ref="AZ140:BB142"/>
    <mergeCell ref="N145:AA145"/>
    <mergeCell ref="D146:Z147"/>
    <mergeCell ref="AB146:AG148"/>
    <mergeCell ref="AH146:AK148"/>
    <mergeCell ref="AL146:AM148"/>
    <mergeCell ref="AN146:AY148"/>
    <mergeCell ref="BC140:BJ142"/>
    <mergeCell ref="N142:AA142"/>
    <mergeCell ref="D143:M145"/>
    <mergeCell ref="N143:AA144"/>
    <mergeCell ref="AB143:AG145"/>
    <mergeCell ref="AH143:AM145"/>
    <mergeCell ref="AN143:AS145"/>
    <mergeCell ref="AT143:AY145"/>
    <mergeCell ref="AZ143:BB145"/>
    <mergeCell ref="BC143:BJ145"/>
    <mergeCell ref="AZ146:BJ148"/>
    <mergeCell ref="D151:M153"/>
    <mergeCell ref="N151:AA152"/>
    <mergeCell ref="AB151:AG153"/>
    <mergeCell ref="AH151:AQ153"/>
    <mergeCell ref="AR151:BE152"/>
    <mergeCell ref="BF151:BK153"/>
    <mergeCell ref="N153:AA153"/>
    <mergeCell ref="AR153:BE153"/>
    <mergeCell ref="D157:M159"/>
    <mergeCell ref="N157:AA158"/>
    <mergeCell ref="AB157:AG159"/>
    <mergeCell ref="AH157:AQ159"/>
    <mergeCell ref="AR157:BE158"/>
    <mergeCell ref="BF157:BK159"/>
    <mergeCell ref="N159:AA159"/>
    <mergeCell ref="AR159:BE159"/>
    <mergeCell ref="D154:M156"/>
    <mergeCell ref="N154:AA155"/>
    <mergeCell ref="AB154:AG156"/>
    <mergeCell ref="AH154:AQ156"/>
    <mergeCell ref="AR154:BE155"/>
    <mergeCell ref="BF154:BK156"/>
    <mergeCell ref="N156:AA156"/>
    <mergeCell ref="AR156:BE156"/>
    <mergeCell ref="D163:M165"/>
    <mergeCell ref="N163:AA164"/>
    <mergeCell ref="AB163:AG165"/>
    <mergeCell ref="AH163:AQ165"/>
    <mergeCell ref="AR163:BE164"/>
    <mergeCell ref="BF163:BK165"/>
    <mergeCell ref="N165:AA165"/>
    <mergeCell ref="AR165:BE165"/>
    <mergeCell ref="D160:M162"/>
    <mergeCell ref="N160:AA161"/>
    <mergeCell ref="AB160:AG162"/>
    <mergeCell ref="AH160:AQ162"/>
    <mergeCell ref="AR160:BE161"/>
    <mergeCell ref="BF160:BK162"/>
    <mergeCell ref="N162:AA162"/>
    <mergeCell ref="AR162:BE162"/>
    <mergeCell ref="D169:M171"/>
    <mergeCell ref="N169:AA170"/>
    <mergeCell ref="AB169:AG171"/>
    <mergeCell ref="AH169:AQ171"/>
    <mergeCell ref="AR169:BE170"/>
    <mergeCell ref="BF169:BK171"/>
    <mergeCell ref="N171:AA171"/>
    <mergeCell ref="AR171:BE171"/>
    <mergeCell ref="D166:M168"/>
    <mergeCell ref="N166:AA167"/>
    <mergeCell ref="AB166:AG168"/>
    <mergeCell ref="AH166:AQ168"/>
    <mergeCell ref="AR166:BE167"/>
    <mergeCell ref="BF166:BK168"/>
    <mergeCell ref="N168:AA168"/>
    <mergeCell ref="AR168:BE168"/>
    <mergeCell ref="D175:M177"/>
    <mergeCell ref="N175:AA176"/>
    <mergeCell ref="AB175:AG177"/>
    <mergeCell ref="AH175:AQ177"/>
    <mergeCell ref="AR175:BE176"/>
    <mergeCell ref="BF175:BK177"/>
    <mergeCell ref="N177:AA177"/>
    <mergeCell ref="AR177:BE177"/>
    <mergeCell ref="D172:M174"/>
    <mergeCell ref="N172:AA173"/>
    <mergeCell ref="AB172:AG174"/>
    <mergeCell ref="AH172:AQ174"/>
    <mergeCell ref="AR172:BE173"/>
    <mergeCell ref="BF172:BK174"/>
    <mergeCell ref="N174:AA174"/>
    <mergeCell ref="AR174:BE174"/>
    <mergeCell ref="D181:M183"/>
    <mergeCell ref="N181:AA182"/>
    <mergeCell ref="AB181:AG183"/>
    <mergeCell ref="AH181:AQ183"/>
    <mergeCell ref="AR181:BE182"/>
    <mergeCell ref="BF181:BK183"/>
    <mergeCell ref="N183:AA183"/>
    <mergeCell ref="AR183:BE183"/>
    <mergeCell ref="D178:M180"/>
    <mergeCell ref="N178:AA179"/>
    <mergeCell ref="AB178:AG180"/>
    <mergeCell ref="AH178:AQ180"/>
    <mergeCell ref="AR178:BE179"/>
    <mergeCell ref="BF178:BK180"/>
    <mergeCell ref="N180:AA180"/>
    <mergeCell ref="AR180:BE180"/>
    <mergeCell ref="D187:M189"/>
    <mergeCell ref="N187:AA188"/>
    <mergeCell ref="AB187:AG189"/>
    <mergeCell ref="AH187:AQ189"/>
    <mergeCell ref="AR187:BE188"/>
    <mergeCell ref="BF187:BK189"/>
    <mergeCell ref="N189:AA189"/>
    <mergeCell ref="AR189:BE189"/>
    <mergeCell ref="D184:M186"/>
    <mergeCell ref="N184:AA185"/>
    <mergeCell ref="AB184:AG186"/>
    <mergeCell ref="AH184:AQ186"/>
    <mergeCell ref="AR184:BE185"/>
    <mergeCell ref="BF184:BK186"/>
    <mergeCell ref="N186:AA186"/>
    <mergeCell ref="AR186:BE186"/>
    <mergeCell ref="D190:AX192"/>
    <mergeCell ref="AY190:BE192"/>
    <mergeCell ref="BF190:BJ192"/>
    <mergeCell ref="BK190:BK192"/>
    <mergeCell ref="C195:BJ195"/>
    <mergeCell ref="D196:I198"/>
    <mergeCell ref="J196:W197"/>
    <mergeCell ref="X196:AD198"/>
    <mergeCell ref="AE196:AM198"/>
    <mergeCell ref="AN196:AS198"/>
    <mergeCell ref="AT196:AY198"/>
    <mergeCell ref="AZ196:BE198"/>
    <mergeCell ref="BF196:BK198"/>
    <mergeCell ref="J198:W198"/>
    <mergeCell ref="D199:I201"/>
    <mergeCell ref="J199:W200"/>
    <mergeCell ref="X199:AD201"/>
    <mergeCell ref="AE199:AI199"/>
    <mergeCell ref="AJ199:AL199"/>
    <mergeCell ref="AM199:AM201"/>
    <mergeCell ref="J201:W201"/>
    <mergeCell ref="AE201:AI201"/>
    <mergeCell ref="AJ201:AL201"/>
    <mergeCell ref="BF201:BK201"/>
    <mergeCell ref="D202:I204"/>
    <mergeCell ref="J202:W203"/>
    <mergeCell ref="X202:AD204"/>
    <mergeCell ref="AE202:AI202"/>
    <mergeCell ref="AJ202:AL202"/>
    <mergeCell ref="AM202:AM204"/>
    <mergeCell ref="AN199:AS201"/>
    <mergeCell ref="AT199:AY201"/>
    <mergeCell ref="AZ199:BE201"/>
    <mergeCell ref="BF199:BK200"/>
    <mergeCell ref="AE200:AI200"/>
    <mergeCell ref="AJ200:AL200"/>
    <mergeCell ref="J204:W204"/>
    <mergeCell ref="AE204:AI204"/>
    <mergeCell ref="AJ204:AL204"/>
    <mergeCell ref="BF204:BK204"/>
    <mergeCell ref="D205:I207"/>
    <mergeCell ref="J205:W206"/>
    <mergeCell ref="X205:AD207"/>
    <mergeCell ref="AE205:AI205"/>
    <mergeCell ref="AJ205:AL205"/>
    <mergeCell ref="AM205:AM207"/>
    <mergeCell ref="AN202:AS204"/>
    <mergeCell ref="AT202:AY204"/>
    <mergeCell ref="AZ202:BE204"/>
    <mergeCell ref="BF202:BK203"/>
    <mergeCell ref="AE203:AI203"/>
    <mergeCell ref="AJ203:AL203"/>
    <mergeCell ref="J207:W207"/>
    <mergeCell ref="AE207:AI207"/>
    <mergeCell ref="AJ207:AL207"/>
    <mergeCell ref="BF207:BK207"/>
    <mergeCell ref="D208:AS208"/>
    <mergeCell ref="AT208:AY209"/>
    <mergeCell ref="AZ208:BK209"/>
    <mergeCell ref="D209:AS209"/>
    <mergeCell ref="AN205:AS207"/>
    <mergeCell ref="AT205:AY207"/>
    <mergeCell ref="AZ205:BE207"/>
    <mergeCell ref="BF205:BK206"/>
    <mergeCell ref="AE206:AI206"/>
    <mergeCell ref="AJ206:AL206"/>
    <mergeCell ref="D225:I227"/>
    <mergeCell ref="J225:AF226"/>
    <mergeCell ref="AG225:AL227"/>
    <mergeCell ref="AM225:AR227"/>
    <mergeCell ref="AS225:AX227"/>
    <mergeCell ref="AY225:BD227"/>
    <mergeCell ref="J227:AF227"/>
    <mergeCell ref="D210:BK210"/>
    <mergeCell ref="D211:BK211"/>
    <mergeCell ref="D212:BK212"/>
    <mergeCell ref="C221:BJ221"/>
    <mergeCell ref="D222:I224"/>
    <mergeCell ref="J222:AF224"/>
    <mergeCell ref="AG222:AL224"/>
    <mergeCell ref="AM222:AR224"/>
    <mergeCell ref="AS222:AX224"/>
    <mergeCell ref="AY222:BD224"/>
    <mergeCell ref="D231:I233"/>
    <mergeCell ref="J231:AF232"/>
    <mergeCell ref="AG231:AL233"/>
    <mergeCell ref="AM231:AR233"/>
    <mergeCell ref="AS231:AX233"/>
    <mergeCell ref="AY231:BD233"/>
    <mergeCell ref="J233:AF233"/>
    <mergeCell ref="D228:I230"/>
    <mergeCell ref="J228:AF229"/>
    <mergeCell ref="AG228:AL230"/>
    <mergeCell ref="AM228:AR230"/>
    <mergeCell ref="AS228:AX230"/>
    <mergeCell ref="AY228:BD230"/>
    <mergeCell ref="J230:AF230"/>
    <mergeCell ref="V234:AA236"/>
    <mergeCell ref="AB234:AE236"/>
    <mergeCell ref="AF234:AG236"/>
    <mergeCell ref="AH234:AS236"/>
    <mergeCell ref="AT234:BD236"/>
    <mergeCell ref="D239:I241"/>
    <mergeCell ref="J239:AF241"/>
    <mergeCell ref="AG239:AL241"/>
    <mergeCell ref="AM239:BI241"/>
    <mergeCell ref="D245:I247"/>
    <mergeCell ref="J245:AF246"/>
    <mergeCell ref="AG245:AL247"/>
    <mergeCell ref="AM245:BI246"/>
    <mergeCell ref="J247:AF247"/>
    <mergeCell ref="AM247:BI247"/>
    <mergeCell ref="D242:I244"/>
    <mergeCell ref="J242:AF243"/>
    <mergeCell ref="AG242:AL244"/>
    <mergeCell ref="AM242:BI243"/>
    <mergeCell ref="J244:AF244"/>
    <mergeCell ref="AM244:BI244"/>
    <mergeCell ref="AT253:AY254"/>
    <mergeCell ref="AL254:AM254"/>
    <mergeCell ref="C255:N255"/>
    <mergeCell ref="P255:AM255"/>
    <mergeCell ref="AS256:BA258"/>
    <mergeCell ref="BB256:BH258"/>
    <mergeCell ref="AY248:BC248"/>
    <mergeCell ref="BD248:BG248"/>
    <mergeCell ref="C252:H254"/>
    <mergeCell ref="I252:L254"/>
    <mergeCell ref="P252:U254"/>
    <mergeCell ref="V252:Y254"/>
    <mergeCell ref="AB252:AG254"/>
    <mergeCell ref="AH252:AK254"/>
    <mergeCell ref="AN252:AS254"/>
    <mergeCell ref="AT252:AY252"/>
    <mergeCell ref="D266:I268"/>
    <mergeCell ref="J266:AF267"/>
    <mergeCell ref="AG266:AL268"/>
    <mergeCell ref="AM266:AR268"/>
    <mergeCell ref="AS266:AX268"/>
    <mergeCell ref="AY266:BD268"/>
    <mergeCell ref="J268:AF268"/>
    <mergeCell ref="BI256:BK257"/>
    <mergeCell ref="BI258:BK258"/>
    <mergeCell ref="D263:I265"/>
    <mergeCell ref="J263:AF265"/>
    <mergeCell ref="AG263:AL265"/>
    <mergeCell ref="AM263:AR265"/>
    <mergeCell ref="AS263:AX265"/>
    <mergeCell ref="AY263:BD265"/>
    <mergeCell ref="D269:BE269"/>
    <mergeCell ref="E270:BI271"/>
    <mergeCell ref="E272:BI273"/>
    <mergeCell ref="D274:BK274"/>
    <mergeCell ref="D277:I279"/>
    <mergeCell ref="J277:AF279"/>
    <mergeCell ref="AG277:AL279"/>
    <mergeCell ref="AM277:AR279"/>
    <mergeCell ref="AS277:AX279"/>
    <mergeCell ref="AY277:BD279"/>
    <mergeCell ref="D283:BN285"/>
    <mergeCell ref="D288:I290"/>
    <mergeCell ref="J288:AF290"/>
    <mergeCell ref="AG288:AL290"/>
    <mergeCell ref="AM288:AR290"/>
    <mergeCell ref="AS288:AX290"/>
    <mergeCell ref="AY288:BD290"/>
    <mergeCell ref="D280:I282"/>
    <mergeCell ref="J280:AF281"/>
    <mergeCell ref="AG280:AL282"/>
    <mergeCell ref="AM280:AR282"/>
    <mergeCell ref="AS280:AX282"/>
    <mergeCell ref="AY280:BD282"/>
    <mergeCell ref="J282:AF282"/>
    <mergeCell ref="D297:I299"/>
    <mergeCell ref="J297:AF299"/>
    <mergeCell ref="AG297:AL299"/>
    <mergeCell ref="AM297:AR299"/>
    <mergeCell ref="AS297:AX299"/>
    <mergeCell ref="AY297:BD299"/>
    <mergeCell ref="D291:I293"/>
    <mergeCell ref="J291:AF292"/>
    <mergeCell ref="AG291:AL293"/>
    <mergeCell ref="AM291:AR293"/>
    <mergeCell ref="AS291:AX293"/>
    <mergeCell ref="AY291:BD293"/>
    <mergeCell ref="J293:AF293"/>
    <mergeCell ref="D303:I305"/>
    <mergeCell ref="J303:AF304"/>
    <mergeCell ref="AG303:AL305"/>
    <mergeCell ref="AM303:AR305"/>
    <mergeCell ref="AS303:AX305"/>
    <mergeCell ref="AY303:BD305"/>
    <mergeCell ref="J305:AF305"/>
    <mergeCell ref="D300:I302"/>
    <mergeCell ref="J300:AF301"/>
    <mergeCell ref="AG300:AL302"/>
    <mergeCell ref="AM300:AR302"/>
    <mergeCell ref="AS300:AX302"/>
    <mergeCell ref="AY300:BD302"/>
    <mergeCell ref="J302:AF302"/>
    <mergeCell ref="AM306:AX306"/>
    <mergeCell ref="AY306:BB306"/>
    <mergeCell ref="BC306:BD306"/>
    <mergeCell ref="D307:BD307"/>
    <mergeCell ref="D308:BL308"/>
    <mergeCell ref="D312:Q314"/>
    <mergeCell ref="R312:AL314"/>
    <mergeCell ref="AM312:AS314"/>
    <mergeCell ref="AT312:AY314"/>
    <mergeCell ref="AZ312:BE314"/>
    <mergeCell ref="D321:BK321"/>
    <mergeCell ref="D322:BK323"/>
    <mergeCell ref="D328:Q330"/>
    <mergeCell ref="R328:AL330"/>
    <mergeCell ref="AM328:AS330"/>
    <mergeCell ref="AT328:AY330"/>
    <mergeCell ref="AZ328:BE330"/>
    <mergeCell ref="BF328:BK330"/>
    <mergeCell ref="BF312:BK314"/>
    <mergeCell ref="F315:Q315"/>
    <mergeCell ref="R315:AL319"/>
    <mergeCell ref="AM315:AS320"/>
    <mergeCell ref="AT315:AY320"/>
    <mergeCell ref="AZ315:BE320"/>
    <mergeCell ref="BF315:BK320"/>
    <mergeCell ref="F317:Q317"/>
    <mergeCell ref="F320:Q320"/>
    <mergeCell ref="R320:AL320"/>
    <mergeCell ref="D335:Q337"/>
    <mergeCell ref="R335:AL337"/>
    <mergeCell ref="AM335:AS337"/>
    <mergeCell ref="AT335:AY337"/>
    <mergeCell ref="AZ335:BE337"/>
    <mergeCell ref="BF335:BK337"/>
    <mergeCell ref="F331:Q331"/>
    <mergeCell ref="R331:AL332"/>
    <mergeCell ref="AM331:AS333"/>
    <mergeCell ref="AT331:AY333"/>
    <mergeCell ref="AZ331:BE333"/>
    <mergeCell ref="BF331:BK333"/>
    <mergeCell ref="F332:Q332"/>
    <mergeCell ref="F333:Q333"/>
    <mergeCell ref="R333:AL333"/>
    <mergeCell ref="F338:Q338"/>
    <mergeCell ref="R338:AL339"/>
    <mergeCell ref="AM338:AS340"/>
    <mergeCell ref="AT338:AY340"/>
    <mergeCell ref="AZ338:BE340"/>
    <mergeCell ref="BF338:BK340"/>
    <mergeCell ref="F339:Q339"/>
    <mergeCell ref="F340:Q340"/>
    <mergeCell ref="R340:AL340"/>
    <mergeCell ref="F341:Q341"/>
    <mergeCell ref="R341:AL342"/>
    <mergeCell ref="AM341:AS343"/>
    <mergeCell ref="AT341:AY343"/>
    <mergeCell ref="AZ341:BE343"/>
    <mergeCell ref="BF341:BK343"/>
    <mergeCell ref="F342:Q342"/>
    <mergeCell ref="F343:Q343"/>
    <mergeCell ref="R343:AL343"/>
    <mergeCell ref="D344:AN346"/>
    <mergeCell ref="AO344:AZ346"/>
    <mergeCell ref="BA344:BK346"/>
    <mergeCell ref="D351:AB353"/>
    <mergeCell ref="AC351:AK353"/>
    <mergeCell ref="AL351:AQ353"/>
    <mergeCell ref="AR351:AW353"/>
    <mergeCell ref="AX351:BC353"/>
    <mergeCell ref="BD352:BK353"/>
    <mergeCell ref="BJ354:BK355"/>
    <mergeCell ref="D356:AB357"/>
    <mergeCell ref="AC356:AK357"/>
    <mergeCell ref="AL356:AQ357"/>
    <mergeCell ref="AR356:AW357"/>
    <mergeCell ref="AX356:BC357"/>
    <mergeCell ref="BD356:BK357"/>
    <mergeCell ref="D354:AB355"/>
    <mergeCell ref="AC354:AK355"/>
    <mergeCell ref="AL354:AQ355"/>
    <mergeCell ref="AR354:AW355"/>
    <mergeCell ref="AX354:BC355"/>
    <mergeCell ref="BD354:BI355"/>
    <mergeCell ref="D361:BE361"/>
    <mergeCell ref="D362:BF362"/>
    <mergeCell ref="D363:BK363"/>
    <mergeCell ref="D366:AB368"/>
    <mergeCell ref="AC366:AK368"/>
    <mergeCell ref="AL366:AQ368"/>
    <mergeCell ref="AR366:AW368"/>
    <mergeCell ref="AX366:BC368"/>
    <mergeCell ref="D358:AB359"/>
    <mergeCell ref="AC358:AK359"/>
    <mergeCell ref="AL358:AQ359"/>
    <mergeCell ref="AR358:AW359"/>
    <mergeCell ref="AX358:BC359"/>
    <mergeCell ref="BD358:BK359"/>
    <mergeCell ref="D369:AB371"/>
    <mergeCell ref="AC369:AK371"/>
    <mergeCell ref="AL369:AQ371"/>
    <mergeCell ref="AR369:AW371"/>
    <mergeCell ref="AX369:BC371"/>
    <mergeCell ref="D378:AB380"/>
    <mergeCell ref="AC378:AK380"/>
    <mergeCell ref="AL378:AQ380"/>
    <mergeCell ref="AR378:AW380"/>
    <mergeCell ref="AX378:BC380"/>
    <mergeCell ref="B390:BN390"/>
    <mergeCell ref="D392:X394"/>
    <mergeCell ref="Y392:AF394"/>
    <mergeCell ref="AG392:AL394"/>
    <mergeCell ref="AM392:AT394"/>
    <mergeCell ref="AU392:BA394"/>
    <mergeCell ref="BB392:BH394"/>
    <mergeCell ref="D381:AB383"/>
    <mergeCell ref="AC381:AK383"/>
    <mergeCell ref="AL381:AQ383"/>
    <mergeCell ref="AR381:AW383"/>
    <mergeCell ref="AX381:BC383"/>
    <mergeCell ref="D384:BC385"/>
    <mergeCell ref="D397:X398"/>
    <mergeCell ref="Y397:AF398"/>
    <mergeCell ref="AG397:AL398"/>
    <mergeCell ref="AM397:AT398"/>
    <mergeCell ref="AU397:BA398"/>
    <mergeCell ref="BB397:BH398"/>
    <mergeCell ref="D395:X396"/>
    <mergeCell ref="Y395:AF396"/>
    <mergeCell ref="AG395:AL396"/>
    <mergeCell ref="AM395:AT396"/>
    <mergeCell ref="AU395:BA396"/>
    <mergeCell ref="BB395:BH396"/>
    <mergeCell ref="D401:X402"/>
    <mergeCell ref="Y401:AF402"/>
    <mergeCell ref="AG401:AL402"/>
    <mergeCell ref="AM401:AT402"/>
    <mergeCell ref="AU401:BA402"/>
    <mergeCell ref="BB401:BH402"/>
    <mergeCell ref="D399:X400"/>
    <mergeCell ref="Y399:AF400"/>
    <mergeCell ref="AG399:AL400"/>
    <mergeCell ref="AM399:AT400"/>
    <mergeCell ref="AU399:BA400"/>
    <mergeCell ref="BB399:BH400"/>
    <mergeCell ref="D405:AZ405"/>
    <mergeCell ref="BA405:BH406"/>
    <mergeCell ref="BA407:BF408"/>
    <mergeCell ref="BG407:BH408"/>
    <mergeCell ref="D411:AA413"/>
    <mergeCell ref="AB411:AH413"/>
    <mergeCell ref="AI411:AP413"/>
    <mergeCell ref="AQ411:AW413"/>
    <mergeCell ref="D403:X404"/>
    <mergeCell ref="Y403:AF404"/>
    <mergeCell ref="AG403:AL404"/>
    <mergeCell ref="AM403:AT404"/>
    <mergeCell ref="AU403:BA404"/>
    <mergeCell ref="BB403:BH404"/>
    <mergeCell ref="BD416:BE417"/>
    <mergeCell ref="D418:BE418"/>
    <mergeCell ref="D419:BB419"/>
    <mergeCell ref="D421:BK421"/>
    <mergeCell ref="F422:BK422"/>
    <mergeCell ref="D424:Q425"/>
    <mergeCell ref="U424:Z425"/>
    <mergeCell ref="AD424:AQ425"/>
    <mergeCell ref="D414:AA415"/>
    <mergeCell ref="AB414:AF415"/>
    <mergeCell ref="AG414:AH415"/>
    <mergeCell ref="AI414:AP415"/>
    <mergeCell ref="AX414:BE415"/>
    <mergeCell ref="D416:AA417"/>
    <mergeCell ref="AB416:AF417"/>
    <mergeCell ref="AG416:AH417"/>
    <mergeCell ref="AI416:AP417"/>
    <mergeCell ref="AX416:BC417"/>
    <mergeCell ref="E432:AA432"/>
    <mergeCell ref="AE433:AL433"/>
    <mergeCell ref="E434:BL434"/>
    <mergeCell ref="G435:BF435"/>
    <mergeCell ref="AD426:BH426"/>
    <mergeCell ref="D427:Y427"/>
    <mergeCell ref="AD427:AY427"/>
    <mergeCell ref="D428:Q429"/>
    <mergeCell ref="U428:Z429"/>
    <mergeCell ref="AD428:AQ429"/>
    <mergeCell ref="AU428:BH428"/>
  </mergeCells>
  <phoneticPr fontId="6"/>
  <conditionalFormatting sqref="A312:C314 A335:C337 D351 E360:BE360 BF360:BK361 A351:C355 D358:D361 A103:C105 A116:C118 A151:C153 A146:C147 A190:D190 AY190 BK190 BF190 J151:AG153 A119:E124 D146 N116 N118:N119 D300:I302 A4:BI4 CL3:IV5 A1:X3 BL3 BY2:IV2 R5:BL5 A5:M6 A191:C192 A315:F320 M312:AL314 J297:AL299 E366:AB368 AL366:BC368 A378:AB380 A10 A21 BA33 A31:B31 D47 BL2:BN2 A310:IV311 AZ312:IV314 AZ335:IV337 A338:Q340 BD351:IV351 F122:M124 BL190:IV192 AN151:IV153 A149:IV150 AA147 AS297:IV299 BL1:IV1 R6:IV6 B24:IV24 A7:IV8 AT103:IV105 A109:IV109 A386:IV386 AL378:BC380 A25:IV25 A11:IV12 BL10:IV10 A22:IV22 BL21:IV21 A82:BO83 BD33:IV36 A49:IV50 A88:IV88 BL86:IV87 A89:B89 A90 BL89:IV90 A91:IV92 A99:IV100 A348:IV350 A134:M145 E364:BK365 D364:D368 D211:D212 D208:D209 BL210:IV212 A210:C212 A32:A48 J119:M120 J121:N121 N125 N127 N134 N136:N137 N139:N140 N142:N143 N145 AN116 AT117:AY118 AT116:AZ116 AH119 BK116:IV124 AM47:IV48 A93 BL93:IV93 BL84:IV84 B84:B85 BJ85:IV85 A148:AA148 BK134:IV148 AL146:AZ146 AL147:AY148 AB146 AH146 AZ122 AZ125 AZ128 AZ131 AZ134 AZ137 AZ140 AZ143 BG362:BK362 BR82:IV83 D43:IV46 A19:IV20 A17:AQ18 AX17:IV18 A28:IV30 A26:N27 AM26:IV27 D31:I42 W31:AL40 W41:W42 AL41:AL42 BA31:IV32 BA37:IV42 A106:L108 BF106:IV108 A110:C110 BF110:IV110 M110:X110 AN119 AT120:AY121 AT119:AZ119 A154:M189 AH163:IV189 AH154:BE156 BE300:IV302 M315:Q320 BL338:IV340 E358:AK359 X199:AD201 AN199:BE207 X205:AD207 AH157:AQ162 BL154:IV162 M335:AL337 A324:IV326 A323:C323 BL315:IV323 A321:D322 AR23:IV23 A53:IV55 A51:D52 AM51:IV52 A436:IV65620 BL378:IV383 A111:IV115 A435:E435 G435 BK4:BL4 A392:C396 A14:IV16 BL13:IV13 A422:D422 F422 AS428 AU428 BG435:IV435 A403:C408 A347:B347 C220 A297:C302 AM306:IV306 C214:IV214 A214 A381:C385 BK384:IV385 A220 A249:T249 BK249:IV249 A283:C283 A218:IV219 BI261 A250:XFD250 A239:C248 BJ239:IV248 A372:IV377 A270:C274 C255:C257 B258 A306:C307 BU307:IV307 BE307:BS307 BL358:IV371 A358:C371 C296:IV296 C309:IV309 BM308:IV308 BL352:IV355 BL270:IV274 BK269:IV269 BL344:IV347 E388:IV388 B388:C388">
    <cfRule type="expression" dxfId="360" priority="179" stopIfTrue="1">
      <formula>"sum"</formula>
    </cfRule>
  </conditionalFormatting>
  <conditionalFormatting sqref="D73:AL76">
    <cfRule type="expression" dxfId="359" priority="178" stopIfTrue="1">
      <formula>"sum"</formula>
    </cfRule>
  </conditionalFormatting>
  <conditionalFormatting sqref="D78 D77:E77">
    <cfRule type="expression" dxfId="358" priority="177" stopIfTrue="1">
      <formula>"sum"</formula>
    </cfRule>
  </conditionalFormatting>
  <conditionalFormatting sqref="BD80:BD81">
    <cfRule type="expression" dxfId="357" priority="176" stopIfTrue="1">
      <formula>"sum"</formula>
    </cfRule>
  </conditionalFormatting>
  <conditionalFormatting sqref="A125:M133 BK125:IV133">
    <cfRule type="expression" dxfId="356" priority="175" stopIfTrue="1">
      <formula>"sum"</formula>
    </cfRule>
  </conditionalFormatting>
  <conditionalFormatting sqref="A196:C198 A200:C201 AT197:BE198 A194:IV195 A213:IV213 A205:C209 BN205:IV206 BL207:IV209 A199:D199 D202 D205 AT196:BF196 BL196:IV201 BF201 BF204 BF207 A294:IV294">
    <cfRule type="expression" dxfId="355" priority="174" stopIfTrue="1">
      <formula>"sum"</formula>
    </cfRule>
  </conditionalFormatting>
  <conditionalFormatting sqref="A356:C357 BL356:IV357">
    <cfRule type="expression" dxfId="354" priority="173" stopIfTrue="1">
      <formula>"sum"</formula>
    </cfRule>
  </conditionalFormatting>
  <conditionalFormatting sqref="A202:C204 BN202:IV204">
    <cfRule type="expression" dxfId="353" priority="172" stopIfTrue="1">
      <formula>"sum"</formula>
    </cfRule>
  </conditionalFormatting>
  <conditionalFormatting sqref="J196:W207">
    <cfRule type="expression" dxfId="352" priority="171" stopIfTrue="1">
      <formula>"sum"</formula>
    </cfRule>
  </conditionalFormatting>
  <conditionalFormatting sqref="AE205:AE207">
    <cfRule type="expression" dxfId="351" priority="170" stopIfTrue="1">
      <formula>"sum"</formula>
    </cfRule>
  </conditionalFormatting>
  <conditionalFormatting sqref="AB116:AG145">
    <cfRule type="expression" dxfId="350" priority="169" stopIfTrue="1">
      <formula>"sum"</formula>
    </cfRule>
  </conditionalFormatting>
  <conditionalFormatting sqref="A193:IV193">
    <cfRule type="expression" dxfId="349" priority="168" stopIfTrue="1">
      <formula>"sum"</formula>
    </cfRule>
  </conditionalFormatting>
  <conditionalFormatting sqref="AR17:AW18">
    <cfRule type="expression" dxfId="348" priority="167" stopIfTrue="1">
      <formula>"sum"</formula>
    </cfRule>
  </conditionalFormatting>
  <conditionalFormatting sqref="O26 AL26:AL27 S26">
    <cfRule type="expression" dxfId="347" priority="166" stopIfTrue="1">
      <formula>"sum"</formula>
    </cfRule>
  </conditionalFormatting>
  <conditionalFormatting sqref="J41:V42">
    <cfRule type="expression" dxfId="346" priority="165" stopIfTrue="1">
      <formula>"sum"</formula>
    </cfRule>
  </conditionalFormatting>
  <conditionalFormatting sqref="J31:V40">
    <cfRule type="expression" dxfId="345" priority="164" stopIfTrue="1">
      <formula>"sum"</formula>
    </cfRule>
  </conditionalFormatting>
  <conditionalFormatting sqref="X41:AK42">
    <cfRule type="expression" dxfId="344" priority="163" stopIfTrue="1">
      <formula>"sum"</formula>
    </cfRule>
  </conditionalFormatting>
  <conditionalFormatting sqref="AM31:AZ32 AM37:AZ42 AM33 AQ33">
    <cfRule type="expression" dxfId="343" priority="162" stopIfTrue="1">
      <formula>"sum"</formula>
    </cfRule>
  </conditionalFormatting>
  <conditionalFormatting sqref="AN106:BE108">
    <cfRule type="expression" dxfId="342" priority="161" stopIfTrue="1">
      <formula>"sum"</formula>
    </cfRule>
  </conditionalFormatting>
  <conditionalFormatting sqref="M108:AM108 M106">
    <cfRule type="expression" dxfId="341" priority="160" stopIfTrue="1">
      <formula>"sum"</formula>
    </cfRule>
  </conditionalFormatting>
  <conditionalFormatting sqref="Y110:BE110">
    <cfRule type="expression" dxfId="340" priority="159" stopIfTrue="1">
      <formula>"sum"</formula>
    </cfRule>
  </conditionalFormatting>
  <conditionalFormatting sqref="D110:L110">
    <cfRule type="expression" dxfId="339" priority="158" stopIfTrue="1">
      <formula>"sum"</formula>
    </cfRule>
  </conditionalFormatting>
  <conditionalFormatting sqref="AH122 AH125 AH128 AH131 AH134 AH137 AH140 AH143 AN122 AN125 AN128 AN131 AN134 AN137 AN140 AN143 AT122:AY145">
    <cfRule type="expression" dxfId="338" priority="157" stopIfTrue="1">
      <formula>"sum"</formula>
    </cfRule>
  </conditionalFormatting>
  <conditionalFormatting sqref="N122 N124">
    <cfRule type="expression" dxfId="337" priority="156" stopIfTrue="1">
      <formula>"sum"</formula>
    </cfRule>
  </conditionalFormatting>
  <conditionalFormatting sqref="N128 N130:N131 N133">
    <cfRule type="expression" dxfId="336" priority="155" stopIfTrue="1">
      <formula>"sum"</formula>
    </cfRule>
  </conditionalFormatting>
  <conditionalFormatting sqref="N154:AG156">
    <cfRule type="expression" dxfId="335" priority="154" stopIfTrue="1">
      <formula>"sum"</formula>
    </cfRule>
  </conditionalFormatting>
  <conditionalFormatting sqref="N157:AG189">
    <cfRule type="expression" dxfId="334" priority="153" stopIfTrue="1">
      <formula>"sum"</formula>
    </cfRule>
  </conditionalFormatting>
  <conditionalFormatting sqref="S61:V70">
    <cfRule type="expression" dxfId="333" priority="152" stopIfTrue="1">
      <formula>"sum"</formula>
    </cfRule>
  </conditionalFormatting>
  <conditionalFormatting sqref="S71:V72">
    <cfRule type="expression" dxfId="332" priority="151" stopIfTrue="1">
      <formula>"sum"</formula>
    </cfRule>
  </conditionalFormatting>
  <conditionalFormatting sqref="BF154:BK156">
    <cfRule type="expression" dxfId="331" priority="150" stopIfTrue="1">
      <formula>"sum"</formula>
    </cfRule>
  </conditionalFormatting>
  <conditionalFormatting sqref="AY300:BD302">
    <cfRule type="expression" dxfId="330" priority="149" stopIfTrue="1">
      <formula>"sum"</formula>
    </cfRule>
  </conditionalFormatting>
  <conditionalFormatting sqref="AT315 AZ315 BF315">
    <cfRule type="expression" dxfId="329" priority="148" stopIfTrue="1">
      <formula>"sum"</formula>
    </cfRule>
  </conditionalFormatting>
  <conditionalFormatting sqref="R320:AL320 R315">
    <cfRule type="expression" dxfId="328" priority="147" stopIfTrue="1">
      <formula>"sum"</formula>
    </cfRule>
  </conditionalFormatting>
  <conditionalFormatting sqref="AT338:BK340">
    <cfRule type="expression" dxfId="327" priority="146" stopIfTrue="1">
      <formula>"sum"</formula>
    </cfRule>
  </conditionalFormatting>
  <conditionalFormatting sqref="R339:AL339 R338:AM338">
    <cfRule type="expression" dxfId="326" priority="145" stopIfTrue="1">
      <formula>"sum"</formula>
    </cfRule>
  </conditionalFormatting>
  <conditionalFormatting sqref="D354 AC354">
    <cfRule type="expression" dxfId="325" priority="144" stopIfTrue="1">
      <formula>"sum"</formula>
    </cfRule>
  </conditionalFormatting>
  <conditionalFormatting sqref="AR354 AX354 AL354 AX356 AR356 AL356 AX358 AR358 AL358">
    <cfRule type="expression" dxfId="324" priority="143" stopIfTrue="1">
      <formula>"sum"</formula>
    </cfRule>
  </conditionalFormatting>
  <conditionalFormatting sqref="D356 AC356">
    <cfRule type="expression" dxfId="323" priority="142" stopIfTrue="1">
      <formula>"sum"</formula>
    </cfRule>
  </conditionalFormatting>
  <conditionalFormatting sqref="AL369:BC371">
    <cfRule type="expression" dxfId="322" priority="141" stopIfTrue="1">
      <formula>"sum"</formula>
    </cfRule>
  </conditionalFormatting>
  <conditionalFormatting sqref="D369:AK371">
    <cfRule type="expression" dxfId="321" priority="140" stopIfTrue="1">
      <formula>"sum"</formula>
    </cfRule>
  </conditionalFormatting>
  <conditionalFormatting sqref="AL381:BC383">
    <cfRule type="expression" dxfId="320" priority="139" stopIfTrue="1">
      <formula>"sum"</formula>
    </cfRule>
  </conditionalFormatting>
  <conditionalFormatting sqref="D381:AK383">
    <cfRule type="expression" dxfId="319" priority="138" stopIfTrue="1">
      <formula>"sum"</formula>
    </cfRule>
  </conditionalFormatting>
  <conditionalFormatting sqref="X202:AD204">
    <cfRule type="expression" dxfId="318" priority="137" stopIfTrue="1">
      <formula>"sum"</formula>
    </cfRule>
  </conditionalFormatting>
  <conditionalFormatting sqref="AR157:BE162">
    <cfRule type="expression" dxfId="317" priority="136" stopIfTrue="1">
      <formula>"sum"</formula>
    </cfRule>
  </conditionalFormatting>
  <conditionalFormatting sqref="BF157:BK162">
    <cfRule type="expression" dxfId="316" priority="135" stopIfTrue="1">
      <formula>"sum"</formula>
    </cfRule>
  </conditionalFormatting>
  <conditionalFormatting sqref="A334:B334 D334:IV334">
    <cfRule type="expression" dxfId="315" priority="134" stopIfTrue="1">
      <formula>"sum"</formula>
    </cfRule>
  </conditionalFormatting>
  <conditionalFormatting sqref="A328:C330 AZ328:IV330 A331:AL332 M327:AL330 AM327:IV327 A327:B327 D327:L327 BL331:IV333 A333:Q333">
    <cfRule type="expression" dxfId="314" priority="133" stopIfTrue="1">
      <formula>"sum"</formula>
    </cfRule>
  </conditionalFormatting>
  <conditionalFormatting sqref="AT331:BK333">
    <cfRule type="expression" dxfId="313" priority="132" stopIfTrue="1">
      <formula>"sum"</formula>
    </cfRule>
  </conditionalFormatting>
  <conditionalFormatting sqref="AM331">
    <cfRule type="expression" dxfId="312" priority="131" stopIfTrue="1">
      <formula>"sum"</formula>
    </cfRule>
  </conditionalFormatting>
  <conditionalFormatting sqref="AE199:AE204">
    <cfRule type="expression" dxfId="311" priority="130" stopIfTrue="1">
      <formula>"sum"</formula>
    </cfRule>
  </conditionalFormatting>
  <conditionalFormatting sqref="J300:AX302">
    <cfRule type="expression" dxfId="310" priority="129" stopIfTrue="1">
      <formula>"sum"</formula>
    </cfRule>
  </conditionalFormatting>
  <conditionalFormatting sqref="R333:AL333">
    <cfRule type="expression" dxfId="309" priority="128" stopIfTrue="1">
      <formula>"sum"</formula>
    </cfRule>
  </conditionalFormatting>
  <conditionalFormatting sqref="R340:AL340">
    <cfRule type="expression" dxfId="308" priority="127" stopIfTrue="1">
      <formula>"sum"</formula>
    </cfRule>
  </conditionalFormatting>
  <conditionalFormatting sqref="A23:AQ23">
    <cfRule type="expression" dxfId="307" priority="126" stopIfTrue="1">
      <formula>"sum"</formula>
    </cfRule>
  </conditionalFormatting>
  <conditionalFormatting sqref="E51:AL52">
    <cfRule type="expression" dxfId="306" priority="125" stopIfTrue="1">
      <formula>"sum"</formula>
    </cfRule>
  </conditionalFormatting>
  <conditionalFormatting sqref="J266:AL268">
    <cfRule type="expression" dxfId="305" priority="121" stopIfTrue="1">
      <formula>"sum"</formula>
    </cfRule>
  </conditionalFormatting>
  <conditionalFormatting sqref="A263:C268 BK263:IV268 A269:B269">
    <cfRule type="expression" dxfId="304" priority="124" stopIfTrue="1">
      <formula>"sum"</formula>
    </cfRule>
  </conditionalFormatting>
  <conditionalFormatting sqref="D266:I268 J263:AL265 AS263:BD265">
    <cfRule type="expression" dxfId="303" priority="123" stopIfTrue="1">
      <formula>"sum"</formula>
    </cfRule>
  </conditionalFormatting>
  <conditionalFormatting sqref="AY266:BD268">
    <cfRule type="expression" dxfId="302" priority="122" stopIfTrue="1">
      <formula>"sum"</formula>
    </cfRule>
  </conditionalFormatting>
  <conditionalFormatting sqref="AI408">
    <cfRule type="expression" dxfId="301" priority="113" stopIfTrue="1">
      <formula>"sum"</formula>
    </cfRule>
  </conditionalFormatting>
  <conditionalFormatting sqref="A387:BC387 BK387:BR387">
    <cfRule type="expression" dxfId="300" priority="120" stopIfTrue="1">
      <formula>"sum"</formula>
    </cfRule>
  </conditionalFormatting>
  <conditionalFormatting sqref="BD391:BJ391">
    <cfRule type="expression" dxfId="299" priority="117" stopIfTrue="1">
      <formula>"sum"</formula>
    </cfRule>
  </conditionalFormatting>
  <conditionalFormatting sqref="A391:BC391 BK391:BR391">
    <cfRule type="expression" dxfId="298" priority="119" stopIfTrue="1">
      <formula>"sum"</formula>
    </cfRule>
  </conditionalFormatting>
  <conditionalFormatting sqref="BD429:BJ430 BD423:BJ425 BI428:BJ428">
    <cfRule type="expression" dxfId="297" priority="110" stopIfTrue="1">
      <formula>"sum"</formula>
    </cfRule>
  </conditionalFormatting>
  <conditionalFormatting sqref="BB403">
    <cfRule type="expression" dxfId="296" priority="108" stopIfTrue="1">
      <formula>"sum"</formula>
    </cfRule>
  </conditionalFormatting>
  <conditionalFormatting sqref="BD387:BJ387">
    <cfRule type="expression" dxfId="295" priority="118" stopIfTrue="1">
      <formula>"sum"</formula>
    </cfRule>
  </conditionalFormatting>
  <conditionalFormatting sqref="AU395 AU403">
    <cfRule type="expression" dxfId="294" priority="107" stopIfTrue="1">
      <formula>"sum"</formula>
    </cfRule>
  </conditionalFormatting>
  <conditionalFormatting sqref="BA407:BA408">
    <cfRule type="expression" dxfId="293" priority="106" stopIfTrue="1">
      <formula>"sum"</formula>
    </cfRule>
  </conditionalFormatting>
  <conditionalFormatting sqref="BA405:BA406">
    <cfRule type="expression" dxfId="292" priority="105" stopIfTrue="1">
      <formula>"sum"</formula>
    </cfRule>
  </conditionalFormatting>
  <conditionalFormatting sqref="AD424">
    <cfRule type="expression" dxfId="291" priority="103" stopIfTrue="1">
      <formula>"sum"</formula>
    </cfRule>
  </conditionalFormatting>
  <conditionalFormatting sqref="BD369">
    <cfRule type="expression" dxfId="290" priority="94" stopIfTrue="1">
      <formula>"sum"</formula>
    </cfRule>
  </conditionalFormatting>
  <conditionalFormatting sqref="R428:T429 AA428:AC429">
    <cfRule type="expression" dxfId="289" priority="102" stopIfTrue="1">
      <formula>"sum"</formula>
    </cfRule>
  </conditionalFormatting>
  <conditionalFormatting sqref="BE263:BJ265">
    <cfRule type="expression" dxfId="288" priority="93" stopIfTrue="1">
      <formula>"sum"</formula>
    </cfRule>
  </conditionalFormatting>
  <conditionalFormatting sqref="AD428">
    <cfRule type="expression" dxfId="287" priority="101" stopIfTrue="1">
      <formula>"sum"</formula>
    </cfRule>
  </conditionalFormatting>
  <conditionalFormatting sqref="U428">
    <cfRule type="expression" dxfId="286" priority="100" stopIfTrue="1">
      <formula>"sum"</formula>
    </cfRule>
  </conditionalFormatting>
  <conditionalFormatting sqref="A409:XFD409">
    <cfRule type="expression" dxfId="285" priority="116" stopIfTrue="1">
      <formula>"sum"</formula>
    </cfRule>
  </conditionalFormatting>
  <conditionalFormatting sqref="BK392:BR396 M408">
    <cfRule type="expression" dxfId="284" priority="115" stopIfTrue="1">
      <formula>"sum"</formula>
    </cfRule>
  </conditionalFormatting>
  <conditionalFormatting sqref="AC408">
    <cfRule type="expression" dxfId="283" priority="114" stopIfTrue="1">
      <formula>"sum"</formula>
    </cfRule>
  </conditionalFormatting>
  <conditionalFormatting sqref="AM395 AM403:AM404">
    <cfRule type="expression" dxfId="282" priority="99" stopIfTrue="1">
      <formula>"sum"</formula>
    </cfRule>
  </conditionalFormatting>
  <conditionalFormatting sqref="A421:D421 A426:AC426 A424:C425 A430:BC430 A423:AC423 AR423:BC425 AR429:BC429 BS426:BZ427 BK423:BZ425 BK428:BZ430 DI421:IV429 CP430:IV430 BL421:BZ422 A427:C429 Z427:AC427">
    <cfRule type="expression" dxfId="281" priority="112" stopIfTrue="1">
      <formula>"sum"</formula>
    </cfRule>
  </conditionalFormatting>
  <conditionalFormatting sqref="AD426:AD427 AD423:AQ423">
    <cfRule type="expression" dxfId="280" priority="111" stopIfTrue="1">
      <formula>"sum"</formula>
    </cfRule>
  </conditionalFormatting>
  <conditionalFormatting sqref="AG395 AG403:AG404">
    <cfRule type="expression" dxfId="279" priority="98" stopIfTrue="1">
      <formula>"sum"</formula>
    </cfRule>
  </conditionalFormatting>
  <conditionalFormatting sqref="BB395">
    <cfRule type="expression" dxfId="278" priority="109" stopIfTrue="1">
      <formula>"sum"</formula>
    </cfRule>
  </conditionalFormatting>
  <conditionalFormatting sqref="BD378">
    <cfRule type="expression" dxfId="277" priority="97" stopIfTrue="1">
      <formula>"sum"</formula>
    </cfRule>
  </conditionalFormatting>
  <conditionalFormatting sqref="BD381">
    <cfRule type="expression" dxfId="276" priority="96" stopIfTrue="1">
      <formula>"sum"</formula>
    </cfRule>
  </conditionalFormatting>
  <conditionalFormatting sqref="BD366">
    <cfRule type="expression" dxfId="275" priority="95" stopIfTrue="1">
      <formula>"sum"</formula>
    </cfRule>
  </conditionalFormatting>
  <conditionalFormatting sqref="R425:T425 R424:U424 AA424:AC425">
    <cfRule type="expression" dxfId="274" priority="104" stopIfTrue="1">
      <formula>"sum"</formula>
    </cfRule>
  </conditionalFormatting>
  <conditionalFormatting sqref="BE266">
    <cfRule type="expression" dxfId="273" priority="92" stopIfTrue="1">
      <formula>"sum"</formula>
    </cfRule>
  </conditionalFormatting>
  <conditionalFormatting sqref="AM266:AX268">
    <cfRule type="expression" dxfId="272" priority="91" stopIfTrue="1">
      <formula>"sum"</formula>
    </cfRule>
  </conditionalFormatting>
  <conditionalFormatting sqref="A101:IV102">
    <cfRule type="expression" dxfId="271" priority="90" stopIfTrue="1">
      <formula>"sum"</formula>
    </cfRule>
  </conditionalFormatting>
  <conditionalFormatting sqref="D418">
    <cfRule type="expression" dxfId="270" priority="83" stopIfTrue="1">
      <formula>"sum"</formula>
    </cfRule>
  </conditionalFormatting>
  <conditionalFormatting sqref="A418:C418 A420:C420">
    <cfRule type="expression" dxfId="269" priority="89" stopIfTrue="1">
      <formula>"sum"</formula>
    </cfRule>
  </conditionalFormatting>
  <conditionalFormatting sqref="AI414 AI416">
    <cfRule type="expression" dxfId="268" priority="86" stopIfTrue="1">
      <formula>"sum"</formula>
    </cfRule>
  </conditionalFormatting>
  <conditionalFormatting sqref="AX416">
    <cfRule type="expression" dxfId="267" priority="85" stopIfTrue="1">
      <formula>"sum"</formula>
    </cfRule>
  </conditionalFormatting>
  <conditionalFormatting sqref="AX414">
    <cfRule type="expression" dxfId="266" priority="84" stopIfTrue="1">
      <formula>"sum"</formula>
    </cfRule>
  </conditionalFormatting>
  <conditionalFormatting sqref="A411:C417">
    <cfRule type="expression" dxfId="265" priority="88" stopIfTrue="1">
      <formula>"sum"</formula>
    </cfRule>
  </conditionalFormatting>
  <conditionalFormatting sqref="BK411:BR415">
    <cfRule type="expression" dxfId="264" priority="87" stopIfTrue="1">
      <formula>"sum"</formula>
    </cfRule>
  </conditionalFormatting>
  <conditionalFormatting sqref="AI410">
    <cfRule type="expression" dxfId="263" priority="79" stopIfTrue="1">
      <formula>"sum"</formula>
    </cfRule>
  </conditionalFormatting>
  <conditionalFormatting sqref="AS410">
    <cfRule type="expression" dxfId="262" priority="78" stopIfTrue="1">
      <formula>"sum"</formula>
    </cfRule>
  </conditionalFormatting>
  <conditionalFormatting sqref="A410 C410">
    <cfRule type="expression" dxfId="261" priority="82" stopIfTrue="1">
      <formula>"sum"</formula>
    </cfRule>
  </conditionalFormatting>
  <conditionalFormatting sqref="M410">
    <cfRule type="expression" dxfId="260" priority="81" stopIfTrue="1">
      <formula>"sum"</formula>
    </cfRule>
  </conditionalFormatting>
  <conditionalFormatting sqref="AC410">
    <cfRule type="expression" dxfId="259" priority="80" stopIfTrue="1">
      <formula>"sum"</formula>
    </cfRule>
  </conditionalFormatting>
  <conditionalFormatting sqref="B410">
    <cfRule type="expression" dxfId="258" priority="77" stopIfTrue="1">
      <formula>"sum"</formula>
    </cfRule>
  </conditionalFormatting>
  <conditionalFormatting sqref="A390:B390 BO390:BR390">
    <cfRule type="expression" dxfId="257" priority="76" stopIfTrue="1">
      <formula>"sum"</formula>
    </cfRule>
  </conditionalFormatting>
  <conditionalFormatting sqref="A13:BK13">
    <cfRule type="expression" dxfId="256" priority="75" stopIfTrue="1">
      <formula>"sum"</formula>
    </cfRule>
  </conditionalFormatting>
  <conditionalFormatting sqref="A419:C419">
    <cfRule type="expression" dxfId="255" priority="74" stopIfTrue="1">
      <formula>"sum"</formula>
    </cfRule>
  </conditionalFormatting>
  <conditionalFormatting sqref="D405">
    <cfRule type="expression" dxfId="254" priority="73" stopIfTrue="1">
      <formula>"sum"</formula>
    </cfRule>
  </conditionalFormatting>
  <conditionalFormatting sqref="A397:C398">
    <cfRule type="expression" dxfId="253" priority="72" stopIfTrue="1">
      <formula>"sum"</formula>
    </cfRule>
  </conditionalFormatting>
  <conditionalFormatting sqref="AU397">
    <cfRule type="expression" dxfId="252" priority="69" stopIfTrue="1">
      <formula>"sum"</formula>
    </cfRule>
  </conditionalFormatting>
  <conditionalFormatting sqref="BK397:BR398">
    <cfRule type="expression" dxfId="251" priority="71" stopIfTrue="1">
      <formula>"sum"</formula>
    </cfRule>
  </conditionalFormatting>
  <conditionalFormatting sqref="AM397">
    <cfRule type="expression" dxfId="250" priority="68" stopIfTrue="1">
      <formula>"sum"</formula>
    </cfRule>
  </conditionalFormatting>
  <conditionalFormatting sqref="AG397">
    <cfRule type="expression" dxfId="249" priority="67" stopIfTrue="1">
      <formula>"sum"</formula>
    </cfRule>
  </conditionalFormatting>
  <conditionalFormatting sqref="BB397">
    <cfRule type="expression" dxfId="248" priority="70" stopIfTrue="1">
      <formula>"sum"</formula>
    </cfRule>
  </conditionalFormatting>
  <conditionalFormatting sqref="A399:C400">
    <cfRule type="expression" dxfId="247" priority="66" stopIfTrue="1">
      <formula>"sum"</formula>
    </cfRule>
  </conditionalFormatting>
  <conditionalFormatting sqref="AU399">
    <cfRule type="expression" dxfId="246" priority="63" stopIfTrue="1">
      <formula>"sum"</formula>
    </cfRule>
  </conditionalFormatting>
  <conditionalFormatting sqref="BK399:BR400">
    <cfRule type="expression" dxfId="245" priority="65" stopIfTrue="1">
      <formula>"sum"</formula>
    </cfRule>
  </conditionalFormatting>
  <conditionalFormatting sqref="AM399">
    <cfRule type="expression" dxfId="244" priority="62" stopIfTrue="1">
      <formula>"sum"</formula>
    </cfRule>
  </conditionalFormatting>
  <conditionalFormatting sqref="AG399">
    <cfRule type="expression" dxfId="243" priority="61" stopIfTrue="1">
      <formula>"sum"</formula>
    </cfRule>
  </conditionalFormatting>
  <conditionalFormatting sqref="BB399">
    <cfRule type="expression" dxfId="242" priority="64" stopIfTrue="1">
      <formula>"sum"</formula>
    </cfRule>
  </conditionalFormatting>
  <conditionalFormatting sqref="A401:C402">
    <cfRule type="expression" dxfId="241" priority="60" stopIfTrue="1">
      <formula>"sum"</formula>
    </cfRule>
  </conditionalFormatting>
  <conditionalFormatting sqref="AU401">
    <cfRule type="expression" dxfId="240" priority="57" stopIfTrue="1">
      <formula>"sum"</formula>
    </cfRule>
  </conditionalFormatting>
  <conditionalFormatting sqref="BK401:BR402">
    <cfRule type="expression" dxfId="239" priority="59" stopIfTrue="1">
      <formula>"sum"</formula>
    </cfRule>
  </conditionalFormatting>
  <conditionalFormatting sqref="AM401">
    <cfRule type="expression" dxfId="238" priority="56" stopIfTrue="1">
      <formula>"sum"</formula>
    </cfRule>
  </conditionalFormatting>
  <conditionalFormatting sqref="AG401">
    <cfRule type="expression" dxfId="237" priority="55" stopIfTrue="1">
      <formula>"sum"</formula>
    </cfRule>
  </conditionalFormatting>
  <conditionalFormatting sqref="BB401">
    <cfRule type="expression" dxfId="236" priority="58" stopIfTrue="1">
      <formula>"sum"</formula>
    </cfRule>
  </conditionalFormatting>
  <conditionalFormatting sqref="A341:Q343 BL341:IV343">
    <cfRule type="expression" dxfId="235" priority="54" stopIfTrue="1">
      <formula>"sum"</formula>
    </cfRule>
  </conditionalFormatting>
  <conditionalFormatting sqref="AT341:BK343">
    <cfRule type="expression" dxfId="234" priority="53" stopIfTrue="1">
      <formula>"sum"</formula>
    </cfRule>
  </conditionalFormatting>
  <conditionalFormatting sqref="R342:AL342 R341:AM341">
    <cfRule type="expression" dxfId="233" priority="52" stopIfTrue="1">
      <formula>"sum"</formula>
    </cfRule>
  </conditionalFormatting>
  <conditionalFormatting sqref="R343:AL343">
    <cfRule type="expression" dxfId="232" priority="51" stopIfTrue="1">
      <formula>"sum"</formula>
    </cfRule>
  </conditionalFormatting>
  <conditionalFormatting sqref="A344:C346">
    <cfRule type="expression" dxfId="231" priority="50" stopIfTrue="1">
      <formula>"sum"</formula>
    </cfRule>
  </conditionalFormatting>
  <conditionalFormatting sqref="A221:IV221 D220:IV220">
    <cfRule type="expression" dxfId="230" priority="49" stopIfTrue="1">
      <formula>"sum"</formula>
    </cfRule>
  </conditionalFormatting>
  <conditionalFormatting sqref="E225:I227 D225:D228 D231 J222:AL224 AS222:IV224 BE225:IV233 A222:C233">
    <cfRule type="expression" dxfId="229" priority="48" stopIfTrue="1">
      <formula>"sum"</formula>
    </cfRule>
  </conditionalFormatting>
  <conditionalFormatting sqref="AY225:BD233">
    <cfRule type="expression" dxfId="228" priority="47" stopIfTrue="1">
      <formula>"sum"</formula>
    </cfRule>
  </conditionalFormatting>
  <conditionalFormatting sqref="J225:AX233">
    <cfRule type="expression" dxfId="227" priority="46" stopIfTrue="1">
      <formula>"sum"</formula>
    </cfRule>
  </conditionalFormatting>
  <conditionalFormatting sqref="A234:C235 D234 A236:T236 BK234:IV236 AF234 V234 AB234 AH234 AT234">
    <cfRule type="expression" dxfId="226" priority="45" stopIfTrue="1">
      <formula>"sum"</formula>
    </cfRule>
  </conditionalFormatting>
  <conditionalFormatting sqref="A295:IV295">
    <cfRule type="expression" dxfId="225" priority="44" stopIfTrue="1">
      <formula>"sum"</formula>
    </cfRule>
  </conditionalFormatting>
  <conditionalFormatting sqref="A237:IV237">
    <cfRule type="expression" dxfId="224" priority="43" stopIfTrue="1">
      <formula>"sum"</formula>
    </cfRule>
  </conditionalFormatting>
  <conditionalFormatting sqref="E242:I244 D242:D245 J239:AF241 J248 T248 AG248:AL248 A238 C238 BH248:BI248">
    <cfRule type="expression" dxfId="223" priority="42" stopIfTrue="1">
      <formula>"sum"</formula>
    </cfRule>
  </conditionalFormatting>
  <conditionalFormatting sqref="N248:S248">
    <cfRule type="expression" dxfId="222" priority="40" stopIfTrue="1">
      <formula>"sum"</formula>
    </cfRule>
  </conditionalFormatting>
  <conditionalFormatting sqref="J242:AF247">
    <cfRule type="expression" dxfId="221" priority="41" stopIfTrue="1">
      <formula>"sum"</formula>
    </cfRule>
  </conditionalFormatting>
  <conditionalFormatting sqref="D238:IV238">
    <cfRule type="expression" dxfId="220" priority="39" stopIfTrue="1">
      <formula>"sum"</formula>
    </cfRule>
  </conditionalFormatting>
  <conditionalFormatting sqref="AY248">
    <cfRule type="expression" dxfId="219" priority="38" stopIfTrue="1">
      <formula>"sum"</formula>
    </cfRule>
  </conditionalFormatting>
  <conditionalFormatting sqref="BD248">
    <cfRule type="expression" dxfId="218" priority="37" stopIfTrue="1">
      <formula>"sum"</formula>
    </cfRule>
  </conditionalFormatting>
  <conditionalFormatting sqref="BE303:IV305 A303:I305">
    <cfRule type="expression" dxfId="217" priority="36" stopIfTrue="1">
      <formula>"sum"</formula>
    </cfRule>
  </conditionalFormatting>
  <conditionalFormatting sqref="AY303:BD305">
    <cfRule type="expression" dxfId="216" priority="35" stopIfTrue="1">
      <formula>"sum"</formula>
    </cfRule>
  </conditionalFormatting>
  <conditionalFormatting sqref="J303:AX305">
    <cfRule type="expression" dxfId="215" priority="34" stopIfTrue="1">
      <formula>"sum"</formula>
    </cfRule>
  </conditionalFormatting>
  <conditionalFormatting sqref="D384">
    <cfRule type="expression" dxfId="214" priority="33" stopIfTrue="1">
      <formula>"sum"</formula>
    </cfRule>
  </conditionalFormatting>
  <conditionalFormatting sqref="A215:IV216 BO217:IV217">
    <cfRule type="expression" dxfId="213" priority="32" stopIfTrue="1">
      <formula>"sum"</formula>
    </cfRule>
  </conditionalFormatting>
  <conditionalFormatting sqref="A217:BN217">
    <cfRule type="expression" dxfId="212" priority="31" stopIfTrue="1">
      <formula>"sum"</formula>
    </cfRule>
  </conditionalFormatting>
  <conditionalFormatting sqref="E270">
    <cfRule type="expression" dxfId="211" priority="30" stopIfTrue="1">
      <formula>"sum"</formula>
    </cfRule>
  </conditionalFormatting>
  <conditionalFormatting sqref="AH242:AL244 AG242:AG245 AM239:BI241">
    <cfRule type="expression" dxfId="210" priority="29" stopIfTrue="1">
      <formula>"sum"</formula>
    </cfRule>
  </conditionalFormatting>
  <conditionalFormatting sqref="A277:C282 BK277:IV282 BO283:IV283">
    <cfRule type="expression" dxfId="209" priority="27" stopIfTrue="1">
      <formula>"sum"</formula>
    </cfRule>
  </conditionalFormatting>
  <conditionalFormatting sqref="AM242:BI247">
    <cfRule type="expression" dxfId="208" priority="28" stopIfTrue="1">
      <formula>"sum"</formula>
    </cfRule>
  </conditionalFormatting>
  <conditionalFormatting sqref="AM291:AX293">
    <cfRule type="expression" dxfId="207" priority="14" stopIfTrue="1">
      <formula>"sum"</formula>
    </cfRule>
  </conditionalFormatting>
  <conditionalFormatting sqref="J280:AL282">
    <cfRule type="expression" dxfId="206" priority="24" stopIfTrue="1">
      <formula>"sum"</formula>
    </cfRule>
  </conditionalFormatting>
  <conditionalFormatting sqref="D280:I282 J277:AL279 AS277:BD279 D283">
    <cfRule type="expression" dxfId="205" priority="26" stopIfTrue="1">
      <formula>"sum"</formula>
    </cfRule>
  </conditionalFormatting>
  <conditionalFormatting sqref="AY280:BD282">
    <cfRule type="expression" dxfId="204" priority="25" stopIfTrue="1">
      <formula>"sum"</formula>
    </cfRule>
  </conditionalFormatting>
  <conditionalFormatting sqref="BE277:BJ279">
    <cfRule type="expression" dxfId="203" priority="23" stopIfTrue="1">
      <formula>"sum"</formula>
    </cfRule>
  </conditionalFormatting>
  <conditionalFormatting sqref="BE280">
    <cfRule type="expression" dxfId="202" priority="22" stopIfTrue="1">
      <formula>"sum"</formula>
    </cfRule>
  </conditionalFormatting>
  <conditionalFormatting sqref="AM280:AX282">
    <cfRule type="expression" dxfId="201" priority="21" stopIfTrue="1">
      <formula>"sum"</formula>
    </cfRule>
  </conditionalFormatting>
  <conditionalFormatting sqref="J291:AL293">
    <cfRule type="expression" dxfId="200" priority="17" stopIfTrue="1">
      <formula>"sum"</formula>
    </cfRule>
  </conditionalFormatting>
  <conditionalFormatting sqref="A288:C293 BK288:IV293">
    <cfRule type="expression" dxfId="199" priority="20" stopIfTrue="1">
      <formula>"sum"</formula>
    </cfRule>
  </conditionalFormatting>
  <conditionalFormatting sqref="D291:I293 J288:AL290 AS288:BD290">
    <cfRule type="expression" dxfId="198" priority="19" stopIfTrue="1">
      <formula>"sum"</formula>
    </cfRule>
  </conditionalFormatting>
  <conditionalFormatting sqref="AY291:BD293">
    <cfRule type="expression" dxfId="197" priority="18" stopIfTrue="1">
      <formula>"sum"</formula>
    </cfRule>
  </conditionalFormatting>
  <conditionalFormatting sqref="BE288:BJ290">
    <cfRule type="expression" dxfId="196" priority="16" stopIfTrue="1">
      <formula>"sum"</formula>
    </cfRule>
  </conditionalFormatting>
  <conditionalFormatting sqref="BE291">
    <cfRule type="expression" dxfId="195" priority="15" stopIfTrue="1">
      <formula>"sum"</formula>
    </cfRule>
  </conditionalFormatting>
  <conditionalFormatting sqref="A251:XFD251">
    <cfRule type="expression" dxfId="194" priority="13" stopIfTrue="1">
      <formula>"sum"</formula>
    </cfRule>
  </conditionalFormatting>
  <conditionalFormatting sqref="AS256 BB256 BI258 BI256">
    <cfRule type="expression" dxfId="193" priority="12" stopIfTrue="1">
      <formula>"sum"</formula>
    </cfRule>
  </conditionalFormatting>
  <conditionalFormatting sqref="AT253">
    <cfRule type="expression" dxfId="192" priority="10" stopIfTrue="1">
      <formula>"sum"</formula>
    </cfRule>
  </conditionalFormatting>
  <conditionalFormatting sqref="C252 BG252:IV255 M252:P252 M253:O254 Z252:AB252 Z253:AA254 AL252:AN252 AL253:AM253 I252 V252 AH252 AL254 AT252 O255:P258 AN255:BF255 AN256:AR258 BL256:IV258 AZ252:BF254">
    <cfRule type="expression" dxfId="191" priority="11" stopIfTrue="1">
      <formula>"sum"</formula>
    </cfRule>
  </conditionalFormatting>
  <conditionalFormatting sqref="D424">
    <cfRule type="expression" dxfId="190" priority="9" stopIfTrue="1">
      <formula>"sum"</formula>
    </cfRule>
  </conditionalFormatting>
  <conditionalFormatting sqref="D428">
    <cfRule type="expression" dxfId="189" priority="8" stopIfTrue="1">
      <formula>"sum"</formula>
    </cfRule>
  </conditionalFormatting>
  <conditionalFormatting sqref="BD356:BD357">
    <cfRule type="expression" dxfId="188" priority="7" stopIfTrue="1">
      <formula>"sum"</formula>
    </cfRule>
  </conditionalFormatting>
  <conditionalFormatting sqref="AO344 BA344">
    <cfRule type="expression" dxfId="187" priority="6" stopIfTrue="1">
      <formula>"sum"</formula>
    </cfRule>
  </conditionalFormatting>
  <conditionalFormatting sqref="A389:IV389 A388">
    <cfRule type="expression" dxfId="186" priority="5" stopIfTrue="1">
      <formula>"sum"</formula>
    </cfRule>
  </conditionalFormatting>
  <conditionalFormatting sqref="D269">
    <cfRule type="expression" dxfId="185" priority="4" stopIfTrue="1">
      <formula>"sum"</formula>
    </cfRule>
  </conditionalFormatting>
  <conditionalFormatting sqref="BD354:BD355">
    <cfRule type="expression" dxfId="184" priority="3" stopIfTrue="1">
      <formula>"sum"</formula>
    </cfRule>
  </conditionalFormatting>
  <conditionalFormatting sqref="BD352:BD353">
    <cfRule type="expression" dxfId="183" priority="2" stopIfTrue="1">
      <formula>"sum"</formula>
    </cfRule>
  </conditionalFormatting>
  <conditionalFormatting sqref="D427">
    <cfRule type="expression" dxfId="182" priority="1" stopIfTrue="1">
      <formula>"sum"</formula>
    </cfRule>
  </conditionalFormatting>
  <printOptions horizontalCentered="1"/>
  <pageMargins left="0.59055118110236227" right="0.35433070866141736" top="0.23622047244094491" bottom="0.23622047244094491" header="0.51181102362204722" footer="0.31496062992125984"/>
  <pageSetup paperSize="9" scale="75" orientation="portrait" r:id="rId1"/>
  <headerFooter alignWithMargins="0"/>
  <rowBreaks count="7" manualBreakCount="7">
    <brk id="81" max="16383" man="1"/>
    <brk id="148" max="16383" man="1"/>
    <brk id="213" max="16383" man="1"/>
    <brk id="249" max="66" man="1"/>
    <brk id="309" max="66" man="1"/>
    <brk id="362" max="66" man="1"/>
    <brk id="420" max="6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28575</xdr:colOff>
                    <xdr:row>375</xdr:row>
                    <xdr:rowOff>0</xdr:rowOff>
                  </from>
                  <to>
                    <xdr:col>21</xdr:col>
                    <xdr:colOff>0</xdr:colOff>
                    <xdr:row>376</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21</xdr:col>
                    <xdr:colOff>95250</xdr:colOff>
                    <xdr:row>375</xdr:row>
                    <xdr:rowOff>0</xdr:rowOff>
                  </from>
                  <to>
                    <xdr:col>33</xdr:col>
                    <xdr:colOff>85725</xdr:colOff>
                    <xdr:row>376</xdr:row>
                    <xdr:rowOff>19050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35</xdr:col>
                    <xdr:colOff>19050</xdr:colOff>
                    <xdr:row>375</xdr:row>
                    <xdr:rowOff>0</xdr:rowOff>
                  </from>
                  <to>
                    <xdr:col>43</xdr:col>
                    <xdr:colOff>76200</xdr:colOff>
                    <xdr:row>376</xdr:row>
                    <xdr:rowOff>19050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4</xdr:col>
                    <xdr:colOff>19050</xdr:colOff>
                    <xdr:row>104</xdr:row>
                    <xdr:rowOff>180975</xdr:rowOff>
                  </from>
                  <to>
                    <xdr:col>6</xdr:col>
                    <xdr:colOff>76200</xdr:colOff>
                    <xdr:row>106</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4</xdr:col>
                    <xdr:colOff>19050</xdr:colOff>
                    <xdr:row>105</xdr:row>
                    <xdr:rowOff>180975</xdr:rowOff>
                  </from>
                  <to>
                    <xdr:col>6</xdr:col>
                    <xdr:colOff>76200</xdr:colOff>
                    <xdr:row>107</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2</xdr:col>
                    <xdr:colOff>114300</xdr:colOff>
                    <xdr:row>153</xdr:row>
                    <xdr:rowOff>0</xdr:rowOff>
                  </from>
                  <to>
                    <xdr:col>11</xdr:col>
                    <xdr:colOff>19050</xdr:colOff>
                    <xdr:row>154</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xdr:col>
                    <xdr:colOff>114300</xdr:colOff>
                    <xdr:row>154</xdr:row>
                    <xdr:rowOff>190500</xdr:rowOff>
                  </from>
                  <to>
                    <xdr:col>12</xdr:col>
                    <xdr:colOff>66675</xdr:colOff>
                    <xdr:row>156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2</xdr:col>
                    <xdr:colOff>114300</xdr:colOff>
                    <xdr:row>154</xdr:row>
                    <xdr:rowOff>0</xdr:rowOff>
                  </from>
                  <to>
                    <xdr:col>10</xdr:col>
                    <xdr:colOff>123825</xdr:colOff>
                    <xdr:row>155</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sizeWithCells="1">
                  <from>
                    <xdr:col>2</xdr:col>
                    <xdr:colOff>114300</xdr:colOff>
                    <xdr:row>156</xdr:row>
                    <xdr:rowOff>0</xdr:rowOff>
                  </from>
                  <to>
                    <xdr:col>11</xdr:col>
                    <xdr:colOff>19050</xdr:colOff>
                    <xdr:row>157</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sizeWithCells="1">
                  <from>
                    <xdr:col>2</xdr:col>
                    <xdr:colOff>114300</xdr:colOff>
                    <xdr:row>157</xdr:row>
                    <xdr:rowOff>190500</xdr:rowOff>
                  </from>
                  <to>
                    <xdr:col>12</xdr:col>
                    <xdr:colOff>66675</xdr:colOff>
                    <xdr:row>159</xdr:row>
                    <xdr:rowOff>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sizeWithCells="1">
                  <from>
                    <xdr:col>2</xdr:col>
                    <xdr:colOff>114300</xdr:colOff>
                    <xdr:row>157</xdr:row>
                    <xdr:rowOff>0</xdr:rowOff>
                  </from>
                  <to>
                    <xdr:col>10</xdr:col>
                    <xdr:colOff>123825</xdr:colOff>
                    <xdr:row>158</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sizeWithCells="1">
                  <from>
                    <xdr:col>2</xdr:col>
                    <xdr:colOff>114300</xdr:colOff>
                    <xdr:row>159</xdr:row>
                    <xdr:rowOff>0</xdr:rowOff>
                  </from>
                  <to>
                    <xdr:col>11</xdr:col>
                    <xdr:colOff>19050</xdr:colOff>
                    <xdr:row>160</xdr:row>
                    <xdr:rowOff>9525</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sizeWithCells="1">
                  <from>
                    <xdr:col>2</xdr:col>
                    <xdr:colOff>114300</xdr:colOff>
                    <xdr:row>160</xdr:row>
                    <xdr:rowOff>190500</xdr:rowOff>
                  </from>
                  <to>
                    <xdr:col>12</xdr:col>
                    <xdr:colOff>66675</xdr:colOff>
                    <xdr:row>162</xdr:row>
                    <xdr:rowOff>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sizeWithCells="1">
                  <from>
                    <xdr:col>2</xdr:col>
                    <xdr:colOff>114300</xdr:colOff>
                    <xdr:row>160</xdr:row>
                    <xdr:rowOff>0</xdr:rowOff>
                  </from>
                  <to>
                    <xdr:col>10</xdr:col>
                    <xdr:colOff>123825</xdr:colOff>
                    <xdr:row>161</xdr:row>
                    <xdr:rowOff>9525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sizeWithCells="1">
                  <from>
                    <xdr:col>2</xdr:col>
                    <xdr:colOff>114300</xdr:colOff>
                    <xdr:row>162</xdr:row>
                    <xdr:rowOff>0</xdr:rowOff>
                  </from>
                  <to>
                    <xdr:col>11</xdr:col>
                    <xdr:colOff>19050</xdr:colOff>
                    <xdr:row>163</xdr:row>
                    <xdr:rowOff>9525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sizeWithCells="1">
                  <from>
                    <xdr:col>2</xdr:col>
                    <xdr:colOff>114300</xdr:colOff>
                    <xdr:row>163</xdr:row>
                    <xdr:rowOff>190500</xdr:rowOff>
                  </from>
                  <to>
                    <xdr:col>12</xdr:col>
                    <xdr:colOff>66675</xdr:colOff>
                    <xdr:row>165</xdr:row>
                    <xdr:rowOff>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sizeWithCells="1">
                  <from>
                    <xdr:col>2</xdr:col>
                    <xdr:colOff>114300</xdr:colOff>
                    <xdr:row>163</xdr:row>
                    <xdr:rowOff>0</xdr:rowOff>
                  </from>
                  <to>
                    <xdr:col>10</xdr:col>
                    <xdr:colOff>123825</xdr:colOff>
                    <xdr:row>164</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sizeWithCells="1">
                  <from>
                    <xdr:col>2</xdr:col>
                    <xdr:colOff>114300</xdr:colOff>
                    <xdr:row>165</xdr:row>
                    <xdr:rowOff>0</xdr:rowOff>
                  </from>
                  <to>
                    <xdr:col>11</xdr:col>
                    <xdr:colOff>19050</xdr:colOff>
                    <xdr:row>166</xdr:row>
                    <xdr:rowOff>9525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sizeWithCells="1">
                  <from>
                    <xdr:col>2</xdr:col>
                    <xdr:colOff>114300</xdr:colOff>
                    <xdr:row>166</xdr:row>
                    <xdr:rowOff>190500</xdr:rowOff>
                  </from>
                  <to>
                    <xdr:col>12</xdr:col>
                    <xdr:colOff>66675</xdr:colOff>
                    <xdr:row>168</xdr:row>
                    <xdr:rowOff>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sizeWithCells="1">
                  <from>
                    <xdr:col>2</xdr:col>
                    <xdr:colOff>114300</xdr:colOff>
                    <xdr:row>166</xdr:row>
                    <xdr:rowOff>0</xdr:rowOff>
                  </from>
                  <to>
                    <xdr:col>10</xdr:col>
                    <xdr:colOff>123825</xdr:colOff>
                    <xdr:row>167</xdr:row>
                    <xdr:rowOff>9525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sizeWithCells="1">
                  <from>
                    <xdr:col>2</xdr:col>
                    <xdr:colOff>114300</xdr:colOff>
                    <xdr:row>174</xdr:row>
                    <xdr:rowOff>0</xdr:rowOff>
                  </from>
                  <to>
                    <xdr:col>11</xdr:col>
                    <xdr:colOff>19050</xdr:colOff>
                    <xdr:row>175</xdr:row>
                    <xdr:rowOff>9525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sizeWithCells="1">
                  <from>
                    <xdr:col>2</xdr:col>
                    <xdr:colOff>114300</xdr:colOff>
                    <xdr:row>175</xdr:row>
                    <xdr:rowOff>190500</xdr:rowOff>
                  </from>
                  <to>
                    <xdr:col>12</xdr:col>
                    <xdr:colOff>66675</xdr:colOff>
                    <xdr:row>177</xdr:row>
                    <xdr:rowOff>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sizeWithCells="1">
                  <from>
                    <xdr:col>2</xdr:col>
                    <xdr:colOff>114300</xdr:colOff>
                    <xdr:row>175</xdr:row>
                    <xdr:rowOff>0</xdr:rowOff>
                  </from>
                  <to>
                    <xdr:col>10</xdr:col>
                    <xdr:colOff>123825</xdr:colOff>
                    <xdr:row>176</xdr:row>
                    <xdr:rowOff>9525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sizeWithCells="1">
                  <from>
                    <xdr:col>2</xdr:col>
                    <xdr:colOff>114300</xdr:colOff>
                    <xdr:row>177</xdr:row>
                    <xdr:rowOff>0</xdr:rowOff>
                  </from>
                  <to>
                    <xdr:col>11</xdr:col>
                    <xdr:colOff>28575</xdr:colOff>
                    <xdr:row>178</xdr:row>
                    <xdr:rowOff>9525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sizeWithCells="1">
                  <from>
                    <xdr:col>2</xdr:col>
                    <xdr:colOff>114300</xdr:colOff>
                    <xdr:row>178</xdr:row>
                    <xdr:rowOff>190500</xdr:rowOff>
                  </from>
                  <to>
                    <xdr:col>12</xdr:col>
                    <xdr:colOff>76200</xdr:colOff>
                    <xdr:row>180</xdr:row>
                    <xdr:rowOff>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sizeWithCells="1">
                  <from>
                    <xdr:col>2</xdr:col>
                    <xdr:colOff>114300</xdr:colOff>
                    <xdr:row>178</xdr:row>
                    <xdr:rowOff>0</xdr:rowOff>
                  </from>
                  <to>
                    <xdr:col>11</xdr:col>
                    <xdr:colOff>9525</xdr:colOff>
                    <xdr:row>179</xdr:row>
                    <xdr:rowOff>9525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sizeWithCells="1">
                  <from>
                    <xdr:col>2</xdr:col>
                    <xdr:colOff>114300</xdr:colOff>
                    <xdr:row>180</xdr:row>
                    <xdr:rowOff>0</xdr:rowOff>
                  </from>
                  <to>
                    <xdr:col>11</xdr:col>
                    <xdr:colOff>28575</xdr:colOff>
                    <xdr:row>181</xdr:row>
                    <xdr:rowOff>9525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sizeWithCells="1">
                  <from>
                    <xdr:col>2</xdr:col>
                    <xdr:colOff>114300</xdr:colOff>
                    <xdr:row>181</xdr:row>
                    <xdr:rowOff>190500</xdr:rowOff>
                  </from>
                  <to>
                    <xdr:col>12</xdr:col>
                    <xdr:colOff>76200</xdr:colOff>
                    <xdr:row>183</xdr:row>
                    <xdr:rowOff>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sizeWithCells="1">
                  <from>
                    <xdr:col>2</xdr:col>
                    <xdr:colOff>114300</xdr:colOff>
                    <xdr:row>181</xdr:row>
                    <xdr:rowOff>0</xdr:rowOff>
                  </from>
                  <to>
                    <xdr:col>11</xdr:col>
                    <xdr:colOff>9525</xdr:colOff>
                    <xdr:row>182</xdr:row>
                    <xdr:rowOff>9525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sizeWithCells="1">
                  <from>
                    <xdr:col>2</xdr:col>
                    <xdr:colOff>114300</xdr:colOff>
                    <xdr:row>183</xdr:row>
                    <xdr:rowOff>0</xdr:rowOff>
                  </from>
                  <to>
                    <xdr:col>11</xdr:col>
                    <xdr:colOff>28575</xdr:colOff>
                    <xdr:row>184</xdr:row>
                    <xdr:rowOff>9525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sizeWithCells="1">
                  <from>
                    <xdr:col>2</xdr:col>
                    <xdr:colOff>114300</xdr:colOff>
                    <xdr:row>184</xdr:row>
                    <xdr:rowOff>190500</xdr:rowOff>
                  </from>
                  <to>
                    <xdr:col>12</xdr:col>
                    <xdr:colOff>76200</xdr:colOff>
                    <xdr:row>186</xdr:row>
                    <xdr:rowOff>0</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sizeWithCells="1">
                  <from>
                    <xdr:col>2</xdr:col>
                    <xdr:colOff>114300</xdr:colOff>
                    <xdr:row>184</xdr:row>
                    <xdr:rowOff>0</xdr:rowOff>
                  </from>
                  <to>
                    <xdr:col>11</xdr:col>
                    <xdr:colOff>9525</xdr:colOff>
                    <xdr:row>185</xdr:row>
                    <xdr:rowOff>9525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sizeWithCells="1">
                  <from>
                    <xdr:col>2</xdr:col>
                    <xdr:colOff>114300</xdr:colOff>
                    <xdr:row>186</xdr:row>
                    <xdr:rowOff>0</xdr:rowOff>
                  </from>
                  <to>
                    <xdr:col>11</xdr:col>
                    <xdr:colOff>28575</xdr:colOff>
                    <xdr:row>187</xdr:row>
                    <xdr:rowOff>9525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sizeWithCells="1">
                  <from>
                    <xdr:col>2</xdr:col>
                    <xdr:colOff>114300</xdr:colOff>
                    <xdr:row>187</xdr:row>
                    <xdr:rowOff>190500</xdr:rowOff>
                  </from>
                  <to>
                    <xdr:col>12</xdr:col>
                    <xdr:colOff>76200</xdr:colOff>
                    <xdr:row>189</xdr:row>
                    <xdr:rowOff>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sizeWithCells="1">
                  <from>
                    <xdr:col>2</xdr:col>
                    <xdr:colOff>114300</xdr:colOff>
                    <xdr:row>187</xdr:row>
                    <xdr:rowOff>0</xdr:rowOff>
                  </from>
                  <to>
                    <xdr:col>11</xdr:col>
                    <xdr:colOff>9525</xdr:colOff>
                    <xdr:row>188</xdr:row>
                    <xdr:rowOff>9525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sizeWithCells="1">
                  <from>
                    <xdr:col>32</xdr:col>
                    <xdr:colOff>114300</xdr:colOff>
                    <xdr:row>153</xdr:row>
                    <xdr:rowOff>0</xdr:rowOff>
                  </from>
                  <to>
                    <xdr:col>41</xdr:col>
                    <xdr:colOff>28575</xdr:colOff>
                    <xdr:row>154</xdr:row>
                    <xdr:rowOff>9525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sizeWithCells="1">
                  <from>
                    <xdr:col>32</xdr:col>
                    <xdr:colOff>114300</xdr:colOff>
                    <xdr:row>154</xdr:row>
                    <xdr:rowOff>190500</xdr:rowOff>
                  </from>
                  <to>
                    <xdr:col>42</xdr:col>
                    <xdr:colOff>76200</xdr:colOff>
                    <xdr:row>156</xdr:row>
                    <xdr:rowOff>0</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sizeWithCells="1">
                  <from>
                    <xdr:col>32</xdr:col>
                    <xdr:colOff>114300</xdr:colOff>
                    <xdr:row>154</xdr:row>
                    <xdr:rowOff>0</xdr:rowOff>
                  </from>
                  <to>
                    <xdr:col>41</xdr:col>
                    <xdr:colOff>0</xdr:colOff>
                    <xdr:row>155</xdr:row>
                    <xdr:rowOff>9525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sizeWithCells="1">
                  <from>
                    <xdr:col>32</xdr:col>
                    <xdr:colOff>114300</xdr:colOff>
                    <xdr:row>156</xdr:row>
                    <xdr:rowOff>0</xdr:rowOff>
                  </from>
                  <to>
                    <xdr:col>41</xdr:col>
                    <xdr:colOff>28575</xdr:colOff>
                    <xdr:row>157</xdr:row>
                    <xdr:rowOff>9525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sizeWithCells="1">
                  <from>
                    <xdr:col>32</xdr:col>
                    <xdr:colOff>114300</xdr:colOff>
                    <xdr:row>157</xdr:row>
                    <xdr:rowOff>190500</xdr:rowOff>
                  </from>
                  <to>
                    <xdr:col>42</xdr:col>
                    <xdr:colOff>76200</xdr:colOff>
                    <xdr:row>159</xdr:row>
                    <xdr:rowOff>0</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sizeWithCells="1">
                  <from>
                    <xdr:col>32</xdr:col>
                    <xdr:colOff>114300</xdr:colOff>
                    <xdr:row>157</xdr:row>
                    <xdr:rowOff>0</xdr:rowOff>
                  </from>
                  <to>
                    <xdr:col>41</xdr:col>
                    <xdr:colOff>0</xdr:colOff>
                    <xdr:row>158</xdr:row>
                    <xdr:rowOff>9525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sizeWithCells="1">
                  <from>
                    <xdr:col>32</xdr:col>
                    <xdr:colOff>114300</xdr:colOff>
                    <xdr:row>159</xdr:row>
                    <xdr:rowOff>0</xdr:rowOff>
                  </from>
                  <to>
                    <xdr:col>41</xdr:col>
                    <xdr:colOff>28575</xdr:colOff>
                    <xdr:row>160</xdr:row>
                    <xdr:rowOff>9525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sizeWithCells="1">
                  <from>
                    <xdr:col>32</xdr:col>
                    <xdr:colOff>114300</xdr:colOff>
                    <xdr:row>160</xdr:row>
                    <xdr:rowOff>190500</xdr:rowOff>
                  </from>
                  <to>
                    <xdr:col>42</xdr:col>
                    <xdr:colOff>76200</xdr:colOff>
                    <xdr:row>162</xdr:row>
                    <xdr:rowOff>0</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sizeWithCells="1">
                  <from>
                    <xdr:col>32</xdr:col>
                    <xdr:colOff>114300</xdr:colOff>
                    <xdr:row>160</xdr:row>
                    <xdr:rowOff>0</xdr:rowOff>
                  </from>
                  <to>
                    <xdr:col>41</xdr:col>
                    <xdr:colOff>0</xdr:colOff>
                    <xdr:row>161</xdr:row>
                    <xdr:rowOff>9525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sizeWithCells="1">
                  <from>
                    <xdr:col>32</xdr:col>
                    <xdr:colOff>114300</xdr:colOff>
                    <xdr:row>162</xdr:row>
                    <xdr:rowOff>0</xdr:rowOff>
                  </from>
                  <to>
                    <xdr:col>41</xdr:col>
                    <xdr:colOff>28575</xdr:colOff>
                    <xdr:row>163</xdr:row>
                    <xdr:rowOff>9525</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sizeWithCells="1">
                  <from>
                    <xdr:col>32</xdr:col>
                    <xdr:colOff>114300</xdr:colOff>
                    <xdr:row>163</xdr:row>
                    <xdr:rowOff>190500</xdr:rowOff>
                  </from>
                  <to>
                    <xdr:col>42</xdr:col>
                    <xdr:colOff>76200</xdr:colOff>
                    <xdr:row>165</xdr:row>
                    <xdr:rowOff>0</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sizeWithCells="1">
                  <from>
                    <xdr:col>32</xdr:col>
                    <xdr:colOff>114300</xdr:colOff>
                    <xdr:row>163</xdr:row>
                    <xdr:rowOff>0</xdr:rowOff>
                  </from>
                  <to>
                    <xdr:col>41</xdr:col>
                    <xdr:colOff>0</xdr:colOff>
                    <xdr:row>164</xdr:row>
                    <xdr:rowOff>9525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sizeWithCells="1">
                  <from>
                    <xdr:col>32</xdr:col>
                    <xdr:colOff>114300</xdr:colOff>
                    <xdr:row>165</xdr:row>
                    <xdr:rowOff>0</xdr:rowOff>
                  </from>
                  <to>
                    <xdr:col>41</xdr:col>
                    <xdr:colOff>28575</xdr:colOff>
                    <xdr:row>166</xdr:row>
                    <xdr:rowOff>9525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sizeWithCells="1">
                  <from>
                    <xdr:col>32</xdr:col>
                    <xdr:colOff>114300</xdr:colOff>
                    <xdr:row>166</xdr:row>
                    <xdr:rowOff>190500</xdr:rowOff>
                  </from>
                  <to>
                    <xdr:col>42</xdr:col>
                    <xdr:colOff>76200</xdr:colOff>
                    <xdr:row>168</xdr:row>
                    <xdr:rowOff>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sizeWithCells="1">
                  <from>
                    <xdr:col>32</xdr:col>
                    <xdr:colOff>114300</xdr:colOff>
                    <xdr:row>166</xdr:row>
                    <xdr:rowOff>0</xdr:rowOff>
                  </from>
                  <to>
                    <xdr:col>41</xdr:col>
                    <xdr:colOff>0</xdr:colOff>
                    <xdr:row>167</xdr:row>
                    <xdr:rowOff>9525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sizeWithCells="1">
                  <from>
                    <xdr:col>32</xdr:col>
                    <xdr:colOff>114300</xdr:colOff>
                    <xdr:row>174</xdr:row>
                    <xdr:rowOff>0</xdr:rowOff>
                  </from>
                  <to>
                    <xdr:col>41</xdr:col>
                    <xdr:colOff>28575</xdr:colOff>
                    <xdr:row>175</xdr:row>
                    <xdr:rowOff>9525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sizeWithCells="1">
                  <from>
                    <xdr:col>32</xdr:col>
                    <xdr:colOff>114300</xdr:colOff>
                    <xdr:row>175</xdr:row>
                    <xdr:rowOff>190500</xdr:rowOff>
                  </from>
                  <to>
                    <xdr:col>42</xdr:col>
                    <xdr:colOff>76200</xdr:colOff>
                    <xdr:row>177</xdr:row>
                    <xdr:rowOff>0</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sizeWithCells="1">
                  <from>
                    <xdr:col>32</xdr:col>
                    <xdr:colOff>114300</xdr:colOff>
                    <xdr:row>175</xdr:row>
                    <xdr:rowOff>0</xdr:rowOff>
                  </from>
                  <to>
                    <xdr:col>41</xdr:col>
                    <xdr:colOff>0</xdr:colOff>
                    <xdr:row>176</xdr:row>
                    <xdr:rowOff>9525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sizeWithCells="1">
                  <from>
                    <xdr:col>32</xdr:col>
                    <xdr:colOff>114300</xdr:colOff>
                    <xdr:row>177</xdr:row>
                    <xdr:rowOff>0</xdr:rowOff>
                  </from>
                  <to>
                    <xdr:col>41</xdr:col>
                    <xdr:colOff>28575</xdr:colOff>
                    <xdr:row>178</xdr:row>
                    <xdr:rowOff>9525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sizeWithCells="1">
                  <from>
                    <xdr:col>32</xdr:col>
                    <xdr:colOff>114300</xdr:colOff>
                    <xdr:row>178</xdr:row>
                    <xdr:rowOff>190500</xdr:rowOff>
                  </from>
                  <to>
                    <xdr:col>42</xdr:col>
                    <xdr:colOff>76200</xdr:colOff>
                    <xdr:row>180</xdr:row>
                    <xdr:rowOff>0</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sizeWithCells="1">
                  <from>
                    <xdr:col>32</xdr:col>
                    <xdr:colOff>114300</xdr:colOff>
                    <xdr:row>178</xdr:row>
                    <xdr:rowOff>0</xdr:rowOff>
                  </from>
                  <to>
                    <xdr:col>41</xdr:col>
                    <xdr:colOff>0</xdr:colOff>
                    <xdr:row>179</xdr:row>
                    <xdr:rowOff>9525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sizeWithCells="1">
                  <from>
                    <xdr:col>32</xdr:col>
                    <xdr:colOff>114300</xdr:colOff>
                    <xdr:row>180</xdr:row>
                    <xdr:rowOff>0</xdr:rowOff>
                  </from>
                  <to>
                    <xdr:col>41</xdr:col>
                    <xdr:colOff>28575</xdr:colOff>
                    <xdr:row>181</xdr:row>
                    <xdr:rowOff>9525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sizeWithCells="1">
                  <from>
                    <xdr:col>32</xdr:col>
                    <xdr:colOff>114300</xdr:colOff>
                    <xdr:row>181</xdr:row>
                    <xdr:rowOff>190500</xdr:rowOff>
                  </from>
                  <to>
                    <xdr:col>42</xdr:col>
                    <xdr:colOff>76200</xdr:colOff>
                    <xdr:row>183</xdr:row>
                    <xdr:rowOff>0</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sizeWithCells="1">
                  <from>
                    <xdr:col>32</xdr:col>
                    <xdr:colOff>114300</xdr:colOff>
                    <xdr:row>181</xdr:row>
                    <xdr:rowOff>0</xdr:rowOff>
                  </from>
                  <to>
                    <xdr:col>41</xdr:col>
                    <xdr:colOff>0</xdr:colOff>
                    <xdr:row>182</xdr:row>
                    <xdr:rowOff>9525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sizeWithCells="1">
                  <from>
                    <xdr:col>32</xdr:col>
                    <xdr:colOff>114300</xdr:colOff>
                    <xdr:row>183</xdr:row>
                    <xdr:rowOff>0</xdr:rowOff>
                  </from>
                  <to>
                    <xdr:col>41</xdr:col>
                    <xdr:colOff>28575</xdr:colOff>
                    <xdr:row>184</xdr:row>
                    <xdr:rowOff>9525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sizeWithCells="1">
                  <from>
                    <xdr:col>32</xdr:col>
                    <xdr:colOff>114300</xdr:colOff>
                    <xdr:row>184</xdr:row>
                    <xdr:rowOff>190500</xdr:rowOff>
                  </from>
                  <to>
                    <xdr:col>42</xdr:col>
                    <xdr:colOff>76200</xdr:colOff>
                    <xdr:row>186</xdr:row>
                    <xdr:rowOff>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sizeWithCells="1">
                  <from>
                    <xdr:col>32</xdr:col>
                    <xdr:colOff>114300</xdr:colOff>
                    <xdr:row>184</xdr:row>
                    <xdr:rowOff>0</xdr:rowOff>
                  </from>
                  <to>
                    <xdr:col>41</xdr:col>
                    <xdr:colOff>0</xdr:colOff>
                    <xdr:row>185</xdr:row>
                    <xdr:rowOff>9525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sizeWithCells="1">
                  <from>
                    <xdr:col>32</xdr:col>
                    <xdr:colOff>114300</xdr:colOff>
                    <xdr:row>186</xdr:row>
                    <xdr:rowOff>0</xdr:rowOff>
                  </from>
                  <to>
                    <xdr:col>41</xdr:col>
                    <xdr:colOff>28575</xdr:colOff>
                    <xdr:row>187</xdr:row>
                    <xdr:rowOff>9525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sizeWithCells="1">
                  <from>
                    <xdr:col>32</xdr:col>
                    <xdr:colOff>114300</xdr:colOff>
                    <xdr:row>187</xdr:row>
                    <xdr:rowOff>190500</xdr:rowOff>
                  </from>
                  <to>
                    <xdr:col>42</xdr:col>
                    <xdr:colOff>76200</xdr:colOff>
                    <xdr:row>189</xdr:row>
                    <xdr:rowOff>0</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sizeWithCells="1">
                  <from>
                    <xdr:col>32</xdr:col>
                    <xdr:colOff>114300</xdr:colOff>
                    <xdr:row>187</xdr:row>
                    <xdr:rowOff>0</xdr:rowOff>
                  </from>
                  <to>
                    <xdr:col>41</xdr:col>
                    <xdr:colOff>0</xdr:colOff>
                    <xdr:row>188</xdr:row>
                    <xdr:rowOff>9525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sizeWithCells="1">
                  <from>
                    <xdr:col>2</xdr:col>
                    <xdr:colOff>114300</xdr:colOff>
                    <xdr:row>118</xdr:row>
                    <xdr:rowOff>0</xdr:rowOff>
                  </from>
                  <to>
                    <xdr:col>10</xdr:col>
                    <xdr:colOff>28575</xdr:colOff>
                    <xdr:row>119</xdr:row>
                    <xdr:rowOff>9525</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sizeWithCells="1">
                  <from>
                    <xdr:col>2</xdr:col>
                    <xdr:colOff>114300</xdr:colOff>
                    <xdr:row>119</xdr:row>
                    <xdr:rowOff>190500</xdr:rowOff>
                  </from>
                  <to>
                    <xdr:col>11</xdr:col>
                    <xdr:colOff>57150</xdr:colOff>
                    <xdr:row>121</xdr:row>
                    <xdr:rowOff>0</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sizeWithCells="1">
                  <from>
                    <xdr:col>2</xdr:col>
                    <xdr:colOff>114300</xdr:colOff>
                    <xdr:row>119</xdr:row>
                    <xdr:rowOff>0</xdr:rowOff>
                  </from>
                  <to>
                    <xdr:col>10</xdr:col>
                    <xdr:colOff>9525</xdr:colOff>
                    <xdr:row>120</xdr:row>
                    <xdr:rowOff>9525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sizeWithCells="1">
                  <from>
                    <xdr:col>2</xdr:col>
                    <xdr:colOff>114300</xdr:colOff>
                    <xdr:row>121</xdr:row>
                    <xdr:rowOff>0</xdr:rowOff>
                  </from>
                  <to>
                    <xdr:col>10</xdr:col>
                    <xdr:colOff>28575</xdr:colOff>
                    <xdr:row>122</xdr:row>
                    <xdr:rowOff>9525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sizeWithCells="1">
                  <from>
                    <xdr:col>2</xdr:col>
                    <xdr:colOff>114300</xdr:colOff>
                    <xdr:row>122</xdr:row>
                    <xdr:rowOff>190500</xdr:rowOff>
                  </from>
                  <to>
                    <xdr:col>11</xdr:col>
                    <xdr:colOff>57150</xdr:colOff>
                    <xdr:row>124</xdr:row>
                    <xdr:rowOff>0</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sizeWithCells="1">
                  <from>
                    <xdr:col>2</xdr:col>
                    <xdr:colOff>114300</xdr:colOff>
                    <xdr:row>122</xdr:row>
                    <xdr:rowOff>0</xdr:rowOff>
                  </from>
                  <to>
                    <xdr:col>10</xdr:col>
                    <xdr:colOff>9525</xdr:colOff>
                    <xdr:row>123</xdr:row>
                    <xdr:rowOff>9525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sizeWithCells="1">
                  <from>
                    <xdr:col>2</xdr:col>
                    <xdr:colOff>114300</xdr:colOff>
                    <xdr:row>133</xdr:row>
                    <xdr:rowOff>0</xdr:rowOff>
                  </from>
                  <to>
                    <xdr:col>10</xdr:col>
                    <xdr:colOff>28575</xdr:colOff>
                    <xdr:row>134</xdr:row>
                    <xdr:rowOff>9525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sizeWithCells="1">
                  <from>
                    <xdr:col>2</xdr:col>
                    <xdr:colOff>114300</xdr:colOff>
                    <xdr:row>134</xdr:row>
                    <xdr:rowOff>190500</xdr:rowOff>
                  </from>
                  <to>
                    <xdr:col>11</xdr:col>
                    <xdr:colOff>57150</xdr:colOff>
                    <xdr:row>136</xdr:row>
                    <xdr:rowOff>0</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sizeWithCells="1">
                  <from>
                    <xdr:col>2</xdr:col>
                    <xdr:colOff>114300</xdr:colOff>
                    <xdr:row>134</xdr:row>
                    <xdr:rowOff>0</xdr:rowOff>
                  </from>
                  <to>
                    <xdr:col>10</xdr:col>
                    <xdr:colOff>9525</xdr:colOff>
                    <xdr:row>135</xdr:row>
                    <xdr:rowOff>9525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sizeWithCells="1">
                  <from>
                    <xdr:col>2</xdr:col>
                    <xdr:colOff>114300</xdr:colOff>
                    <xdr:row>136</xdr:row>
                    <xdr:rowOff>0</xdr:rowOff>
                  </from>
                  <to>
                    <xdr:col>10</xdr:col>
                    <xdr:colOff>28575</xdr:colOff>
                    <xdr:row>137</xdr:row>
                    <xdr:rowOff>9525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sizeWithCells="1">
                  <from>
                    <xdr:col>2</xdr:col>
                    <xdr:colOff>114300</xdr:colOff>
                    <xdr:row>137</xdr:row>
                    <xdr:rowOff>190500</xdr:rowOff>
                  </from>
                  <to>
                    <xdr:col>11</xdr:col>
                    <xdr:colOff>57150</xdr:colOff>
                    <xdr:row>139</xdr:row>
                    <xdr:rowOff>0</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sizeWithCells="1">
                  <from>
                    <xdr:col>2</xdr:col>
                    <xdr:colOff>114300</xdr:colOff>
                    <xdr:row>137</xdr:row>
                    <xdr:rowOff>0</xdr:rowOff>
                  </from>
                  <to>
                    <xdr:col>10</xdr:col>
                    <xdr:colOff>9525</xdr:colOff>
                    <xdr:row>138</xdr:row>
                    <xdr:rowOff>9525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sizeWithCells="1">
                  <from>
                    <xdr:col>2</xdr:col>
                    <xdr:colOff>114300</xdr:colOff>
                    <xdr:row>139</xdr:row>
                    <xdr:rowOff>0</xdr:rowOff>
                  </from>
                  <to>
                    <xdr:col>10</xdr:col>
                    <xdr:colOff>28575</xdr:colOff>
                    <xdr:row>140</xdr:row>
                    <xdr:rowOff>9525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sizeWithCells="1">
                  <from>
                    <xdr:col>2</xdr:col>
                    <xdr:colOff>114300</xdr:colOff>
                    <xdr:row>140</xdr:row>
                    <xdr:rowOff>190500</xdr:rowOff>
                  </from>
                  <to>
                    <xdr:col>11</xdr:col>
                    <xdr:colOff>57150</xdr:colOff>
                    <xdr:row>142</xdr:row>
                    <xdr:rowOff>0</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sizeWithCells="1">
                  <from>
                    <xdr:col>2</xdr:col>
                    <xdr:colOff>114300</xdr:colOff>
                    <xdr:row>140</xdr:row>
                    <xdr:rowOff>0</xdr:rowOff>
                  </from>
                  <to>
                    <xdr:col>10</xdr:col>
                    <xdr:colOff>9525</xdr:colOff>
                    <xdr:row>141</xdr:row>
                    <xdr:rowOff>9525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sizeWithCells="1">
                  <from>
                    <xdr:col>2</xdr:col>
                    <xdr:colOff>114300</xdr:colOff>
                    <xdr:row>142</xdr:row>
                    <xdr:rowOff>0</xdr:rowOff>
                  </from>
                  <to>
                    <xdr:col>10</xdr:col>
                    <xdr:colOff>28575</xdr:colOff>
                    <xdr:row>143</xdr:row>
                    <xdr:rowOff>9525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sizeWithCells="1">
                  <from>
                    <xdr:col>2</xdr:col>
                    <xdr:colOff>114300</xdr:colOff>
                    <xdr:row>143</xdr:row>
                    <xdr:rowOff>190500</xdr:rowOff>
                  </from>
                  <to>
                    <xdr:col>11</xdr:col>
                    <xdr:colOff>57150</xdr:colOff>
                    <xdr:row>145</xdr:row>
                    <xdr:rowOff>0</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sizeWithCells="1">
                  <from>
                    <xdr:col>2</xdr:col>
                    <xdr:colOff>114300</xdr:colOff>
                    <xdr:row>143</xdr:row>
                    <xdr:rowOff>0</xdr:rowOff>
                  </from>
                  <to>
                    <xdr:col>10</xdr:col>
                    <xdr:colOff>9525</xdr:colOff>
                    <xdr:row>144</xdr:row>
                    <xdr:rowOff>9525</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sizeWithCells="1">
                  <from>
                    <xdr:col>3</xdr:col>
                    <xdr:colOff>0</xdr:colOff>
                    <xdr:row>337</xdr:row>
                    <xdr:rowOff>0</xdr:rowOff>
                  </from>
                  <to>
                    <xdr:col>16</xdr:col>
                    <xdr:colOff>66675</xdr:colOff>
                    <xdr:row>338</xdr:row>
                    <xdr:rowOff>9525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sizeWithCells="1">
                  <from>
                    <xdr:col>3</xdr:col>
                    <xdr:colOff>0</xdr:colOff>
                    <xdr:row>337</xdr:row>
                    <xdr:rowOff>171450</xdr:rowOff>
                  </from>
                  <to>
                    <xdr:col>16</xdr:col>
                    <xdr:colOff>47625</xdr:colOff>
                    <xdr:row>338</xdr:row>
                    <xdr:rowOff>190500</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sizeWithCells="1">
                  <from>
                    <xdr:col>3</xdr:col>
                    <xdr:colOff>0</xdr:colOff>
                    <xdr:row>338</xdr:row>
                    <xdr:rowOff>161925</xdr:rowOff>
                  </from>
                  <to>
                    <xdr:col>15</xdr:col>
                    <xdr:colOff>66675</xdr:colOff>
                    <xdr:row>340</xdr:row>
                    <xdr:rowOff>0</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sizeWithCells="1">
                  <from>
                    <xdr:col>4</xdr:col>
                    <xdr:colOff>19050</xdr:colOff>
                    <xdr:row>104</xdr:row>
                    <xdr:rowOff>180975</xdr:rowOff>
                  </from>
                  <to>
                    <xdr:col>11</xdr:col>
                    <xdr:colOff>9525</xdr:colOff>
                    <xdr:row>106</xdr:row>
                    <xdr:rowOff>9525</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sizeWithCells="1">
                  <from>
                    <xdr:col>4</xdr:col>
                    <xdr:colOff>19050</xdr:colOff>
                    <xdr:row>105</xdr:row>
                    <xdr:rowOff>180975</xdr:rowOff>
                  </from>
                  <to>
                    <xdr:col>9</xdr:col>
                    <xdr:colOff>76200</xdr:colOff>
                    <xdr:row>107</xdr:row>
                    <xdr:rowOff>9525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sizeWithCells="1">
                  <from>
                    <xdr:col>3</xdr:col>
                    <xdr:colOff>9525</xdr:colOff>
                    <xdr:row>299</xdr:row>
                    <xdr:rowOff>171450</xdr:rowOff>
                  </from>
                  <to>
                    <xdr:col>9</xdr:col>
                    <xdr:colOff>19050</xdr:colOff>
                    <xdr:row>300</xdr:row>
                    <xdr:rowOff>171450</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sizeWithCells="1">
                  <from>
                    <xdr:col>14</xdr:col>
                    <xdr:colOff>38100</xdr:colOff>
                    <xdr:row>109</xdr:row>
                    <xdr:rowOff>0</xdr:rowOff>
                  </from>
                  <to>
                    <xdr:col>18</xdr:col>
                    <xdr:colOff>38100</xdr:colOff>
                    <xdr:row>110</xdr:row>
                    <xdr:rowOff>0</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sizeWithCells="1">
                  <from>
                    <xdr:col>18</xdr:col>
                    <xdr:colOff>66675</xdr:colOff>
                    <xdr:row>109</xdr:row>
                    <xdr:rowOff>38100</xdr:rowOff>
                  </from>
                  <to>
                    <xdr:col>23</xdr:col>
                    <xdr:colOff>85725</xdr:colOff>
                    <xdr:row>109</xdr:row>
                    <xdr:rowOff>323850</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sizeWithCells="1">
                  <from>
                    <xdr:col>2</xdr:col>
                    <xdr:colOff>114300</xdr:colOff>
                    <xdr:row>124</xdr:row>
                    <xdr:rowOff>0</xdr:rowOff>
                  </from>
                  <to>
                    <xdr:col>10</xdr:col>
                    <xdr:colOff>28575</xdr:colOff>
                    <xdr:row>125</xdr:row>
                    <xdr:rowOff>9525</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sizeWithCells="1">
                  <from>
                    <xdr:col>2</xdr:col>
                    <xdr:colOff>114300</xdr:colOff>
                    <xdr:row>125</xdr:row>
                    <xdr:rowOff>190500</xdr:rowOff>
                  </from>
                  <to>
                    <xdr:col>11</xdr:col>
                    <xdr:colOff>57150</xdr:colOff>
                    <xdr:row>127</xdr:row>
                    <xdr:rowOff>0</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sizeWithCells="1">
                  <from>
                    <xdr:col>2</xdr:col>
                    <xdr:colOff>114300</xdr:colOff>
                    <xdr:row>125</xdr:row>
                    <xdr:rowOff>0</xdr:rowOff>
                  </from>
                  <to>
                    <xdr:col>10</xdr:col>
                    <xdr:colOff>9525</xdr:colOff>
                    <xdr:row>126</xdr:row>
                    <xdr:rowOff>9525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sizeWithCells="1">
                  <from>
                    <xdr:col>2</xdr:col>
                    <xdr:colOff>114300</xdr:colOff>
                    <xdr:row>127</xdr:row>
                    <xdr:rowOff>0</xdr:rowOff>
                  </from>
                  <to>
                    <xdr:col>10</xdr:col>
                    <xdr:colOff>28575</xdr:colOff>
                    <xdr:row>128</xdr:row>
                    <xdr:rowOff>9525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sizeWithCells="1">
                  <from>
                    <xdr:col>2</xdr:col>
                    <xdr:colOff>114300</xdr:colOff>
                    <xdr:row>128</xdr:row>
                    <xdr:rowOff>190500</xdr:rowOff>
                  </from>
                  <to>
                    <xdr:col>11</xdr:col>
                    <xdr:colOff>57150</xdr:colOff>
                    <xdr:row>130</xdr:row>
                    <xdr:rowOff>0</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sizeWithCells="1">
                  <from>
                    <xdr:col>2</xdr:col>
                    <xdr:colOff>114300</xdr:colOff>
                    <xdr:row>128</xdr:row>
                    <xdr:rowOff>0</xdr:rowOff>
                  </from>
                  <to>
                    <xdr:col>10</xdr:col>
                    <xdr:colOff>9525</xdr:colOff>
                    <xdr:row>129</xdr:row>
                    <xdr:rowOff>9525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sizeWithCells="1">
                  <from>
                    <xdr:col>2</xdr:col>
                    <xdr:colOff>114300</xdr:colOff>
                    <xdr:row>130</xdr:row>
                    <xdr:rowOff>0</xdr:rowOff>
                  </from>
                  <to>
                    <xdr:col>10</xdr:col>
                    <xdr:colOff>28575</xdr:colOff>
                    <xdr:row>131</xdr:row>
                    <xdr:rowOff>9525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sizeWithCells="1">
                  <from>
                    <xdr:col>2</xdr:col>
                    <xdr:colOff>114300</xdr:colOff>
                    <xdr:row>131</xdr:row>
                    <xdr:rowOff>190500</xdr:rowOff>
                  </from>
                  <to>
                    <xdr:col>11</xdr:col>
                    <xdr:colOff>57150</xdr:colOff>
                    <xdr:row>133</xdr:row>
                    <xdr:rowOff>0</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sizeWithCells="1">
                  <from>
                    <xdr:col>2</xdr:col>
                    <xdr:colOff>114300</xdr:colOff>
                    <xdr:row>131</xdr:row>
                    <xdr:rowOff>0</xdr:rowOff>
                  </from>
                  <to>
                    <xdr:col>10</xdr:col>
                    <xdr:colOff>9525</xdr:colOff>
                    <xdr:row>132</xdr:row>
                    <xdr:rowOff>9525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sizeWithCells="1">
                  <from>
                    <xdr:col>3</xdr:col>
                    <xdr:colOff>19050</xdr:colOff>
                    <xdr:row>198</xdr:row>
                    <xdr:rowOff>171450</xdr:rowOff>
                  </from>
                  <to>
                    <xdr:col>8</xdr:col>
                    <xdr:colOff>38100</xdr:colOff>
                    <xdr:row>200</xdr:row>
                    <xdr:rowOff>9525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sizeWithCells="1">
                  <from>
                    <xdr:col>2</xdr:col>
                    <xdr:colOff>114300</xdr:colOff>
                    <xdr:row>168</xdr:row>
                    <xdr:rowOff>0</xdr:rowOff>
                  </from>
                  <to>
                    <xdr:col>11</xdr:col>
                    <xdr:colOff>19050</xdr:colOff>
                    <xdr:row>169</xdr:row>
                    <xdr:rowOff>9525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sizeWithCells="1">
                  <from>
                    <xdr:col>2</xdr:col>
                    <xdr:colOff>114300</xdr:colOff>
                    <xdr:row>169</xdr:row>
                    <xdr:rowOff>190500</xdr:rowOff>
                  </from>
                  <to>
                    <xdr:col>12</xdr:col>
                    <xdr:colOff>66675</xdr:colOff>
                    <xdr:row>171</xdr:row>
                    <xdr:rowOff>0</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sizeWithCells="1">
                  <from>
                    <xdr:col>2</xdr:col>
                    <xdr:colOff>114300</xdr:colOff>
                    <xdr:row>169</xdr:row>
                    <xdr:rowOff>0</xdr:rowOff>
                  </from>
                  <to>
                    <xdr:col>10</xdr:col>
                    <xdr:colOff>123825</xdr:colOff>
                    <xdr:row>170</xdr:row>
                    <xdr:rowOff>9525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sizeWithCells="1">
                  <from>
                    <xdr:col>2</xdr:col>
                    <xdr:colOff>114300</xdr:colOff>
                    <xdr:row>171</xdr:row>
                    <xdr:rowOff>0</xdr:rowOff>
                  </from>
                  <to>
                    <xdr:col>11</xdr:col>
                    <xdr:colOff>28575</xdr:colOff>
                    <xdr:row>172</xdr:row>
                    <xdr:rowOff>9525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sizeWithCells="1">
                  <from>
                    <xdr:col>2</xdr:col>
                    <xdr:colOff>114300</xdr:colOff>
                    <xdr:row>172</xdr:row>
                    <xdr:rowOff>190500</xdr:rowOff>
                  </from>
                  <to>
                    <xdr:col>12</xdr:col>
                    <xdr:colOff>76200</xdr:colOff>
                    <xdr:row>174</xdr:row>
                    <xdr:rowOff>0</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sizeWithCells="1">
                  <from>
                    <xdr:col>2</xdr:col>
                    <xdr:colOff>114300</xdr:colOff>
                    <xdr:row>172</xdr:row>
                    <xdr:rowOff>0</xdr:rowOff>
                  </from>
                  <to>
                    <xdr:col>11</xdr:col>
                    <xdr:colOff>9525</xdr:colOff>
                    <xdr:row>173</xdr:row>
                    <xdr:rowOff>9525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sizeWithCells="1">
                  <from>
                    <xdr:col>32</xdr:col>
                    <xdr:colOff>114300</xdr:colOff>
                    <xdr:row>168</xdr:row>
                    <xdr:rowOff>0</xdr:rowOff>
                  </from>
                  <to>
                    <xdr:col>41</xdr:col>
                    <xdr:colOff>28575</xdr:colOff>
                    <xdr:row>169</xdr:row>
                    <xdr:rowOff>9525</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sizeWithCells="1">
                  <from>
                    <xdr:col>32</xdr:col>
                    <xdr:colOff>114300</xdr:colOff>
                    <xdr:row>169</xdr:row>
                    <xdr:rowOff>190500</xdr:rowOff>
                  </from>
                  <to>
                    <xdr:col>42</xdr:col>
                    <xdr:colOff>76200</xdr:colOff>
                    <xdr:row>171</xdr:row>
                    <xdr:rowOff>0</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sizeWithCells="1">
                  <from>
                    <xdr:col>32</xdr:col>
                    <xdr:colOff>114300</xdr:colOff>
                    <xdr:row>169</xdr:row>
                    <xdr:rowOff>0</xdr:rowOff>
                  </from>
                  <to>
                    <xdr:col>41</xdr:col>
                    <xdr:colOff>0</xdr:colOff>
                    <xdr:row>170</xdr:row>
                    <xdr:rowOff>9525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sizeWithCells="1">
                  <from>
                    <xdr:col>32</xdr:col>
                    <xdr:colOff>114300</xdr:colOff>
                    <xdr:row>171</xdr:row>
                    <xdr:rowOff>0</xdr:rowOff>
                  </from>
                  <to>
                    <xdr:col>41</xdr:col>
                    <xdr:colOff>28575</xdr:colOff>
                    <xdr:row>172</xdr:row>
                    <xdr:rowOff>9525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sizeWithCells="1">
                  <from>
                    <xdr:col>32</xdr:col>
                    <xdr:colOff>114300</xdr:colOff>
                    <xdr:row>172</xdr:row>
                    <xdr:rowOff>190500</xdr:rowOff>
                  </from>
                  <to>
                    <xdr:col>42</xdr:col>
                    <xdr:colOff>76200</xdr:colOff>
                    <xdr:row>174</xdr:row>
                    <xdr:rowOff>0</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sizeWithCells="1">
                  <from>
                    <xdr:col>32</xdr:col>
                    <xdr:colOff>114300</xdr:colOff>
                    <xdr:row>172</xdr:row>
                    <xdr:rowOff>0</xdr:rowOff>
                  </from>
                  <to>
                    <xdr:col>41</xdr:col>
                    <xdr:colOff>0</xdr:colOff>
                    <xdr:row>173</xdr:row>
                    <xdr:rowOff>9525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sizeWithCells="1">
                  <from>
                    <xdr:col>3</xdr:col>
                    <xdr:colOff>19050</xdr:colOff>
                    <xdr:row>201</xdr:row>
                    <xdr:rowOff>171450</xdr:rowOff>
                  </from>
                  <to>
                    <xdr:col>8</xdr:col>
                    <xdr:colOff>38100</xdr:colOff>
                    <xdr:row>203</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sizeWithCells="1">
                  <from>
                    <xdr:col>3</xdr:col>
                    <xdr:colOff>19050</xdr:colOff>
                    <xdr:row>204</xdr:row>
                    <xdr:rowOff>171450</xdr:rowOff>
                  </from>
                  <to>
                    <xdr:col>8</xdr:col>
                    <xdr:colOff>38100</xdr:colOff>
                    <xdr:row>206</xdr:row>
                    <xdr:rowOff>9525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sizeWithCells="1">
                  <from>
                    <xdr:col>51</xdr:col>
                    <xdr:colOff>9525</xdr:colOff>
                    <xdr:row>118</xdr:row>
                    <xdr:rowOff>66675</xdr:rowOff>
                  </from>
                  <to>
                    <xdr:col>55</xdr:col>
                    <xdr:colOff>9525</xdr:colOff>
                    <xdr:row>119</xdr:row>
                    <xdr:rowOff>104775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sizeWithCells="1">
                  <from>
                    <xdr:col>51</xdr:col>
                    <xdr:colOff>9525</xdr:colOff>
                    <xdr:row>119</xdr:row>
                    <xdr:rowOff>66675</xdr:rowOff>
                  </from>
                  <to>
                    <xdr:col>56</xdr:col>
                    <xdr:colOff>28575</xdr:colOff>
                    <xdr:row>120</xdr:row>
                    <xdr:rowOff>190500</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sizeWithCells="1">
                  <from>
                    <xdr:col>51</xdr:col>
                    <xdr:colOff>9525</xdr:colOff>
                    <xdr:row>121</xdr:row>
                    <xdr:rowOff>66675</xdr:rowOff>
                  </from>
                  <to>
                    <xdr:col>55</xdr:col>
                    <xdr:colOff>9525</xdr:colOff>
                    <xdr:row>122</xdr:row>
                    <xdr:rowOff>104775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sizeWithCells="1">
                  <from>
                    <xdr:col>51</xdr:col>
                    <xdr:colOff>9525</xdr:colOff>
                    <xdr:row>122</xdr:row>
                    <xdr:rowOff>66675</xdr:rowOff>
                  </from>
                  <to>
                    <xdr:col>56</xdr:col>
                    <xdr:colOff>28575</xdr:colOff>
                    <xdr:row>123</xdr:row>
                    <xdr:rowOff>190500</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sizeWithCells="1">
                  <from>
                    <xdr:col>51</xdr:col>
                    <xdr:colOff>9525</xdr:colOff>
                    <xdr:row>124</xdr:row>
                    <xdr:rowOff>66675</xdr:rowOff>
                  </from>
                  <to>
                    <xdr:col>55</xdr:col>
                    <xdr:colOff>9525</xdr:colOff>
                    <xdr:row>125</xdr:row>
                    <xdr:rowOff>104775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sizeWithCells="1">
                  <from>
                    <xdr:col>51</xdr:col>
                    <xdr:colOff>9525</xdr:colOff>
                    <xdr:row>125</xdr:row>
                    <xdr:rowOff>66675</xdr:rowOff>
                  </from>
                  <to>
                    <xdr:col>56</xdr:col>
                    <xdr:colOff>28575</xdr:colOff>
                    <xdr:row>126</xdr:row>
                    <xdr:rowOff>190500</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sizeWithCells="1">
                  <from>
                    <xdr:col>51</xdr:col>
                    <xdr:colOff>28575</xdr:colOff>
                    <xdr:row>127</xdr:row>
                    <xdr:rowOff>66675</xdr:rowOff>
                  </from>
                  <to>
                    <xdr:col>55</xdr:col>
                    <xdr:colOff>28575</xdr:colOff>
                    <xdr:row>128</xdr:row>
                    <xdr:rowOff>104775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sizeWithCells="1">
                  <from>
                    <xdr:col>51</xdr:col>
                    <xdr:colOff>28575</xdr:colOff>
                    <xdr:row>128</xdr:row>
                    <xdr:rowOff>66675</xdr:rowOff>
                  </from>
                  <to>
                    <xdr:col>56</xdr:col>
                    <xdr:colOff>47625</xdr:colOff>
                    <xdr:row>129</xdr:row>
                    <xdr:rowOff>190500</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sizeWithCells="1">
                  <from>
                    <xdr:col>51</xdr:col>
                    <xdr:colOff>9525</xdr:colOff>
                    <xdr:row>130</xdr:row>
                    <xdr:rowOff>66675</xdr:rowOff>
                  </from>
                  <to>
                    <xdr:col>55</xdr:col>
                    <xdr:colOff>9525</xdr:colOff>
                    <xdr:row>131</xdr:row>
                    <xdr:rowOff>104775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sizeWithCells="1">
                  <from>
                    <xdr:col>51</xdr:col>
                    <xdr:colOff>9525</xdr:colOff>
                    <xdr:row>131</xdr:row>
                    <xdr:rowOff>66675</xdr:rowOff>
                  </from>
                  <to>
                    <xdr:col>56</xdr:col>
                    <xdr:colOff>28575</xdr:colOff>
                    <xdr:row>132</xdr:row>
                    <xdr:rowOff>190500</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sizeWithCells="1">
                  <from>
                    <xdr:col>51</xdr:col>
                    <xdr:colOff>9525</xdr:colOff>
                    <xdr:row>133</xdr:row>
                    <xdr:rowOff>66675</xdr:rowOff>
                  </from>
                  <to>
                    <xdr:col>55</xdr:col>
                    <xdr:colOff>9525</xdr:colOff>
                    <xdr:row>134</xdr:row>
                    <xdr:rowOff>104775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sizeWithCells="1">
                  <from>
                    <xdr:col>51</xdr:col>
                    <xdr:colOff>9525</xdr:colOff>
                    <xdr:row>134</xdr:row>
                    <xdr:rowOff>66675</xdr:rowOff>
                  </from>
                  <to>
                    <xdr:col>56</xdr:col>
                    <xdr:colOff>28575</xdr:colOff>
                    <xdr:row>135</xdr:row>
                    <xdr:rowOff>190500</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sizeWithCells="1">
                  <from>
                    <xdr:col>51</xdr:col>
                    <xdr:colOff>9525</xdr:colOff>
                    <xdr:row>136</xdr:row>
                    <xdr:rowOff>66675</xdr:rowOff>
                  </from>
                  <to>
                    <xdr:col>55</xdr:col>
                    <xdr:colOff>9525</xdr:colOff>
                    <xdr:row>137</xdr:row>
                    <xdr:rowOff>104775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sizeWithCells="1">
                  <from>
                    <xdr:col>51</xdr:col>
                    <xdr:colOff>9525</xdr:colOff>
                    <xdr:row>137</xdr:row>
                    <xdr:rowOff>66675</xdr:rowOff>
                  </from>
                  <to>
                    <xdr:col>56</xdr:col>
                    <xdr:colOff>28575</xdr:colOff>
                    <xdr:row>138</xdr:row>
                    <xdr:rowOff>190500</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sizeWithCells="1">
                  <from>
                    <xdr:col>51</xdr:col>
                    <xdr:colOff>9525</xdr:colOff>
                    <xdr:row>139</xdr:row>
                    <xdr:rowOff>66675</xdr:rowOff>
                  </from>
                  <to>
                    <xdr:col>55</xdr:col>
                    <xdr:colOff>9525</xdr:colOff>
                    <xdr:row>140</xdr:row>
                    <xdr:rowOff>104775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sizeWithCells="1">
                  <from>
                    <xdr:col>51</xdr:col>
                    <xdr:colOff>9525</xdr:colOff>
                    <xdr:row>140</xdr:row>
                    <xdr:rowOff>66675</xdr:rowOff>
                  </from>
                  <to>
                    <xdr:col>56</xdr:col>
                    <xdr:colOff>28575</xdr:colOff>
                    <xdr:row>141</xdr:row>
                    <xdr:rowOff>190500</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sizeWithCells="1">
                  <from>
                    <xdr:col>51</xdr:col>
                    <xdr:colOff>9525</xdr:colOff>
                    <xdr:row>142</xdr:row>
                    <xdr:rowOff>66675</xdr:rowOff>
                  </from>
                  <to>
                    <xdr:col>55</xdr:col>
                    <xdr:colOff>9525</xdr:colOff>
                    <xdr:row>143</xdr:row>
                    <xdr:rowOff>104775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sizeWithCells="1">
                  <from>
                    <xdr:col>51</xdr:col>
                    <xdr:colOff>9525</xdr:colOff>
                    <xdr:row>143</xdr:row>
                    <xdr:rowOff>66675</xdr:rowOff>
                  </from>
                  <to>
                    <xdr:col>56</xdr:col>
                    <xdr:colOff>28575</xdr:colOff>
                    <xdr:row>144</xdr:row>
                    <xdr:rowOff>190500</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sizeWithCells="1">
                  <from>
                    <xdr:col>3</xdr:col>
                    <xdr:colOff>0</xdr:colOff>
                    <xdr:row>330</xdr:row>
                    <xdr:rowOff>0</xdr:rowOff>
                  </from>
                  <to>
                    <xdr:col>16</xdr:col>
                    <xdr:colOff>66675</xdr:colOff>
                    <xdr:row>331</xdr:row>
                    <xdr:rowOff>9525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sizeWithCells="1">
                  <from>
                    <xdr:col>3</xdr:col>
                    <xdr:colOff>0</xdr:colOff>
                    <xdr:row>330</xdr:row>
                    <xdr:rowOff>171450</xdr:rowOff>
                  </from>
                  <to>
                    <xdr:col>16</xdr:col>
                    <xdr:colOff>47625</xdr:colOff>
                    <xdr:row>331</xdr:row>
                    <xdr:rowOff>190500</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sizeWithCells="1">
                  <from>
                    <xdr:col>3</xdr:col>
                    <xdr:colOff>0</xdr:colOff>
                    <xdr:row>331</xdr:row>
                    <xdr:rowOff>161925</xdr:rowOff>
                  </from>
                  <to>
                    <xdr:col>15</xdr:col>
                    <xdr:colOff>66675</xdr:colOff>
                    <xdr:row>333</xdr:row>
                    <xdr:rowOff>0</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sizeWithCells="1">
                  <from>
                    <xdr:col>3</xdr:col>
                    <xdr:colOff>9525</xdr:colOff>
                    <xdr:row>265</xdr:row>
                    <xdr:rowOff>171450</xdr:rowOff>
                  </from>
                  <to>
                    <xdr:col>9</xdr:col>
                    <xdr:colOff>19050</xdr:colOff>
                    <xdr:row>266</xdr:row>
                    <xdr:rowOff>171450</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3</xdr:col>
                    <xdr:colOff>114300</xdr:colOff>
                    <xdr:row>430</xdr:row>
                    <xdr:rowOff>257175</xdr:rowOff>
                  </from>
                  <to>
                    <xdr:col>11</xdr:col>
                    <xdr:colOff>114300</xdr:colOff>
                    <xdr:row>432</xdr:row>
                    <xdr:rowOff>19050</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13</xdr:col>
                    <xdr:colOff>28575</xdr:colOff>
                    <xdr:row>430</xdr:row>
                    <xdr:rowOff>238125</xdr:rowOff>
                  </from>
                  <to>
                    <xdr:col>23</xdr:col>
                    <xdr:colOff>47625</xdr:colOff>
                    <xdr:row>432</xdr:row>
                    <xdr:rowOff>19050</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53</xdr:col>
                    <xdr:colOff>57150</xdr:colOff>
                    <xdr:row>394</xdr:row>
                    <xdr:rowOff>0</xdr:rowOff>
                  </from>
                  <to>
                    <xdr:col>59</xdr:col>
                    <xdr:colOff>66675</xdr:colOff>
                    <xdr:row>395</xdr:row>
                    <xdr:rowOff>9525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53</xdr:col>
                    <xdr:colOff>57150</xdr:colOff>
                    <xdr:row>394</xdr:row>
                    <xdr:rowOff>171450</xdr:rowOff>
                  </from>
                  <to>
                    <xdr:col>59</xdr:col>
                    <xdr:colOff>66675</xdr:colOff>
                    <xdr:row>395</xdr:row>
                    <xdr:rowOff>180975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53</xdr:col>
                    <xdr:colOff>57150</xdr:colOff>
                    <xdr:row>402</xdr:row>
                    <xdr:rowOff>0</xdr:rowOff>
                  </from>
                  <to>
                    <xdr:col>59</xdr:col>
                    <xdr:colOff>66675</xdr:colOff>
                    <xdr:row>403</xdr:row>
                    <xdr:rowOff>9525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53</xdr:col>
                    <xdr:colOff>57150</xdr:colOff>
                    <xdr:row>402</xdr:row>
                    <xdr:rowOff>171450</xdr:rowOff>
                  </from>
                  <to>
                    <xdr:col>59</xdr:col>
                    <xdr:colOff>66675</xdr:colOff>
                    <xdr:row>403</xdr:row>
                    <xdr:rowOff>180975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3</xdr:col>
                    <xdr:colOff>9525</xdr:colOff>
                    <xdr:row>316</xdr:row>
                    <xdr:rowOff>0</xdr:rowOff>
                  </from>
                  <to>
                    <xdr:col>15</xdr:col>
                    <xdr:colOff>85725</xdr:colOff>
                    <xdr:row>316</xdr:row>
                    <xdr:rowOff>180975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sizeWithCells="1">
                  <from>
                    <xdr:col>3</xdr:col>
                    <xdr:colOff>9525</xdr:colOff>
                    <xdr:row>314</xdr:row>
                    <xdr:rowOff>9525</xdr:rowOff>
                  </from>
                  <to>
                    <xdr:col>12</xdr:col>
                    <xdr:colOff>38100</xdr:colOff>
                    <xdr:row>315</xdr:row>
                    <xdr:rowOff>9525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sizeWithCells="1">
                  <from>
                    <xdr:col>3</xdr:col>
                    <xdr:colOff>9525</xdr:colOff>
                    <xdr:row>314</xdr:row>
                    <xdr:rowOff>180975</xdr:rowOff>
                  </from>
                  <to>
                    <xdr:col>12</xdr:col>
                    <xdr:colOff>47625</xdr:colOff>
                    <xdr:row>316</xdr:row>
                    <xdr:rowOff>0</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sizeWithCells="1">
                  <from>
                    <xdr:col>3</xdr:col>
                    <xdr:colOff>9525</xdr:colOff>
                    <xdr:row>317</xdr:row>
                    <xdr:rowOff>190500</xdr:rowOff>
                  </from>
                  <to>
                    <xdr:col>12</xdr:col>
                    <xdr:colOff>85725</xdr:colOff>
                    <xdr:row>319</xdr:row>
                    <xdr:rowOff>9525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sizeWithCells="1">
                  <from>
                    <xdr:col>3</xdr:col>
                    <xdr:colOff>9525</xdr:colOff>
                    <xdr:row>317</xdr:row>
                    <xdr:rowOff>0</xdr:rowOff>
                  </from>
                  <to>
                    <xdr:col>15</xdr:col>
                    <xdr:colOff>47625</xdr:colOff>
                    <xdr:row>317</xdr:row>
                    <xdr:rowOff>171450</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sizeWithCells="1">
                  <from>
                    <xdr:col>3</xdr:col>
                    <xdr:colOff>9525</xdr:colOff>
                    <xdr:row>319</xdr:row>
                    <xdr:rowOff>9525</xdr:rowOff>
                  </from>
                  <to>
                    <xdr:col>12</xdr:col>
                    <xdr:colOff>85725</xdr:colOff>
                    <xdr:row>319</xdr:row>
                    <xdr:rowOff>171450</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42</xdr:col>
                    <xdr:colOff>57150</xdr:colOff>
                    <xdr:row>413</xdr:row>
                    <xdr:rowOff>0</xdr:rowOff>
                  </from>
                  <to>
                    <xdr:col>48</xdr:col>
                    <xdr:colOff>66675</xdr:colOff>
                    <xdr:row>414</xdr:row>
                    <xdr:rowOff>9525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42</xdr:col>
                    <xdr:colOff>57150</xdr:colOff>
                    <xdr:row>413</xdr:row>
                    <xdr:rowOff>171450</xdr:rowOff>
                  </from>
                  <to>
                    <xdr:col>48</xdr:col>
                    <xdr:colOff>66675</xdr:colOff>
                    <xdr:row>414</xdr:row>
                    <xdr:rowOff>180975</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42</xdr:col>
                    <xdr:colOff>57150</xdr:colOff>
                    <xdr:row>415</xdr:row>
                    <xdr:rowOff>0</xdr:rowOff>
                  </from>
                  <to>
                    <xdr:col>48</xdr:col>
                    <xdr:colOff>66675</xdr:colOff>
                    <xdr:row>416</xdr:row>
                    <xdr:rowOff>9525</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42</xdr:col>
                    <xdr:colOff>57150</xdr:colOff>
                    <xdr:row>415</xdr:row>
                    <xdr:rowOff>171450</xdr:rowOff>
                  </from>
                  <to>
                    <xdr:col>48</xdr:col>
                    <xdr:colOff>66675</xdr:colOff>
                    <xdr:row>416</xdr:row>
                    <xdr:rowOff>180975</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42</xdr:col>
                    <xdr:colOff>57150</xdr:colOff>
                    <xdr:row>413</xdr:row>
                    <xdr:rowOff>0</xdr:rowOff>
                  </from>
                  <to>
                    <xdr:col>48</xdr:col>
                    <xdr:colOff>66675</xdr:colOff>
                    <xdr:row>414</xdr:row>
                    <xdr:rowOff>9525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42</xdr:col>
                    <xdr:colOff>57150</xdr:colOff>
                    <xdr:row>413</xdr:row>
                    <xdr:rowOff>171450</xdr:rowOff>
                  </from>
                  <to>
                    <xdr:col>48</xdr:col>
                    <xdr:colOff>66675</xdr:colOff>
                    <xdr:row>414</xdr:row>
                    <xdr:rowOff>180975</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42</xdr:col>
                    <xdr:colOff>57150</xdr:colOff>
                    <xdr:row>415</xdr:row>
                    <xdr:rowOff>0</xdr:rowOff>
                  </from>
                  <to>
                    <xdr:col>48</xdr:col>
                    <xdr:colOff>66675</xdr:colOff>
                    <xdr:row>416</xdr:row>
                    <xdr:rowOff>9525</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42</xdr:col>
                    <xdr:colOff>57150</xdr:colOff>
                    <xdr:row>415</xdr:row>
                    <xdr:rowOff>171450</xdr:rowOff>
                  </from>
                  <to>
                    <xdr:col>48</xdr:col>
                    <xdr:colOff>66675</xdr:colOff>
                    <xdr:row>416</xdr:row>
                    <xdr:rowOff>180975</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53</xdr:col>
                    <xdr:colOff>57150</xdr:colOff>
                    <xdr:row>396</xdr:row>
                    <xdr:rowOff>0</xdr:rowOff>
                  </from>
                  <to>
                    <xdr:col>59</xdr:col>
                    <xdr:colOff>66675</xdr:colOff>
                    <xdr:row>397</xdr:row>
                    <xdr:rowOff>9525</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53</xdr:col>
                    <xdr:colOff>57150</xdr:colOff>
                    <xdr:row>396</xdr:row>
                    <xdr:rowOff>171450</xdr:rowOff>
                  </from>
                  <to>
                    <xdr:col>59</xdr:col>
                    <xdr:colOff>66675</xdr:colOff>
                    <xdr:row>397</xdr:row>
                    <xdr:rowOff>180975</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53</xdr:col>
                    <xdr:colOff>57150</xdr:colOff>
                    <xdr:row>398</xdr:row>
                    <xdr:rowOff>0</xdr:rowOff>
                  </from>
                  <to>
                    <xdr:col>59</xdr:col>
                    <xdr:colOff>66675</xdr:colOff>
                    <xdr:row>399</xdr:row>
                    <xdr:rowOff>9525</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53</xdr:col>
                    <xdr:colOff>57150</xdr:colOff>
                    <xdr:row>398</xdr:row>
                    <xdr:rowOff>171450</xdr:rowOff>
                  </from>
                  <to>
                    <xdr:col>59</xdr:col>
                    <xdr:colOff>66675</xdr:colOff>
                    <xdr:row>399</xdr:row>
                    <xdr:rowOff>180975</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53</xdr:col>
                    <xdr:colOff>57150</xdr:colOff>
                    <xdr:row>400</xdr:row>
                    <xdr:rowOff>0</xdr:rowOff>
                  </from>
                  <to>
                    <xdr:col>59</xdr:col>
                    <xdr:colOff>66675</xdr:colOff>
                    <xdr:row>401</xdr:row>
                    <xdr:rowOff>9525</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53</xdr:col>
                    <xdr:colOff>57150</xdr:colOff>
                    <xdr:row>400</xdr:row>
                    <xdr:rowOff>171450</xdr:rowOff>
                  </from>
                  <to>
                    <xdr:col>59</xdr:col>
                    <xdr:colOff>66675</xdr:colOff>
                    <xdr:row>401</xdr:row>
                    <xdr:rowOff>180975</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sizeWithCells="1">
                  <from>
                    <xdr:col>3</xdr:col>
                    <xdr:colOff>0</xdr:colOff>
                    <xdr:row>340</xdr:row>
                    <xdr:rowOff>0</xdr:rowOff>
                  </from>
                  <to>
                    <xdr:col>16</xdr:col>
                    <xdr:colOff>66675</xdr:colOff>
                    <xdr:row>341</xdr:row>
                    <xdr:rowOff>9525</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sizeWithCells="1">
                  <from>
                    <xdr:col>3</xdr:col>
                    <xdr:colOff>0</xdr:colOff>
                    <xdr:row>340</xdr:row>
                    <xdr:rowOff>171450</xdr:rowOff>
                  </from>
                  <to>
                    <xdr:col>16</xdr:col>
                    <xdr:colOff>47625</xdr:colOff>
                    <xdr:row>341</xdr:row>
                    <xdr:rowOff>190500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sizeWithCells="1">
                  <from>
                    <xdr:col>3</xdr:col>
                    <xdr:colOff>0</xdr:colOff>
                    <xdr:row>341</xdr:row>
                    <xdr:rowOff>161925</xdr:rowOff>
                  </from>
                  <to>
                    <xdr:col>15</xdr:col>
                    <xdr:colOff>66675</xdr:colOff>
                    <xdr:row>343</xdr:row>
                    <xdr:rowOff>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sizeWithCells="1">
                  <from>
                    <xdr:col>3</xdr:col>
                    <xdr:colOff>9525</xdr:colOff>
                    <xdr:row>224</xdr:row>
                    <xdr:rowOff>19050</xdr:rowOff>
                  </from>
                  <to>
                    <xdr:col>9</xdr:col>
                    <xdr:colOff>19050</xdr:colOff>
                    <xdr:row>225</xdr:row>
                    <xdr:rowOff>9525</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sizeWithCells="1">
                  <from>
                    <xdr:col>3</xdr:col>
                    <xdr:colOff>9525</xdr:colOff>
                    <xdr:row>224</xdr:row>
                    <xdr:rowOff>171450</xdr:rowOff>
                  </from>
                  <to>
                    <xdr:col>9</xdr:col>
                    <xdr:colOff>19050</xdr:colOff>
                    <xdr:row>225</xdr:row>
                    <xdr:rowOff>171450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sizeWithCells="1">
                  <from>
                    <xdr:col>3</xdr:col>
                    <xdr:colOff>9525</xdr:colOff>
                    <xdr:row>225</xdr:row>
                    <xdr:rowOff>161925</xdr:rowOff>
                  </from>
                  <to>
                    <xdr:col>9</xdr:col>
                    <xdr:colOff>28575</xdr:colOff>
                    <xdr:row>226</xdr:row>
                    <xdr:rowOff>152400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sizeWithCells="1">
                  <from>
                    <xdr:col>3</xdr:col>
                    <xdr:colOff>9525</xdr:colOff>
                    <xdr:row>227</xdr:row>
                    <xdr:rowOff>19050</xdr:rowOff>
                  </from>
                  <to>
                    <xdr:col>9</xdr:col>
                    <xdr:colOff>19050</xdr:colOff>
                    <xdr:row>228</xdr:row>
                    <xdr:rowOff>9525</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sizeWithCells="1">
                  <from>
                    <xdr:col>3</xdr:col>
                    <xdr:colOff>9525</xdr:colOff>
                    <xdr:row>227</xdr:row>
                    <xdr:rowOff>171450</xdr:rowOff>
                  </from>
                  <to>
                    <xdr:col>9</xdr:col>
                    <xdr:colOff>19050</xdr:colOff>
                    <xdr:row>228</xdr:row>
                    <xdr:rowOff>171450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sizeWithCells="1">
                  <from>
                    <xdr:col>3</xdr:col>
                    <xdr:colOff>9525</xdr:colOff>
                    <xdr:row>228</xdr:row>
                    <xdr:rowOff>161925</xdr:rowOff>
                  </from>
                  <to>
                    <xdr:col>9</xdr:col>
                    <xdr:colOff>28575</xdr:colOff>
                    <xdr:row>229</xdr:row>
                    <xdr:rowOff>152400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sizeWithCells="1">
                  <from>
                    <xdr:col>3</xdr:col>
                    <xdr:colOff>9525</xdr:colOff>
                    <xdr:row>230</xdr:row>
                    <xdr:rowOff>19050</xdr:rowOff>
                  </from>
                  <to>
                    <xdr:col>9</xdr:col>
                    <xdr:colOff>19050</xdr:colOff>
                    <xdr:row>231</xdr:row>
                    <xdr:rowOff>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sizeWithCells="1">
                  <from>
                    <xdr:col>3</xdr:col>
                    <xdr:colOff>9525</xdr:colOff>
                    <xdr:row>230</xdr:row>
                    <xdr:rowOff>171450</xdr:rowOff>
                  </from>
                  <to>
                    <xdr:col>9</xdr:col>
                    <xdr:colOff>19050</xdr:colOff>
                    <xdr:row>231</xdr:row>
                    <xdr:rowOff>161925</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sizeWithCells="1">
                  <from>
                    <xdr:col>3</xdr:col>
                    <xdr:colOff>9525</xdr:colOff>
                    <xdr:row>231</xdr:row>
                    <xdr:rowOff>152400</xdr:rowOff>
                  </from>
                  <to>
                    <xdr:col>9</xdr:col>
                    <xdr:colOff>28575</xdr:colOff>
                    <xdr:row>232</xdr:row>
                    <xdr:rowOff>133350</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sizeWithCells="1">
                  <from>
                    <xdr:col>3</xdr:col>
                    <xdr:colOff>9525</xdr:colOff>
                    <xdr:row>241</xdr:row>
                    <xdr:rowOff>19050</xdr:rowOff>
                  </from>
                  <to>
                    <xdr:col>9</xdr:col>
                    <xdr:colOff>19050</xdr:colOff>
                    <xdr:row>242</xdr:row>
                    <xdr:rowOff>9525</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sizeWithCells="1">
                  <from>
                    <xdr:col>3</xdr:col>
                    <xdr:colOff>9525</xdr:colOff>
                    <xdr:row>241</xdr:row>
                    <xdr:rowOff>171450</xdr:rowOff>
                  </from>
                  <to>
                    <xdr:col>9</xdr:col>
                    <xdr:colOff>19050</xdr:colOff>
                    <xdr:row>242</xdr:row>
                    <xdr:rowOff>171450</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sizeWithCells="1">
                  <from>
                    <xdr:col>3</xdr:col>
                    <xdr:colOff>9525</xdr:colOff>
                    <xdr:row>242</xdr:row>
                    <xdr:rowOff>161925</xdr:rowOff>
                  </from>
                  <to>
                    <xdr:col>9</xdr:col>
                    <xdr:colOff>28575</xdr:colOff>
                    <xdr:row>243</xdr:row>
                    <xdr:rowOff>152400</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sizeWithCells="1">
                  <from>
                    <xdr:col>3</xdr:col>
                    <xdr:colOff>9525</xdr:colOff>
                    <xdr:row>244</xdr:row>
                    <xdr:rowOff>19050</xdr:rowOff>
                  </from>
                  <to>
                    <xdr:col>9</xdr:col>
                    <xdr:colOff>19050</xdr:colOff>
                    <xdr:row>245</xdr:row>
                    <xdr:rowOff>9525</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sizeWithCells="1">
                  <from>
                    <xdr:col>3</xdr:col>
                    <xdr:colOff>9525</xdr:colOff>
                    <xdr:row>244</xdr:row>
                    <xdr:rowOff>171450</xdr:rowOff>
                  </from>
                  <to>
                    <xdr:col>9</xdr:col>
                    <xdr:colOff>19050</xdr:colOff>
                    <xdr:row>245</xdr:row>
                    <xdr:rowOff>171450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sizeWithCells="1">
                  <from>
                    <xdr:col>3</xdr:col>
                    <xdr:colOff>9525</xdr:colOff>
                    <xdr:row>245</xdr:row>
                    <xdr:rowOff>161925</xdr:rowOff>
                  </from>
                  <to>
                    <xdr:col>9</xdr:col>
                    <xdr:colOff>28575</xdr:colOff>
                    <xdr:row>246</xdr:row>
                    <xdr:rowOff>152400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sizeWithCells="1">
                  <from>
                    <xdr:col>3</xdr:col>
                    <xdr:colOff>9525</xdr:colOff>
                    <xdr:row>302</xdr:row>
                    <xdr:rowOff>171450</xdr:rowOff>
                  </from>
                  <to>
                    <xdr:col>9</xdr:col>
                    <xdr:colOff>19050</xdr:colOff>
                    <xdr:row>303</xdr:row>
                    <xdr:rowOff>171450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3</xdr:col>
                    <xdr:colOff>47625</xdr:colOff>
                    <xdr:row>214</xdr:row>
                    <xdr:rowOff>0</xdr:rowOff>
                  </from>
                  <to>
                    <xdr:col>18</xdr:col>
                    <xdr:colOff>104775</xdr:colOff>
                    <xdr:row>215</xdr:row>
                    <xdr:rowOff>19050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20</xdr:col>
                    <xdr:colOff>47625</xdr:colOff>
                    <xdr:row>214</xdr:row>
                    <xdr:rowOff>0</xdr:rowOff>
                  </from>
                  <to>
                    <xdr:col>38</xdr:col>
                    <xdr:colOff>9525</xdr:colOff>
                    <xdr:row>215</xdr:row>
                    <xdr:rowOff>19050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3</xdr:col>
                    <xdr:colOff>47625</xdr:colOff>
                    <xdr:row>214</xdr:row>
                    <xdr:rowOff>0</xdr:rowOff>
                  </from>
                  <to>
                    <xdr:col>18</xdr:col>
                    <xdr:colOff>104775</xdr:colOff>
                    <xdr:row>215</xdr:row>
                    <xdr:rowOff>19050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20</xdr:col>
                    <xdr:colOff>47625</xdr:colOff>
                    <xdr:row>214</xdr:row>
                    <xdr:rowOff>0</xdr:rowOff>
                  </from>
                  <to>
                    <xdr:col>38</xdr:col>
                    <xdr:colOff>9525</xdr:colOff>
                    <xdr:row>215</xdr:row>
                    <xdr:rowOff>19050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3</xdr:col>
                    <xdr:colOff>47625</xdr:colOff>
                    <xdr:row>214</xdr:row>
                    <xdr:rowOff>0</xdr:rowOff>
                  </from>
                  <to>
                    <xdr:col>18</xdr:col>
                    <xdr:colOff>104775</xdr:colOff>
                    <xdr:row>215</xdr:row>
                    <xdr:rowOff>19050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20</xdr:col>
                    <xdr:colOff>47625</xdr:colOff>
                    <xdr:row>214</xdr:row>
                    <xdr:rowOff>0</xdr:rowOff>
                  </from>
                  <to>
                    <xdr:col>38</xdr:col>
                    <xdr:colOff>9525</xdr:colOff>
                    <xdr:row>215</xdr:row>
                    <xdr:rowOff>19050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3</xdr:col>
                    <xdr:colOff>47625</xdr:colOff>
                    <xdr:row>214</xdr:row>
                    <xdr:rowOff>0</xdr:rowOff>
                  </from>
                  <to>
                    <xdr:col>18</xdr:col>
                    <xdr:colOff>104775</xdr:colOff>
                    <xdr:row>215</xdr:row>
                    <xdr:rowOff>19050</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20</xdr:col>
                    <xdr:colOff>47625</xdr:colOff>
                    <xdr:row>214</xdr:row>
                    <xdr:rowOff>0</xdr:rowOff>
                  </from>
                  <to>
                    <xdr:col>38</xdr:col>
                    <xdr:colOff>9525</xdr:colOff>
                    <xdr:row>215</xdr:row>
                    <xdr:rowOff>19050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sizeWithCells="1">
                  <from>
                    <xdr:col>32</xdr:col>
                    <xdr:colOff>9525</xdr:colOff>
                    <xdr:row>241</xdr:row>
                    <xdr:rowOff>19050</xdr:rowOff>
                  </from>
                  <to>
                    <xdr:col>38</xdr:col>
                    <xdr:colOff>19050</xdr:colOff>
                    <xdr:row>242</xdr:row>
                    <xdr:rowOff>9525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sizeWithCells="1">
                  <from>
                    <xdr:col>32</xdr:col>
                    <xdr:colOff>9525</xdr:colOff>
                    <xdr:row>241</xdr:row>
                    <xdr:rowOff>171450</xdr:rowOff>
                  </from>
                  <to>
                    <xdr:col>38</xdr:col>
                    <xdr:colOff>19050</xdr:colOff>
                    <xdr:row>242</xdr:row>
                    <xdr:rowOff>171450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sizeWithCells="1">
                  <from>
                    <xdr:col>32</xdr:col>
                    <xdr:colOff>9525</xdr:colOff>
                    <xdr:row>242</xdr:row>
                    <xdr:rowOff>161925</xdr:rowOff>
                  </from>
                  <to>
                    <xdr:col>38</xdr:col>
                    <xdr:colOff>28575</xdr:colOff>
                    <xdr:row>243</xdr:row>
                    <xdr:rowOff>152400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sizeWithCells="1">
                  <from>
                    <xdr:col>32</xdr:col>
                    <xdr:colOff>9525</xdr:colOff>
                    <xdr:row>244</xdr:row>
                    <xdr:rowOff>19050</xdr:rowOff>
                  </from>
                  <to>
                    <xdr:col>38</xdr:col>
                    <xdr:colOff>19050</xdr:colOff>
                    <xdr:row>245</xdr:row>
                    <xdr:rowOff>9525</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sizeWithCells="1">
                  <from>
                    <xdr:col>32</xdr:col>
                    <xdr:colOff>9525</xdr:colOff>
                    <xdr:row>244</xdr:row>
                    <xdr:rowOff>171450</xdr:rowOff>
                  </from>
                  <to>
                    <xdr:col>38</xdr:col>
                    <xdr:colOff>19050</xdr:colOff>
                    <xdr:row>245</xdr:row>
                    <xdr:rowOff>171450</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sizeWithCells="1">
                  <from>
                    <xdr:col>32</xdr:col>
                    <xdr:colOff>9525</xdr:colOff>
                    <xdr:row>245</xdr:row>
                    <xdr:rowOff>161925</xdr:rowOff>
                  </from>
                  <to>
                    <xdr:col>38</xdr:col>
                    <xdr:colOff>28575</xdr:colOff>
                    <xdr:row>246</xdr:row>
                    <xdr:rowOff>152400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sizeWithCells="1">
                  <from>
                    <xdr:col>3</xdr:col>
                    <xdr:colOff>9525</xdr:colOff>
                    <xdr:row>279</xdr:row>
                    <xdr:rowOff>171450</xdr:rowOff>
                  </from>
                  <to>
                    <xdr:col>9</xdr:col>
                    <xdr:colOff>19050</xdr:colOff>
                    <xdr:row>280</xdr:row>
                    <xdr:rowOff>171450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sizeWithCells="1">
                  <from>
                    <xdr:col>3</xdr:col>
                    <xdr:colOff>9525</xdr:colOff>
                    <xdr:row>290</xdr:row>
                    <xdr:rowOff>171450</xdr:rowOff>
                  </from>
                  <to>
                    <xdr:col>9</xdr:col>
                    <xdr:colOff>19050</xdr:colOff>
                    <xdr:row>291</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R731"/>
  <sheetViews>
    <sheetView showGridLines="0" view="pageBreakPreview" topLeftCell="A619" zoomScaleNormal="100" zoomScaleSheetLayoutView="100" workbookViewId="0">
      <selection activeCell="BK15" sqref="BK15"/>
    </sheetView>
  </sheetViews>
  <sheetFormatPr defaultRowHeight="12" x14ac:dyDescent="0.4"/>
  <cols>
    <col min="1" max="1" width="1.625" style="2" customWidth="1"/>
    <col min="2" max="2" width="2.25" style="2" customWidth="1"/>
    <col min="3" max="3" width="3.125" style="2" customWidth="1"/>
    <col min="4" max="8" width="1.625" style="2" customWidth="1"/>
    <col min="9" max="9" width="2.5" style="2" customWidth="1"/>
    <col min="10" max="10" width="2.875" style="2" customWidth="1"/>
    <col min="11" max="22" width="1.625" style="2" customWidth="1"/>
    <col min="23" max="24" width="1.875" style="2" customWidth="1"/>
    <col min="25" max="25" width="2" style="2" customWidth="1"/>
    <col min="26" max="26" width="2.25" style="2" customWidth="1"/>
    <col min="27" max="27" width="1.875" style="2" customWidth="1"/>
    <col min="28" max="30" width="2.125" style="2" customWidth="1"/>
    <col min="31" max="38" width="1.625" style="2" customWidth="1"/>
    <col min="39" max="39" width="1.875" style="2" customWidth="1"/>
    <col min="40" max="40" width="1.625" style="2" customWidth="1"/>
    <col min="41" max="41" width="2.25" style="2" customWidth="1"/>
    <col min="42" max="42" width="1.625" style="2" customWidth="1"/>
    <col min="43" max="43" width="2.25" style="2" customWidth="1"/>
    <col min="44" max="44" width="1.625" style="2" customWidth="1"/>
    <col min="45" max="45" width="3.125" style="2" customWidth="1"/>
    <col min="46" max="46" width="2.625" style="2" customWidth="1"/>
    <col min="47" max="49" width="1.625" style="2" customWidth="1"/>
    <col min="50" max="50" width="4.5" style="2" customWidth="1"/>
    <col min="51" max="54" width="1.625" style="2" customWidth="1"/>
    <col min="55" max="58" width="2" style="2" customWidth="1"/>
    <col min="59" max="59" width="0.75" style="2" customWidth="1"/>
    <col min="60" max="61" width="1.625" style="2" customWidth="1"/>
    <col min="62" max="63" width="4.125" style="2" bestFit="1" customWidth="1"/>
    <col min="64" max="156" width="1.625" style="2" customWidth="1"/>
    <col min="157" max="256" width="9" style="2"/>
    <col min="257" max="257" width="1.625" style="2" customWidth="1"/>
    <col min="258" max="258" width="2.25" style="2" customWidth="1"/>
    <col min="259" max="259" width="3.125" style="2" customWidth="1"/>
    <col min="260" max="264" width="1.625" style="2" customWidth="1"/>
    <col min="265" max="265" width="2.5" style="2" customWidth="1"/>
    <col min="266" max="266" width="2.875" style="2" customWidth="1"/>
    <col min="267" max="278" width="1.625" style="2" customWidth="1"/>
    <col min="279" max="280" width="1.875" style="2" customWidth="1"/>
    <col min="281" max="281" width="2" style="2" customWidth="1"/>
    <col min="282" max="282" width="2.25" style="2" customWidth="1"/>
    <col min="283" max="283" width="1.875" style="2" customWidth="1"/>
    <col min="284" max="286" width="2.125" style="2" customWidth="1"/>
    <col min="287" max="294" width="1.625" style="2" customWidth="1"/>
    <col min="295" max="295" width="1.875" style="2" customWidth="1"/>
    <col min="296" max="296" width="1.625" style="2" customWidth="1"/>
    <col min="297" max="297" width="2.25" style="2" customWidth="1"/>
    <col min="298" max="298" width="1.625" style="2" customWidth="1"/>
    <col min="299" max="299" width="2.25" style="2" customWidth="1"/>
    <col min="300" max="300" width="1.625" style="2" customWidth="1"/>
    <col min="301" max="301" width="3.125" style="2" customWidth="1"/>
    <col min="302" max="302" width="2.625" style="2" customWidth="1"/>
    <col min="303" max="305" width="1.625" style="2" customWidth="1"/>
    <col min="306" max="306" width="4.5" style="2" customWidth="1"/>
    <col min="307" max="310" width="1.625" style="2" customWidth="1"/>
    <col min="311" max="314" width="2" style="2" customWidth="1"/>
    <col min="315" max="315" width="0.75" style="2" customWidth="1"/>
    <col min="316" max="317" width="1.625" style="2" customWidth="1"/>
    <col min="318" max="319" width="4.125" style="2" bestFit="1" customWidth="1"/>
    <col min="320" max="412" width="1.625" style="2" customWidth="1"/>
    <col min="413" max="512" width="9" style="2"/>
    <col min="513" max="513" width="1.625" style="2" customWidth="1"/>
    <col min="514" max="514" width="2.25" style="2" customWidth="1"/>
    <col min="515" max="515" width="3.125" style="2" customWidth="1"/>
    <col min="516" max="520" width="1.625" style="2" customWidth="1"/>
    <col min="521" max="521" width="2.5" style="2" customWidth="1"/>
    <col min="522" max="522" width="2.875" style="2" customWidth="1"/>
    <col min="523" max="534" width="1.625" style="2" customWidth="1"/>
    <col min="535" max="536" width="1.875" style="2" customWidth="1"/>
    <col min="537" max="537" width="2" style="2" customWidth="1"/>
    <col min="538" max="538" width="2.25" style="2" customWidth="1"/>
    <col min="539" max="539" width="1.875" style="2" customWidth="1"/>
    <col min="540" max="542" width="2.125" style="2" customWidth="1"/>
    <col min="543" max="550" width="1.625" style="2" customWidth="1"/>
    <col min="551" max="551" width="1.875" style="2" customWidth="1"/>
    <col min="552" max="552" width="1.625" style="2" customWidth="1"/>
    <col min="553" max="553" width="2.25" style="2" customWidth="1"/>
    <col min="554" max="554" width="1.625" style="2" customWidth="1"/>
    <col min="555" max="555" width="2.25" style="2" customWidth="1"/>
    <col min="556" max="556" width="1.625" style="2" customWidth="1"/>
    <col min="557" max="557" width="3.125" style="2" customWidth="1"/>
    <col min="558" max="558" width="2.625" style="2" customWidth="1"/>
    <col min="559" max="561" width="1.625" style="2" customWidth="1"/>
    <col min="562" max="562" width="4.5" style="2" customWidth="1"/>
    <col min="563" max="566" width="1.625" style="2" customWidth="1"/>
    <col min="567" max="570" width="2" style="2" customWidth="1"/>
    <col min="571" max="571" width="0.75" style="2" customWidth="1"/>
    <col min="572" max="573" width="1.625" style="2" customWidth="1"/>
    <col min="574" max="575" width="4.125" style="2" bestFit="1" customWidth="1"/>
    <col min="576" max="668" width="1.625" style="2" customWidth="1"/>
    <col min="669" max="768" width="9" style="2"/>
    <col min="769" max="769" width="1.625" style="2" customWidth="1"/>
    <col min="770" max="770" width="2.25" style="2" customWidth="1"/>
    <col min="771" max="771" width="3.125" style="2" customWidth="1"/>
    <col min="772" max="776" width="1.625" style="2" customWidth="1"/>
    <col min="777" max="777" width="2.5" style="2" customWidth="1"/>
    <col min="778" max="778" width="2.875" style="2" customWidth="1"/>
    <col min="779" max="790" width="1.625" style="2" customWidth="1"/>
    <col min="791" max="792" width="1.875" style="2" customWidth="1"/>
    <col min="793" max="793" width="2" style="2" customWidth="1"/>
    <col min="794" max="794" width="2.25" style="2" customWidth="1"/>
    <col min="795" max="795" width="1.875" style="2" customWidth="1"/>
    <col min="796" max="798" width="2.125" style="2" customWidth="1"/>
    <col min="799" max="806" width="1.625" style="2" customWidth="1"/>
    <col min="807" max="807" width="1.875" style="2" customWidth="1"/>
    <col min="808" max="808" width="1.625" style="2" customWidth="1"/>
    <col min="809" max="809" width="2.25" style="2" customWidth="1"/>
    <col min="810" max="810" width="1.625" style="2" customWidth="1"/>
    <col min="811" max="811" width="2.25" style="2" customWidth="1"/>
    <col min="812" max="812" width="1.625" style="2" customWidth="1"/>
    <col min="813" max="813" width="3.125" style="2" customWidth="1"/>
    <col min="814" max="814" width="2.625" style="2" customWidth="1"/>
    <col min="815" max="817" width="1.625" style="2" customWidth="1"/>
    <col min="818" max="818" width="4.5" style="2" customWidth="1"/>
    <col min="819" max="822" width="1.625" style="2" customWidth="1"/>
    <col min="823" max="826" width="2" style="2" customWidth="1"/>
    <col min="827" max="827" width="0.75" style="2" customWidth="1"/>
    <col min="828" max="829" width="1.625" style="2" customWidth="1"/>
    <col min="830" max="831" width="4.125" style="2" bestFit="1" customWidth="1"/>
    <col min="832" max="924" width="1.625" style="2" customWidth="1"/>
    <col min="925" max="1024" width="9" style="2"/>
    <col min="1025" max="1025" width="1.625" style="2" customWidth="1"/>
    <col min="1026" max="1026" width="2.25" style="2" customWidth="1"/>
    <col min="1027" max="1027" width="3.125" style="2" customWidth="1"/>
    <col min="1028" max="1032" width="1.625" style="2" customWidth="1"/>
    <col min="1033" max="1033" width="2.5" style="2" customWidth="1"/>
    <col min="1034" max="1034" width="2.875" style="2" customWidth="1"/>
    <col min="1035" max="1046" width="1.625" style="2" customWidth="1"/>
    <col min="1047" max="1048" width="1.875" style="2" customWidth="1"/>
    <col min="1049" max="1049" width="2" style="2" customWidth="1"/>
    <col min="1050" max="1050" width="2.25" style="2" customWidth="1"/>
    <col min="1051" max="1051" width="1.875" style="2" customWidth="1"/>
    <col min="1052" max="1054" width="2.125" style="2" customWidth="1"/>
    <col min="1055" max="1062" width="1.625" style="2" customWidth="1"/>
    <col min="1063" max="1063" width="1.875" style="2" customWidth="1"/>
    <col min="1064" max="1064" width="1.625" style="2" customWidth="1"/>
    <col min="1065" max="1065" width="2.25" style="2" customWidth="1"/>
    <col min="1066" max="1066" width="1.625" style="2" customWidth="1"/>
    <col min="1067" max="1067" width="2.25" style="2" customWidth="1"/>
    <col min="1068" max="1068" width="1.625" style="2" customWidth="1"/>
    <col min="1069" max="1069" width="3.125" style="2" customWidth="1"/>
    <col min="1070" max="1070" width="2.625" style="2" customWidth="1"/>
    <col min="1071" max="1073" width="1.625" style="2" customWidth="1"/>
    <col min="1074" max="1074" width="4.5" style="2" customWidth="1"/>
    <col min="1075" max="1078" width="1.625" style="2" customWidth="1"/>
    <col min="1079" max="1082" width="2" style="2" customWidth="1"/>
    <col min="1083" max="1083" width="0.75" style="2" customWidth="1"/>
    <col min="1084" max="1085" width="1.625" style="2" customWidth="1"/>
    <col min="1086" max="1087" width="4.125" style="2" bestFit="1" customWidth="1"/>
    <col min="1088" max="1180" width="1.625" style="2" customWidth="1"/>
    <col min="1181" max="1280" width="9" style="2"/>
    <col min="1281" max="1281" width="1.625" style="2" customWidth="1"/>
    <col min="1282" max="1282" width="2.25" style="2" customWidth="1"/>
    <col min="1283" max="1283" width="3.125" style="2" customWidth="1"/>
    <col min="1284" max="1288" width="1.625" style="2" customWidth="1"/>
    <col min="1289" max="1289" width="2.5" style="2" customWidth="1"/>
    <col min="1290" max="1290" width="2.875" style="2" customWidth="1"/>
    <col min="1291" max="1302" width="1.625" style="2" customWidth="1"/>
    <col min="1303" max="1304" width="1.875" style="2" customWidth="1"/>
    <col min="1305" max="1305" width="2" style="2" customWidth="1"/>
    <col min="1306" max="1306" width="2.25" style="2" customWidth="1"/>
    <col min="1307" max="1307" width="1.875" style="2" customWidth="1"/>
    <col min="1308" max="1310" width="2.125" style="2" customWidth="1"/>
    <col min="1311" max="1318" width="1.625" style="2" customWidth="1"/>
    <col min="1319" max="1319" width="1.875" style="2" customWidth="1"/>
    <col min="1320" max="1320" width="1.625" style="2" customWidth="1"/>
    <col min="1321" max="1321" width="2.25" style="2" customWidth="1"/>
    <col min="1322" max="1322" width="1.625" style="2" customWidth="1"/>
    <col min="1323" max="1323" width="2.25" style="2" customWidth="1"/>
    <col min="1324" max="1324" width="1.625" style="2" customWidth="1"/>
    <col min="1325" max="1325" width="3.125" style="2" customWidth="1"/>
    <col min="1326" max="1326" width="2.625" style="2" customWidth="1"/>
    <col min="1327" max="1329" width="1.625" style="2" customWidth="1"/>
    <col min="1330" max="1330" width="4.5" style="2" customWidth="1"/>
    <col min="1331" max="1334" width="1.625" style="2" customWidth="1"/>
    <col min="1335" max="1338" width="2" style="2" customWidth="1"/>
    <col min="1339" max="1339" width="0.75" style="2" customWidth="1"/>
    <col min="1340" max="1341" width="1.625" style="2" customWidth="1"/>
    <col min="1342" max="1343" width="4.125" style="2" bestFit="1" customWidth="1"/>
    <col min="1344" max="1436" width="1.625" style="2" customWidth="1"/>
    <col min="1437" max="1536" width="9" style="2"/>
    <col min="1537" max="1537" width="1.625" style="2" customWidth="1"/>
    <col min="1538" max="1538" width="2.25" style="2" customWidth="1"/>
    <col min="1539" max="1539" width="3.125" style="2" customWidth="1"/>
    <col min="1540" max="1544" width="1.625" style="2" customWidth="1"/>
    <col min="1545" max="1545" width="2.5" style="2" customWidth="1"/>
    <col min="1546" max="1546" width="2.875" style="2" customWidth="1"/>
    <col min="1547" max="1558" width="1.625" style="2" customWidth="1"/>
    <col min="1559" max="1560" width="1.875" style="2" customWidth="1"/>
    <col min="1561" max="1561" width="2" style="2" customWidth="1"/>
    <col min="1562" max="1562" width="2.25" style="2" customWidth="1"/>
    <col min="1563" max="1563" width="1.875" style="2" customWidth="1"/>
    <col min="1564" max="1566" width="2.125" style="2" customWidth="1"/>
    <col min="1567" max="1574" width="1.625" style="2" customWidth="1"/>
    <col min="1575" max="1575" width="1.875" style="2" customWidth="1"/>
    <col min="1576" max="1576" width="1.625" style="2" customWidth="1"/>
    <col min="1577" max="1577" width="2.25" style="2" customWidth="1"/>
    <col min="1578" max="1578" width="1.625" style="2" customWidth="1"/>
    <col min="1579" max="1579" width="2.25" style="2" customWidth="1"/>
    <col min="1580" max="1580" width="1.625" style="2" customWidth="1"/>
    <col min="1581" max="1581" width="3.125" style="2" customWidth="1"/>
    <col min="1582" max="1582" width="2.625" style="2" customWidth="1"/>
    <col min="1583" max="1585" width="1.625" style="2" customWidth="1"/>
    <col min="1586" max="1586" width="4.5" style="2" customWidth="1"/>
    <col min="1587" max="1590" width="1.625" style="2" customWidth="1"/>
    <col min="1591" max="1594" width="2" style="2" customWidth="1"/>
    <col min="1595" max="1595" width="0.75" style="2" customWidth="1"/>
    <col min="1596" max="1597" width="1.625" style="2" customWidth="1"/>
    <col min="1598" max="1599" width="4.125" style="2" bestFit="1" customWidth="1"/>
    <col min="1600" max="1692" width="1.625" style="2" customWidth="1"/>
    <col min="1693" max="1792" width="9" style="2"/>
    <col min="1793" max="1793" width="1.625" style="2" customWidth="1"/>
    <col min="1794" max="1794" width="2.25" style="2" customWidth="1"/>
    <col min="1795" max="1795" width="3.125" style="2" customWidth="1"/>
    <col min="1796" max="1800" width="1.625" style="2" customWidth="1"/>
    <col min="1801" max="1801" width="2.5" style="2" customWidth="1"/>
    <col min="1802" max="1802" width="2.875" style="2" customWidth="1"/>
    <col min="1803" max="1814" width="1.625" style="2" customWidth="1"/>
    <col min="1815" max="1816" width="1.875" style="2" customWidth="1"/>
    <col min="1817" max="1817" width="2" style="2" customWidth="1"/>
    <col min="1818" max="1818" width="2.25" style="2" customWidth="1"/>
    <col min="1819" max="1819" width="1.875" style="2" customWidth="1"/>
    <col min="1820" max="1822" width="2.125" style="2" customWidth="1"/>
    <col min="1823" max="1830" width="1.625" style="2" customWidth="1"/>
    <col min="1831" max="1831" width="1.875" style="2" customWidth="1"/>
    <col min="1832" max="1832" width="1.625" style="2" customWidth="1"/>
    <col min="1833" max="1833" width="2.25" style="2" customWidth="1"/>
    <col min="1834" max="1834" width="1.625" style="2" customWidth="1"/>
    <col min="1835" max="1835" width="2.25" style="2" customWidth="1"/>
    <col min="1836" max="1836" width="1.625" style="2" customWidth="1"/>
    <col min="1837" max="1837" width="3.125" style="2" customWidth="1"/>
    <col min="1838" max="1838" width="2.625" style="2" customWidth="1"/>
    <col min="1839" max="1841" width="1.625" style="2" customWidth="1"/>
    <col min="1842" max="1842" width="4.5" style="2" customWidth="1"/>
    <col min="1843" max="1846" width="1.625" style="2" customWidth="1"/>
    <col min="1847" max="1850" width="2" style="2" customWidth="1"/>
    <col min="1851" max="1851" width="0.75" style="2" customWidth="1"/>
    <col min="1852" max="1853" width="1.625" style="2" customWidth="1"/>
    <col min="1854" max="1855" width="4.125" style="2" bestFit="1" customWidth="1"/>
    <col min="1856" max="1948" width="1.625" style="2" customWidth="1"/>
    <col min="1949" max="2048" width="9" style="2"/>
    <col min="2049" max="2049" width="1.625" style="2" customWidth="1"/>
    <col min="2050" max="2050" width="2.25" style="2" customWidth="1"/>
    <col min="2051" max="2051" width="3.125" style="2" customWidth="1"/>
    <col min="2052" max="2056" width="1.625" style="2" customWidth="1"/>
    <col min="2057" max="2057" width="2.5" style="2" customWidth="1"/>
    <col min="2058" max="2058" width="2.875" style="2" customWidth="1"/>
    <col min="2059" max="2070" width="1.625" style="2" customWidth="1"/>
    <col min="2071" max="2072" width="1.875" style="2" customWidth="1"/>
    <col min="2073" max="2073" width="2" style="2" customWidth="1"/>
    <col min="2074" max="2074" width="2.25" style="2" customWidth="1"/>
    <col min="2075" max="2075" width="1.875" style="2" customWidth="1"/>
    <col min="2076" max="2078" width="2.125" style="2" customWidth="1"/>
    <col min="2079" max="2086" width="1.625" style="2" customWidth="1"/>
    <col min="2087" max="2087" width="1.875" style="2" customWidth="1"/>
    <col min="2088" max="2088" width="1.625" style="2" customWidth="1"/>
    <col min="2089" max="2089" width="2.25" style="2" customWidth="1"/>
    <col min="2090" max="2090" width="1.625" style="2" customWidth="1"/>
    <col min="2091" max="2091" width="2.25" style="2" customWidth="1"/>
    <col min="2092" max="2092" width="1.625" style="2" customWidth="1"/>
    <col min="2093" max="2093" width="3.125" style="2" customWidth="1"/>
    <col min="2094" max="2094" width="2.625" style="2" customWidth="1"/>
    <col min="2095" max="2097" width="1.625" style="2" customWidth="1"/>
    <col min="2098" max="2098" width="4.5" style="2" customWidth="1"/>
    <col min="2099" max="2102" width="1.625" style="2" customWidth="1"/>
    <col min="2103" max="2106" width="2" style="2" customWidth="1"/>
    <col min="2107" max="2107" width="0.75" style="2" customWidth="1"/>
    <col min="2108" max="2109" width="1.625" style="2" customWidth="1"/>
    <col min="2110" max="2111" width="4.125" style="2" bestFit="1" customWidth="1"/>
    <col min="2112" max="2204" width="1.625" style="2" customWidth="1"/>
    <col min="2205" max="2304" width="9" style="2"/>
    <col min="2305" max="2305" width="1.625" style="2" customWidth="1"/>
    <col min="2306" max="2306" width="2.25" style="2" customWidth="1"/>
    <col min="2307" max="2307" width="3.125" style="2" customWidth="1"/>
    <col min="2308" max="2312" width="1.625" style="2" customWidth="1"/>
    <col min="2313" max="2313" width="2.5" style="2" customWidth="1"/>
    <col min="2314" max="2314" width="2.875" style="2" customWidth="1"/>
    <col min="2315" max="2326" width="1.625" style="2" customWidth="1"/>
    <col min="2327" max="2328" width="1.875" style="2" customWidth="1"/>
    <col min="2329" max="2329" width="2" style="2" customWidth="1"/>
    <col min="2330" max="2330" width="2.25" style="2" customWidth="1"/>
    <col min="2331" max="2331" width="1.875" style="2" customWidth="1"/>
    <col min="2332" max="2334" width="2.125" style="2" customWidth="1"/>
    <col min="2335" max="2342" width="1.625" style="2" customWidth="1"/>
    <col min="2343" max="2343" width="1.875" style="2" customWidth="1"/>
    <col min="2344" max="2344" width="1.625" style="2" customWidth="1"/>
    <col min="2345" max="2345" width="2.25" style="2" customWidth="1"/>
    <col min="2346" max="2346" width="1.625" style="2" customWidth="1"/>
    <col min="2347" max="2347" width="2.25" style="2" customWidth="1"/>
    <col min="2348" max="2348" width="1.625" style="2" customWidth="1"/>
    <col min="2349" max="2349" width="3.125" style="2" customWidth="1"/>
    <col min="2350" max="2350" width="2.625" style="2" customWidth="1"/>
    <col min="2351" max="2353" width="1.625" style="2" customWidth="1"/>
    <col min="2354" max="2354" width="4.5" style="2" customWidth="1"/>
    <col min="2355" max="2358" width="1.625" style="2" customWidth="1"/>
    <col min="2359" max="2362" width="2" style="2" customWidth="1"/>
    <col min="2363" max="2363" width="0.75" style="2" customWidth="1"/>
    <col min="2364" max="2365" width="1.625" style="2" customWidth="1"/>
    <col min="2366" max="2367" width="4.125" style="2" bestFit="1" customWidth="1"/>
    <col min="2368" max="2460" width="1.625" style="2" customWidth="1"/>
    <col min="2461" max="2560" width="9" style="2"/>
    <col min="2561" max="2561" width="1.625" style="2" customWidth="1"/>
    <col min="2562" max="2562" width="2.25" style="2" customWidth="1"/>
    <col min="2563" max="2563" width="3.125" style="2" customWidth="1"/>
    <col min="2564" max="2568" width="1.625" style="2" customWidth="1"/>
    <col min="2569" max="2569" width="2.5" style="2" customWidth="1"/>
    <col min="2570" max="2570" width="2.875" style="2" customWidth="1"/>
    <col min="2571" max="2582" width="1.625" style="2" customWidth="1"/>
    <col min="2583" max="2584" width="1.875" style="2" customWidth="1"/>
    <col min="2585" max="2585" width="2" style="2" customWidth="1"/>
    <col min="2586" max="2586" width="2.25" style="2" customWidth="1"/>
    <col min="2587" max="2587" width="1.875" style="2" customWidth="1"/>
    <col min="2588" max="2590" width="2.125" style="2" customWidth="1"/>
    <col min="2591" max="2598" width="1.625" style="2" customWidth="1"/>
    <col min="2599" max="2599" width="1.875" style="2" customWidth="1"/>
    <col min="2600" max="2600" width="1.625" style="2" customWidth="1"/>
    <col min="2601" max="2601" width="2.25" style="2" customWidth="1"/>
    <col min="2602" max="2602" width="1.625" style="2" customWidth="1"/>
    <col min="2603" max="2603" width="2.25" style="2" customWidth="1"/>
    <col min="2604" max="2604" width="1.625" style="2" customWidth="1"/>
    <col min="2605" max="2605" width="3.125" style="2" customWidth="1"/>
    <col min="2606" max="2606" width="2.625" style="2" customWidth="1"/>
    <col min="2607" max="2609" width="1.625" style="2" customWidth="1"/>
    <col min="2610" max="2610" width="4.5" style="2" customWidth="1"/>
    <col min="2611" max="2614" width="1.625" style="2" customWidth="1"/>
    <col min="2615" max="2618" width="2" style="2" customWidth="1"/>
    <col min="2619" max="2619" width="0.75" style="2" customWidth="1"/>
    <col min="2620" max="2621" width="1.625" style="2" customWidth="1"/>
    <col min="2622" max="2623" width="4.125" style="2" bestFit="1" customWidth="1"/>
    <col min="2624" max="2716" width="1.625" style="2" customWidth="1"/>
    <col min="2717" max="2816" width="9" style="2"/>
    <col min="2817" max="2817" width="1.625" style="2" customWidth="1"/>
    <col min="2818" max="2818" width="2.25" style="2" customWidth="1"/>
    <col min="2819" max="2819" width="3.125" style="2" customWidth="1"/>
    <col min="2820" max="2824" width="1.625" style="2" customWidth="1"/>
    <col min="2825" max="2825" width="2.5" style="2" customWidth="1"/>
    <col min="2826" max="2826" width="2.875" style="2" customWidth="1"/>
    <col min="2827" max="2838" width="1.625" style="2" customWidth="1"/>
    <col min="2839" max="2840" width="1.875" style="2" customWidth="1"/>
    <col min="2841" max="2841" width="2" style="2" customWidth="1"/>
    <col min="2842" max="2842" width="2.25" style="2" customWidth="1"/>
    <col min="2843" max="2843" width="1.875" style="2" customWidth="1"/>
    <col min="2844" max="2846" width="2.125" style="2" customWidth="1"/>
    <col min="2847" max="2854" width="1.625" style="2" customWidth="1"/>
    <col min="2855" max="2855" width="1.875" style="2" customWidth="1"/>
    <col min="2856" max="2856" width="1.625" style="2" customWidth="1"/>
    <col min="2857" max="2857" width="2.25" style="2" customWidth="1"/>
    <col min="2858" max="2858" width="1.625" style="2" customWidth="1"/>
    <col min="2859" max="2859" width="2.25" style="2" customWidth="1"/>
    <col min="2860" max="2860" width="1.625" style="2" customWidth="1"/>
    <col min="2861" max="2861" width="3.125" style="2" customWidth="1"/>
    <col min="2862" max="2862" width="2.625" style="2" customWidth="1"/>
    <col min="2863" max="2865" width="1.625" style="2" customWidth="1"/>
    <col min="2866" max="2866" width="4.5" style="2" customWidth="1"/>
    <col min="2867" max="2870" width="1.625" style="2" customWidth="1"/>
    <col min="2871" max="2874" width="2" style="2" customWidth="1"/>
    <col min="2875" max="2875" width="0.75" style="2" customWidth="1"/>
    <col min="2876" max="2877" width="1.625" style="2" customWidth="1"/>
    <col min="2878" max="2879" width="4.125" style="2" bestFit="1" customWidth="1"/>
    <col min="2880" max="2972" width="1.625" style="2" customWidth="1"/>
    <col min="2973" max="3072" width="9" style="2"/>
    <col min="3073" max="3073" width="1.625" style="2" customWidth="1"/>
    <col min="3074" max="3074" width="2.25" style="2" customWidth="1"/>
    <col min="3075" max="3075" width="3.125" style="2" customWidth="1"/>
    <col min="3076" max="3080" width="1.625" style="2" customWidth="1"/>
    <col min="3081" max="3081" width="2.5" style="2" customWidth="1"/>
    <col min="3082" max="3082" width="2.875" style="2" customWidth="1"/>
    <col min="3083" max="3094" width="1.625" style="2" customWidth="1"/>
    <col min="3095" max="3096" width="1.875" style="2" customWidth="1"/>
    <col min="3097" max="3097" width="2" style="2" customWidth="1"/>
    <col min="3098" max="3098" width="2.25" style="2" customWidth="1"/>
    <col min="3099" max="3099" width="1.875" style="2" customWidth="1"/>
    <col min="3100" max="3102" width="2.125" style="2" customWidth="1"/>
    <col min="3103" max="3110" width="1.625" style="2" customWidth="1"/>
    <col min="3111" max="3111" width="1.875" style="2" customWidth="1"/>
    <col min="3112" max="3112" width="1.625" style="2" customWidth="1"/>
    <col min="3113" max="3113" width="2.25" style="2" customWidth="1"/>
    <col min="3114" max="3114" width="1.625" style="2" customWidth="1"/>
    <col min="3115" max="3115" width="2.25" style="2" customWidth="1"/>
    <col min="3116" max="3116" width="1.625" style="2" customWidth="1"/>
    <col min="3117" max="3117" width="3.125" style="2" customWidth="1"/>
    <col min="3118" max="3118" width="2.625" style="2" customWidth="1"/>
    <col min="3119" max="3121" width="1.625" style="2" customWidth="1"/>
    <col min="3122" max="3122" width="4.5" style="2" customWidth="1"/>
    <col min="3123" max="3126" width="1.625" style="2" customWidth="1"/>
    <col min="3127" max="3130" width="2" style="2" customWidth="1"/>
    <col min="3131" max="3131" width="0.75" style="2" customWidth="1"/>
    <col min="3132" max="3133" width="1.625" style="2" customWidth="1"/>
    <col min="3134" max="3135" width="4.125" style="2" bestFit="1" customWidth="1"/>
    <col min="3136" max="3228" width="1.625" style="2" customWidth="1"/>
    <col min="3229" max="3328" width="9" style="2"/>
    <col min="3329" max="3329" width="1.625" style="2" customWidth="1"/>
    <col min="3330" max="3330" width="2.25" style="2" customWidth="1"/>
    <col min="3331" max="3331" width="3.125" style="2" customWidth="1"/>
    <col min="3332" max="3336" width="1.625" style="2" customWidth="1"/>
    <col min="3337" max="3337" width="2.5" style="2" customWidth="1"/>
    <col min="3338" max="3338" width="2.875" style="2" customWidth="1"/>
    <col min="3339" max="3350" width="1.625" style="2" customWidth="1"/>
    <col min="3351" max="3352" width="1.875" style="2" customWidth="1"/>
    <col min="3353" max="3353" width="2" style="2" customWidth="1"/>
    <col min="3354" max="3354" width="2.25" style="2" customWidth="1"/>
    <col min="3355" max="3355" width="1.875" style="2" customWidth="1"/>
    <col min="3356" max="3358" width="2.125" style="2" customWidth="1"/>
    <col min="3359" max="3366" width="1.625" style="2" customWidth="1"/>
    <col min="3367" max="3367" width="1.875" style="2" customWidth="1"/>
    <col min="3368" max="3368" width="1.625" style="2" customWidth="1"/>
    <col min="3369" max="3369" width="2.25" style="2" customWidth="1"/>
    <col min="3370" max="3370" width="1.625" style="2" customWidth="1"/>
    <col min="3371" max="3371" width="2.25" style="2" customWidth="1"/>
    <col min="3372" max="3372" width="1.625" style="2" customWidth="1"/>
    <col min="3373" max="3373" width="3.125" style="2" customWidth="1"/>
    <col min="3374" max="3374" width="2.625" style="2" customWidth="1"/>
    <col min="3375" max="3377" width="1.625" style="2" customWidth="1"/>
    <col min="3378" max="3378" width="4.5" style="2" customWidth="1"/>
    <col min="3379" max="3382" width="1.625" style="2" customWidth="1"/>
    <col min="3383" max="3386" width="2" style="2" customWidth="1"/>
    <col min="3387" max="3387" width="0.75" style="2" customWidth="1"/>
    <col min="3388" max="3389" width="1.625" style="2" customWidth="1"/>
    <col min="3390" max="3391" width="4.125" style="2" bestFit="1" customWidth="1"/>
    <col min="3392" max="3484" width="1.625" style="2" customWidth="1"/>
    <col min="3485" max="3584" width="9" style="2"/>
    <col min="3585" max="3585" width="1.625" style="2" customWidth="1"/>
    <col min="3586" max="3586" width="2.25" style="2" customWidth="1"/>
    <col min="3587" max="3587" width="3.125" style="2" customWidth="1"/>
    <col min="3588" max="3592" width="1.625" style="2" customWidth="1"/>
    <col min="3593" max="3593" width="2.5" style="2" customWidth="1"/>
    <col min="3594" max="3594" width="2.875" style="2" customWidth="1"/>
    <col min="3595" max="3606" width="1.625" style="2" customWidth="1"/>
    <col min="3607" max="3608" width="1.875" style="2" customWidth="1"/>
    <col min="3609" max="3609" width="2" style="2" customWidth="1"/>
    <col min="3610" max="3610" width="2.25" style="2" customWidth="1"/>
    <col min="3611" max="3611" width="1.875" style="2" customWidth="1"/>
    <col min="3612" max="3614" width="2.125" style="2" customWidth="1"/>
    <col min="3615" max="3622" width="1.625" style="2" customWidth="1"/>
    <col min="3623" max="3623" width="1.875" style="2" customWidth="1"/>
    <col min="3624" max="3624" width="1.625" style="2" customWidth="1"/>
    <col min="3625" max="3625" width="2.25" style="2" customWidth="1"/>
    <col min="3626" max="3626" width="1.625" style="2" customWidth="1"/>
    <col min="3627" max="3627" width="2.25" style="2" customWidth="1"/>
    <col min="3628" max="3628" width="1.625" style="2" customWidth="1"/>
    <col min="3629" max="3629" width="3.125" style="2" customWidth="1"/>
    <col min="3630" max="3630" width="2.625" style="2" customWidth="1"/>
    <col min="3631" max="3633" width="1.625" style="2" customWidth="1"/>
    <col min="3634" max="3634" width="4.5" style="2" customWidth="1"/>
    <col min="3635" max="3638" width="1.625" style="2" customWidth="1"/>
    <col min="3639" max="3642" width="2" style="2" customWidth="1"/>
    <col min="3643" max="3643" width="0.75" style="2" customWidth="1"/>
    <col min="3644" max="3645" width="1.625" style="2" customWidth="1"/>
    <col min="3646" max="3647" width="4.125" style="2" bestFit="1" customWidth="1"/>
    <col min="3648" max="3740" width="1.625" style="2" customWidth="1"/>
    <col min="3741" max="3840" width="9" style="2"/>
    <col min="3841" max="3841" width="1.625" style="2" customWidth="1"/>
    <col min="3842" max="3842" width="2.25" style="2" customWidth="1"/>
    <col min="3843" max="3843" width="3.125" style="2" customWidth="1"/>
    <col min="3844" max="3848" width="1.625" style="2" customWidth="1"/>
    <col min="3849" max="3849" width="2.5" style="2" customWidth="1"/>
    <col min="3850" max="3850" width="2.875" style="2" customWidth="1"/>
    <col min="3851" max="3862" width="1.625" style="2" customWidth="1"/>
    <col min="3863" max="3864" width="1.875" style="2" customWidth="1"/>
    <col min="3865" max="3865" width="2" style="2" customWidth="1"/>
    <col min="3866" max="3866" width="2.25" style="2" customWidth="1"/>
    <col min="3867" max="3867" width="1.875" style="2" customWidth="1"/>
    <col min="3868" max="3870" width="2.125" style="2" customWidth="1"/>
    <col min="3871" max="3878" width="1.625" style="2" customWidth="1"/>
    <col min="3879" max="3879" width="1.875" style="2" customWidth="1"/>
    <col min="3880" max="3880" width="1.625" style="2" customWidth="1"/>
    <col min="3881" max="3881" width="2.25" style="2" customWidth="1"/>
    <col min="3882" max="3882" width="1.625" style="2" customWidth="1"/>
    <col min="3883" max="3883" width="2.25" style="2" customWidth="1"/>
    <col min="3884" max="3884" width="1.625" style="2" customWidth="1"/>
    <col min="3885" max="3885" width="3.125" style="2" customWidth="1"/>
    <col min="3886" max="3886" width="2.625" style="2" customWidth="1"/>
    <col min="3887" max="3889" width="1.625" style="2" customWidth="1"/>
    <col min="3890" max="3890" width="4.5" style="2" customWidth="1"/>
    <col min="3891" max="3894" width="1.625" style="2" customWidth="1"/>
    <col min="3895" max="3898" width="2" style="2" customWidth="1"/>
    <col min="3899" max="3899" width="0.75" style="2" customWidth="1"/>
    <col min="3900" max="3901" width="1.625" style="2" customWidth="1"/>
    <col min="3902" max="3903" width="4.125" style="2" bestFit="1" customWidth="1"/>
    <col min="3904" max="3996" width="1.625" style="2" customWidth="1"/>
    <col min="3997" max="4096" width="9" style="2"/>
    <col min="4097" max="4097" width="1.625" style="2" customWidth="1"/>
    <col min="4098" max="4098" width="2.25" style="2" customWidth="1"/>
    <col min="4099" max="4099" width="3.125" style="2" customWidth="1"/>
    <col min="4100" max="4104" width="1.625" style="2" customWidth="1"/>
    <col min="4105" max="4105" width="2.5" style="2" customWidth="1"/>
    <col min="4106" max="4106" width="2.875" style="2" customWidth="1"/>
    <col min="4107" max="4118" width="1.625" style="2" customWidth="1"/>
    <col min="4119" max="4120" width="1.875" style="2" customWidth="1"/>
    <col min="4121" max="4121" width="2" style="2" customWidth="1"/>
    <col min="4122" max="4122" width="2.25" style="2" customWidth="1"/>
    <col min="4123" max="4123" width="1.875" style="2" customWidth="1"/>
    <col min="4124" max="4126" width="2.125" style="2" customWidth="1"/>
    <col min="4127" max="4134" width="1.625" style="2" customWidth="1"/>
    <col min="4135" max="4135" width="1.875" style="2" customWidth="1"/>
    <col min="4136" max="4136" width="1.625" style="2" customWidth="1"/>
    <col min="4137" max="4137" width="2.25" style="2" customWidth="1"/>
    <col min="4138" max="4138" width="1.625" style="2" customWidth="1"/>
    <col min="4139" max="4139" width="2.25" style="2" customWidth="1"/>
    <col min="4140" max="4140" width="1.625" style="2" customWidth="1"/>
    <col min="4141" max="4141" width="3.125" style="2" customWidth="1"/>
    <col min="4142" max="4142" width="2.625" style="2" customWidth="1"/>
    <col min="4143" max="4145" width="1.625" style="2" customWidth="1"/>
    <col min="4146" max="4146" width="4.5" style="2" customWidth="1"/>
    <col min="4147" max="4150" width="1.625" style="2" customWidth="1"/>
    <col min="4151" max="4154" width="2" style="2" customWidth="1"/>
    <col min="4155" max="4155" width="0.75" style="2" customWidth="1"/>
    <col min="4156" max="4157" width="1.625" style="2" customWidth="1"/>
    <col min="4158" max="4159" width="4.125" style="2" bestFit="1" customWidth="1"/>
    <col min="4160" max="4252" width="1.625" style="2" customWidth="1"/>
    <col min="4253" max="4352" width="9" style="2"/>
    <col min="4353" max="4353" width="1.625" style="2" customWidth="1"/>
    <col min="4354" max="4354" width="2.25" style="2" customWidth="1"/>
    <col min="4355" max="4355" width="3.125" style="2" customWidth="1"/>
    <col min="4356" max="4360" width="1.625" style="2" customWidth="1"/>
    <col min="4361" max="4361" width="2.5" style="2" customWidth="1"/>
    <col min="4362" max="4362" width="2.875" style="2" customWidth="1"/>
    <col min="4363" max="4374" width="1.625" style="2" customWidth="1"/>
    <col min="4375" max="4376" width="1.875" style="2" customWidth="1"/>
    <col min="4377" max="4377" width="2" style="2" customWidth="1"/>
    <col min="4378" max="4378" width="2.25" style="2" customWidth="1"/>
    <col min="4379" max="4379" width="1.875" style="2" customWidth="1"/>
    <col min="4380" max="4382" width="2.125" style="2" customWidth="1"/>
    <col min="4383" max="4390" width="1.625" style="2" customWidth="1"/>
    <col min="4391" max="4391" width="1.875" style="2" customWidth="1"/>
    <col min="4392" max="4392" width="1.625" style="2" customWidth="1"/>
    <col min="4393" max="4393" width="2.25" style="2" customWidth="1"/>
    <col min="4394" max="4394" width="1.625" style="2" customWidth="1"/>
    <col min="4395" max="4395" width="2.25" style="2" customWidth="1"/>
    <col min="4396" max="4396" width="1.625" style="2" customWidth="1"/>
    <col min="4397" max="4397" width="3.125" style="2" customWidth="1"/>
    <col min="4398" max="4398" width="2.625" style="2" customWidth="1"/>
    <col min="4399" max="4401" width="1.625" style="2" customWidth="1"/>
    <col min="4402" max="4402" width="4.5" style="2" customWidth="1"/>
    <col min="4403" max="4406" width="1.625" style="2" customWidth="1"/>
    <col min="4407" max="4410" width="2" style="2" customWidth="1"/>
    <col min="4411" max="4411" width="0.75" style="2" customWidth="1"/>
    <col min="4412" max="4413" width="1.625" style="2" customWidth="1"/>
    <col min="4414" max="4415" width="4.125" style="2" bestFit="1" customWidth="1"/>
    <col min="4416" max="4508" width="1.625" style="2" customWidth="1"/>
    <col min="4509" max="4608" width="9" style="2"/>
    <col min="4609" max="4609" width="1.625" style="2" customWidth="1"/>
    <col min="4610" max="4610" width="2.25" style="2" customWidth="1"/>
    <col min="4611" max="4611" width="3.125" style="2" customWidth="1"/>
    <col min="4612" max="4616" width="1.625" style="2" customWidth="1"/>
    <col min="4617" max="4617" width="2.5" style="2" customWidth="1"/>
    <col min="4618" max="4618" width="2.875" style="2" customWidth="1"/>
    <col min="4619" max="4630" width="1.625" style="2" customWidth="1"/>
    <col min="4631" max="4632" width="1.875" style="2" customWidth="1"/>
    <col min="4633" max="4633" width="2" style="2" customWidth="1"/>
    <col min="4634" max="4634" width="2.25" style="2" customWidth="1"/>
    <col min="4635" max="4635" width="1.875" style="2" customWidth="1"/>
    <col min="4636" max="4638" width="2.125" style="2" customWidth="1"/>
    <col min="4639" max="4646" width="1.625" style="2" customWidth="1"/>
    <col min="4647" max="4647" width="1.875" style="2" customWidth="1"/>
    <col min="4648" max="4648" width="1.625" style="2" customWidth="1"/>
    <col min="4649" max="4649" width="2.25" style="2" customWidth="1"/>
    <col min="4650" max="4650" width="1.625" style="2" customWidth="1"/>
    <col min="4651" max="4651" width="2.25" style="2" customWidth="1"/>
    <col min="4652" max="4652" width="1.625" style="2" customWidth="1"/>
    <col min="4653" max="4653" width="3.125" style="2" customWidth="1"/>
    <col min="4654" max="4654" width="2.625" style="2" customWidth="1"/>
    <col min="4655" max="4657" width="1.625" style="2" customWidth="1"/>
    <col min="4658" max="4658" width="4.5" style="2" customWidth="1"/>
    <col min="4659" max="4662" width="1.625" style="2" customWidth="1"/>
    <col min="4663" max="4666" width="2" style="2" customWidth="1"/>
    <col min="4667" max="4667" width="0.75" style="2" customWidth="1"/>
    <col min="4668" max="4669" width="1.625" style="2" customWidth="1"/>
    <col min="4670" max="4671" width="4.125" style="2" bestFit="1" customWidth="1"/>
    <col min="4672" max="4764" width="1.625" style="2" customWidth="1"/>
    <col min="4765" max="4864" width="9" style="2"/>
    <col min="4865" max="4865" width="1.625" style="2" customWidth="1"/>
    <col min="4866" max="4866" width="2.25" style="2" customWidth="1"/>
    <col min="4867" max="4867" width="3.125" style="2" customWidth="1"/>
    <col min="4868" max="4872" width="1.625" style="2" customWidth="1"/>
    <col min="4873" max="4873" width="2.5" style="2" customWidth="1"/>
    <col min="4874" max="4874" width="2.875" style="2" customWidth="1"/>
    <col min="4875" max="4886" width="1.625" style="2" customWidth="1"/>
    <col min="4887" max="4888" width="1.875" style="2" customWidth="1"/>
    <col min="4889" max="4889" width="2" style="2" customWidth="1"/>
    <col min="4890" max="4890" width="2.25" style="2" customWidth="1"/>
    <col min="4891" max="4891" width="1.875" style="2" customWidth="1"/>
    <col min="4892" max="4894" width="2.125" style="2" customWidth="1"/>
    <col min="4895" max="4902" width="1.625" style="2" customWidth="1"/>
    <col min="4903" max="4903" width="1.875" style="2" customWidth="1"/>
    <col min="4904" max="4904" width="1.625" style="2" customWidth="1"/>
    <col min="4905" max="4905" width="2.25" style="2" customWidth="1"/>
    <col min="4906" max="4906" width="1.625" style="2" customWidth="1"/>
    <col min="4907" max="4907" width="2.25" style="2" customWidth="1"/>
    <col min="4908" max="4908" width="1.625" style="2" customWidth="1"/>
    <col min="4909" max="4909" width="3.125" style="2" customWidth="1"/>
    <col min="4910" max="4910" width="2.625" style="2" customWidth="1"/>
    <col min="4911" max="4913" width="1.625" style="2" customWidth="1"/>
    <col min="4914" max="4914" width="4.5" style="2" customWidth="1"/>
    <col min="4915" max="4918" width="1.625" style="2" customWidth="1"/>
    <col min="4919" max="4922" width="2" style="2" customWidth="1"/>
    <col min="4923" max="4923" width="0.75" style="2" customWidth="1"/>
    <col min="4924" max="4925" width="1.625" style="2" customWidth="1"/>
    <col min="4926" max="4927" width="4.125" style="2" bestFit="1" customWidth="1"/>
    <col min="4928" max="5020" width="1.625" style="2" customWidth="1"/>
    <col min="5021" max="5120" width="9" style="2"/>
    <col min="5121" max="5121" width="1.625" style="2" customWidth="1"/>
    <col min="5122" max="5122" width="2.25" style="2" customWidth="1"/>
    <col min="5123" max="5123" width="3.125" style="2" customWidth="1"/>
    <col min="5124" max="5128" width="1.625" style="2" customWidth="1"/>
    <col min="5129" max="5129" width="2.5" style="2" customWidth="1"/>
    <col min="5130" max="5130" width="2.875" style="2" customWidth="1"/>
    <col min="5131" max="5142" width="1.625" style="2" customWidth="1"/>
    <col min="5143" max="5144" width="1.875" style="2" customWidth="1"/>
    <col min="5145" max="5145" width="2" style="2" customWidth="1"/>
    <col min="5146" max="5146" width="2.25" style="2" customWidth="1"/>
    <col min="5147" max="5147" width="1.875" style="2" customWidth="1"/>
    <col min="5148" max="5150" width="2.125" style="2" customWidth="1"/>
    <col min="5151" max="5158" width="1.625" style="2" customWidth="1"/>
    <col min="5159" max="5159" width="1.875" style="2" customWidth="1"/>
    <col min="5160" max="5160" width="1.625" style="2" customWidth="1"/>
    <col min="5161" max="5161" width="2.25" style="2" customWidth="1"/>
    <col min="5162" max="5162" width="1.625" style="2" customWidth="1"/>
    <col min="5163" max="5163" width="2.25" style="2" customWidth="1"/>
    <col min="5164" max="5164" width="1.625" style="2" customWidth="1"/>
    <col min="5165" max="5165" width="3.125" style="2" customWidth="1"/>
    <col min="5166" max="5166" width="2.625" style="2" customWidth="1"/>
    <col min="5167" max="5169" width="1.625" style="2" customWidth="1"/>
    <col min="5170" max="5170" width="4.5" style="2" customWidth="1"/>
    <col min="5171" max="5174" width="1.625" style="2" customWidth="1"/>
    <col min="5175" max="5178" width="2" style="2" customWidth="1"/>
    <col min="5179" max="5179" width="0.75" style="2" customWidth="1"/>
    <col min="5180" max="5181" width="1.625" style="2" customWidth="1"/>
    <col min="5182" max="5183" width="4.125" style="2" bestFit="1" customWidth="1"/>
    <col min="5184" max="5276" width="1.625" style="2" customWidth="1"/>
    <col min="5277" max="5376" width="9" style="2"/>
    <col min="5377" max="5377" width="1.625" style="2" customWidth="1"/>
    <col min="5378" max="5378" width="2.25" style="2" customWidth="1"/>
    <col min="5379" max="5379" width="3.125" style="2" customWidth="1"/>
    <col min="5380" max="5384" width="1.625" style="2" customWidth="1"/>
    <col min="5385" max="5385" width="2.5" style="2" customWidth="1"/>
    <col min="5386" max="5386" width="2.875" style="2" customWidth="1"/>
    <col min="5387" max="5398" width="1.625" style="2" customWidth="1"/>
    <col min="5399" max="5400" width="1.875" style="2" customWidth="1"/>
    <col min="5401" max="5401" width="2" style="2" customWidth="1"/>
    <col min="5402" max="5402" width="2.25" style="2" customWidth="1"/>
    <col min="5403" max="5403" width="1.875" style="2" customWidth="1"/>
    <col min="5404" max="5406" width="2.125" style="2" customWidth="1"/>
    <col min="5407" max="5414" width="1.625" style="2" customWidth="1"/>
    <col min="5415" max="5415" width="1.875" style="2" customWidth="1"/>
    <col min="5416" max="5416" width="1.625" style="2" customWidth="1"/>
    <col min="5417" max="5417" width="2.25" style="2" customWidth="1"/>
    <col min="5418" max="5418" width="1.625" style="2" customWidth="1"/>
    <col min="5419" max="5419" width="2.25" style="2" customWidth="1"/>
    <col min="5420" max="5420" width="1.625" style="2" customWidth="1"/>
    <col min="5421" max="5421" width="3.125" style="2" customWidth="1"/>
    <col min="5422" max="5422" width="2.625" style="2" customWidth="1"/>
    <col min="5423" max="5425" width="1.625" style="2" customWidth="1"/>
    <col min="5426" max="5426" width="4.5" style="2" customWidth="1"/>
    <col min="5427" max="5430" width="1.625" style="2" customWidth="1"/>
    <col min="5431" max="5434" width="2" style="2" customWidth="1"/>
    <col min="5435" max="5435" width="0.75" style="2" customWidth="1"/>
    <col min="5436" max="5437" width="1.625" style="2" customWidth="1"/>
    <col min="5438" max="5439" width="4.125" style="2" bestFit="1" customWidth="1"/>
    <col min="5440" max="5532" width="1.625" style="2" customWidth="1"/>
    <col min="5533" max="5632" width="9" style="2"/>
    <col min="5633" max="5633" width="1.625" style="2" customWidth="1"/>
    <col min="5634" max="5634" width="2.25" style="2" customWidth="1"/>
    <col min="5635" max="5635" width="3.125" style="2" customWidth="1"/>
    <col min="5636" max="5640" width="1.625" style="2" customWidth="1"/>
    <col min="5641" max="5641" width="2.5" style="2" customWidth="1"/>
    <col min="5642" max="5642" width="2.875" style="2" customWidth="1"/>
    <col min="5643" max="5654" width="1.625" style="2" customWidth="1"/>
    <col min="5655" max="5656" width="1.875" style="2" customWidth="1"/>
    <col min="5657" max="5657" width="2" style="2" customWidth="1"/>
    <col min="5658" max="5658" width="2.25" style="2" customWidth="1"/>
    <col min="5659" max="5659" width="1.875" style="2" customWidth="1"/>
    <col min="5660" max="5662" width="2.125" style="2" customWidth="1"/>
    <col min="5663" max="5670" width="1.625" style="2" customWidth="1"/>
    <col min="5671" max="5671" width="1.875" style="2" customWidth="1"/>
    <col min="5672" max="5672" width="1.625" style="2" customWidth="1"/>
    <col min="5673" max="5673" width="2.25" style="2" customWidth="1"/>
    <col min="5674" max="5674" width="1.625" style="2" customWidth="1"/>
    <col min="5675" max="5675" width="2.25" style="2" customWidth="1"/>
    <col min="5676" max="5676" width="1.625" style="2" customWidth="1"/>
    <col min="5677" max="5677" width="3.125" style="2" customWidth="1"/>
    <col min="5678" max="5678" width="2.625" style="2" customWidth="1"/>
    <col min="5679" max="5681" width="1.625" style="2" customWidth="1"/>
    <col min="5682" max="5682" width="4.5" style="2" customWidth="1"/>
    <col min="5683" max="5686" width="1.625" style="2" customWidth="1"/>
    <col min="5687" max="5690" width="2" style="2" customWidth="1"/>
    <col min="5691" max="5691" width="0.75" style="2" customWidth="1"/>
    <col min="5692" max="5693" width="1.625" style="2" customWidth="1"/>
    <col min="5694" max="5695" width="4.125" style="2" bestFit="1" customWidth="1"/>
    <col min="5696" max="5788" width="1.625" style="2" customWidth="1"/>
    <col min="5789" max="5888" width="9" style="2"/>
    <col min="5889" max="5889" width="1.625" style="2" customWidth="1"/>
    <col min="5890" max="5890" width="2.25" style="2" customWidth="1"/>
    <col min="5891" max="5891" width="3.125" style="2" customWidth="1"/>
    <col min="5892" max="5896" width="1.625" style="2" customWidth="1"/>
    <col min="5897" max="5897" width="2.5" style="2" customWidth="1"/>
    <col min="5898" max="5898" width="2.875" style="2" customWidth="1"/>
    <col min="5899" max="5910" width="1.625" style="2" customWidth="1"/>
    <col min="5911" max="5912" width="1.875" style="2" customWidth="1"/>
    <col min="5913" max="5913" width="2" style="2" customWidth="1"/>
    <col min="5914" max="5914" width="2.25" style="2" customWidth="1"/>
    <col min="5915" max="5915" width="1.875" style="2" customWidth="1"/>
    <col min="5916" max="5918" width="2.125" style="2" customWidth="1"/>
    <col min="5919" max="5926" width="1.625" style="2" customWidth="1"/>
    <col min="5927" max="5927" width="1.875" style="2" customWidth="1"/>
    <col min="5928" max="5928" width="1.625" style="2" customWidth="1"/>
    <col min="5929" max="5929" width="2.25" style="2" customWidth="1"/>
    <col min="5930" max="5930" width="1.625" style="2" customWidth="1"/>
    <col min="5931" max="5931" width="2.25" style="2" customWidth="1"/>
    <col min="5932" max="5932" width="1.625" style="2" customWidth="1"/>
    <col min="5933" max="5933" width="3.125" style="2" customWidth="1"/>
    <col min="5934" max="5934" width="2.625" style="2" customWidth="1"/>
    <col min="5935" max="5937" width="1.625" style="2" customWidth="1"/>
    <col min="5938" max="5938" width="4.5" style="2" customWidth="1"/>
    <col min="5939" max="5942" width="1.625" style="2" customWidth="1"/>
    <col min="5943" max="5946" width="2" style="2" customWidth="1"/>
    <col min="5947" max="5947" width="0.75" style="2" customWidth="1"/>
    <col min="5948" max="5949" width="1.625" style="2" customWidth="1"/>
    <col min="5950" max="5951" width="4.125" style="2" bestFit="1" customWidth="1"/>
    <col min="5952" max="6044" width="1.625" style="2" customWidth="1"/>
    <col min="6045" max="6144" width="9" style="2"/>
    <col min="6145" max="6145" width="1.625" style="2" customWidth="1"/>
    <col min="6146" max="6146" width="2.25" style="2" customWidth="1"/>
    <col min="6147" max="6147" width="3.125" style="2" customWidth="1"/>
    <col min="6148" max="6152" width="1.625" style="2" customWidth="1"/>
    <col min="6153" max="6153" width="2.5" style="2" customWidth="1"/>
    <col min="6154" max="6154" width="2.875" style="2" customWidth="1"/>
    <col min="6155" max="6166" width="1.625" style="2" customWidth="1"/>
    <col min="6167" max="6168" width="1.875" style="2" customWidth="1"/>
    <col min="6169" max="6169" width="2" style="2" customWidth="1"/>
    <col min="6170" max="6170" width="2.25" style="2" customWidth="1"/>
    <col min="6171" max="6171" width="1.875" style="2" customWidth="1"/>
    <col min="6172" max="6174" width="2.125" style="2" customWidth="1"/>
    <col min="6175" max="6182" width="1.625" style="2" customWidth="1"/>
    <col min="6183" max="6183" width="1.875" style="2" customWidth="1"/>
    <col min="6184" max="6184" width="1.625" style="2" customWidth="1"/>
    <col min="6185" max="6185" width="2.25" style="2" customWidth="1"/>
    <col min="6186" max="6186" width="1.625" style="2" customWidth="1"/>
    <col min="6187" max="6187" width="2.25" style="2" customWidth="1"/>
    <col min="6188" max="6188" width="1.625" style="2" customWidth="1"/>
    <col min="6189" max="6189" width="3.125" style="2" customWidth="1"/>
    <col min="6190" max="6190" width="2.625" style="2" customWidth="1"/>
    <col min="6191" max="6193" width="1.625" style="2" customWidth="1"/>
    <col min="6194" max="6194" width="4.5" style="2" customWidth="1"/>
    <col min="6195" max="6198" width="1.625" style="2" customWidth="1"/>
    <col min="6199" max="6202" width="2" style="2" customWidth="1"/>
    <col min="6203" max="6203" width="0.75" style="2" customWidth="1"/>
    <col min="6204" max="6205" width="1.625" style="2" customWidth="1"/>
    <col min="6206" max="6207" width="4.125" style="2" bestFit="1" customWidth="1"/>
    <col min="6208" max="6300" width="1.625" style="2" customWidth="1"/>
    <col min="6301" max="6400" width="9" style="2"/>
    <col min="6401" max="6401" width="1.625" style="2" customWidth="1"/>
    <col min="6402" max="6402" width="2.25" style="2" customWidth="1"/>
    <col min="6403" max="6403" width="3.125" style="2" customWidth="1"/>
    <col min="6404" max="6408" width="1.625" style="2" customWidth="1"/>
    <col min="6409" max="6409" width="2.5" style="2" customWidth="1"/>
    <col min="6410" max="6410" width="2.875" style="2" customWidth="1"/>
    <col min="6411" max="6422" width="1.625" style="2" customWidth="1"/>
    <col min="6423" max="6424" width="1.875" style="2" customWidth="1"/>
    <col min="6425" max="6425" width="2" style="2" customWidth="1"/>
    <col min="6426" max="6426" width="2.25" style="2" customWidth="1"/>
    <col min="6427" max="6427" width="1.875" style="2" customWidth="1"/>
    <col min="6428" max="6430" width="2.125" style="2" customWidth="1"/>
    <col min="6431" max="6438" width="1.625" style="2" customWidth="1"/>
    <col min="6439" max="6439" width="1.875" style="2" customWidth="1"/>
    <col min="6440" max="6440" width="1.625" style="2" customWidth="1"/>
    <col min="6441" max="6441" width="2.25" style="2" customWidth="1"/>
    <col min="6442" max="6442" width="1.625" style="2" customWidth="1"/>
    <col min="6443" max="6443" width="2.25" style="2" customWidth="1"/>
    <col min="6444" max="6444" width="1.625" style="2" customWidth="1"/>
    <col min="6445" max="6445" width="3.125" style="2" customWidth="1"/>
    <col min="6446" max="6446" width="2.625" style="2" customWidth="1"/>
    <col min="6447" max="6449" width="1.625" style="2" customWidth="1"/>
    <col min="6450" max="6450" width="4.5" style="2" customWidth="1"/>
    <col min="6451" max="6454" width="1.625" style="2" customWidth="1"/>
    <col min="6455" max="6458" width="2" style="2" customWidth="1"/>
    <col min="6459" max="6459" width="0.75" style="2" customWidth="1"/>
    <col min="6460" max="6461" width="1.625" style="2" customWidth="1"/>
    <col min="6462" max="6463" width="4.125" style="2" bestFit="1" customWidth="1"/>
    <col min="6464" max="6556" width="1.625" style="2" customWidth="1"/>
    <col min="6557" max="6656" width="9" style="2"/>
    <col min="6657" max="6657" width="1.625" style="2" customWidth="1"/>
    <col min="6658" max="6658" width="2.25" style="2" customWidth="1"/>
    <col min="6659" max="6659" width="3.125" style="2" customWidth="1"/>
    <col min="6660" max="6664" width="1.625" style="2" customWidth="1"/>
    <col min="6665" max="6665" width="2.5" style="2" customWidth="1"/>
    <col min="6666" max="6666" width="2.875" style="2" customWidth="1"/>
    <col min="6667" max="6678" width="1.625" style="2" customWidth="1"/>
    <col min="6679" max="6680" width="1.875" style="2" customWidth="1"/>
    <col min="6681" max="6681" width="2" style="2" customWidth="1"/>
    <col min="6682" max="6682" width="2.25" style="2" customWidth="1"/>
    <col min="6683" max="6683" width="1.875" style="2" customWidth="1"/>
    <col min="6684" max="6686" width="2.125" style="2" customWidth="1"/>
    <col min="6687" max="6694" width="1.625" style="2" customWidth="1"/>
    <col min="6695" max="6695" width="1.875" style="2" customWidth="1"/>
    <col min="6696" max="6696" width="1.625" style="2" customWidth="1"/>
    <col min="6697" max="6697" width="2.25" style="2" customWidth="1"/>
    <col min="6698" max="6698" width="1.625" style="2" customWidth="1"/>
    <col min="6699" max="6699" width="2.25" style="2" customWidth="1"/>
    <col min="6700" max="6700" width="1.625" style="2" customWidth="1"/>
    <col min="6701" max="6701" width="3.125" style="2" customWidth="1"/>
    <col min="6702" max="6702" width="2.625" style="2" customWidth="1"/>
    <col min="6703" max="6705" width="1.625" style="2" customWidth="1"/>
    <col min="6706" max="6706" width="4.5" style="2" customWidth="1"/>
    <col min="6707" max="6710" width="1.625" style="2" customWidth="1"/>
    <col min="6711" max="6714" width="2" style="2" customWidth="1"/>
    <col min="6715" max="6715" width="0.75" style="2" customWidth="1"/>
    <col min="6716" max="6717" width="1.625" style="2" customWidth="1"/>
    <col min="6718" max="6719" width="4.125" style="2" bestFit="1" customWidth="1"/>
    <col min="6720" max="6812" width="1.625" style="2" customWidth="1"/>
    <col min="6813" max="6912" width="9" style="2"/>
    <col min="6913" max="6913" width="1.625" style="2" customWidth="1"/>
    <col min="6914" max="6914" width="2.25" style="2" customWidth="1"/>
    <col min="6915" max="6915" width="3.125" style="2" customWidth="1"/>
    <col min="6916" max="6920" width="1.625" style="2" customWidth="1"/>
    <col min="6921" max="6921" width="2.5" style="2" customWidth="1"/>
    <col min="6922" max="6922" width="2.875" style="2" customWidth="1"/>
    <col min="6923" max="6934" width="1.625" style="2" customWidth="1"/>
    <col min="6935" max="6936" width="1.875" style="2" customWidth="1"/>
    <col min="6937" max="6937" width="2" style="2" customWidth="1"/>
    <col min="6938" max="6938" width="2.25" style="2" customWidth="1"/>
    <col min="6939" max="6939" width="1.875" style="2" customWidth="1"/>
    <col min="6940" max="6942" width="2.125" style="2" customWidth="1"/>
    <col min="6943" max="6950" width="1.625" style="2" customWidth="1"/>
    <col min="6951" max="6951" width="1.875" style="2" customWidth="1"/>
    <col min="6952" max="6952" width="1.625" style="2" customWidth="1"/>
    <col min="6953" max="6953" width="2.25" style="2" customWidth="1"/>
    <col min="6954" max="6954" width="1.625" style="2" customWidth="1"/>
    <col min="6955" max="6955" width="2.25" style="2" customWidth="1"/>
    <col min="6956" max="6956" width="1.625" style="2" customWidth="1"/>
    <col min="6957" max="6957" width="3.125" style="2" customWidth="1"/>
    <col min="6958" max="6958" width="2.625" style="2" customWidth="1"/>
    <col min="6959" max="6961" width="1.625" style="2" customWidth="1"/>
    <col min="6962" max="6962" width="4.5" style="2" customWidth="1"/>
    <col min="6963" max="6966" width="1.625" style="2" customWidth="1"/>
    <col min="6967" max="6970" width="2" style="2" customWidth="1"/>
    <col min="6971" max="6971" width="0.75" style="2" customWidth="1"/>
    <col min="6972" max="6973" width="1.625" style="2" customWidth="1"/>
    <col min="6974" max="6975" width="4.125" style="2" bestFit="1" customWidth="1"/>
    <col min="6976" max="7068" width="1.625" style="2" customWidth="1"/>
    <col min="7069" max="7168" width="9" style="2"/>
    <col min="7169" max="7169" width="1.625" style="2" customWidth="1"/>
    <col min="7170" max="7170" width="2.25" style="2" customWidth="1"/>
    <col min="7171" max="7171" width="3.125" style="2" customWidth="1"/>
    <col min="7172" max="7176" width="1.625" style="2" customWidth="1"/>
    <col min="7177" max="7177" width="2.5" style="2" customWidth="1"/>
    <col min="7178" max="7178" width="2.875" style="2" customWidth="1"/>
    <col min="7179" max="7190" width="1.625" style="2" customWidth="1"/>
    <col min="7191" max="7192" width="1.875" style="2" customWidth="1"/>
    <col min="7193" max="7193" width="2" style="2" customWidth="1"/>
    <col min="7194" max="7194" width="2.25" style="2" customWidth="1"/>
    <col min="7195" max="7195" width="1.875" style="2" customWidth="1"/>
    <col min="7196" max="7198" width="2.125" style="2" customWidth="1"/>
    <col min="7199" max="7206" width="1.625" style="2" customWidth="1"/>
    <col min="7207" max="7207" width="1.875" style="2" customWidth="1"/>
    <col min="7208" max="7208" width="1.625" style="2" customWidth="1"/>
    <col min="7209" max="7209" width="2.25" style="2" customWidth="1"/>
    <col min="7210" max="7210" width="1.625" style="2" customWidth="1"/>
    <col min="7211" max="7211" width="2.25" style="2" customWidth="1"/>
    <col min="7212" max="7212" width="1.625" style="2" customWidth="1"/>
    <col min="7213" max="7213" width="3.125" style="2" customWidth="1"/>
    <col min="7214" max="7214" width="2.625" style="2" customWidth="1"/>
    <col min="7215" max="7217" width="1.625" style="2" customWidth="1"/>
    <col min="7218" max="7218" width="4.5" style="2" customWidth="1"/>
    <col min="7219" max="7222" width="1.625" style="2" customWidth="1"/>
    <col min="7223" max="7226" width="2" style="2" customWidth="1"/>
    <col min="7227" max="7227" width="0.75" style="2" customWidth="1"/>
    <col min="7228" max="7229" width="1.625" style="2" customWidth="1"/>
    <col min="7230" max="7231" width="4.125" style="2" bestFit="1" customWidth="1"/>
    <col min="7232" max="7324" width="1.625" style="2" customWidth="1"/>
    <col min="7325" max="7424" width="9" style="2"/>
    <col min="7425" max="7425" width="1.625" style="2" customWidth="1"/>
    <col min="7426" max="7426" width="2.25" style="2" customWidth="1"/>
    <col min="7427" max="7427" width="3.125" style="2" customWidth="1"/>
    <col min="7428" max="7432" width="1.625" style="2" customWidth="1"/>
    <col min="7433" max="7433" width="2.5" style="2" customWidth="1"/>
    <col min="7434" max="7434" width="2.875" style="2" customWidth="1"/>
    <col min="7435" max="7446" width="1.625" style="2" customWidth="1"/>
    <col min="7447" max="7448" width="1.875" style="2" customWidth="1"/>
    <col min="7449" max="7449" width="2" style="2" customWidth="1"/>
    <col min="7450" max="7450" width="2.25" style="2" customWidth="1"/>
    <col min="7451" max="7451" width="1.875" style="2" customWidth="1"/>
    <col min="7452" max="7454" width="2.125" style="2" customWidth="1"/>
    <col min="7455" max="7462" width="1.625" style="2" customWidth="1"/>
    <col min="7463" max="7463" width="1.875" style="2" customWidth="1"/>
    <col min="7464" max="7464" width="1.625" style="2" customWidth="1"/>
    <col min="7465" max="7465" width="2.25" style="2" customWidth="1"/>
    <col min="7466" max="7466" width="1.625" style="2" customWidth="1"/>
    <col min="7467" max="7467" width="2.25" style="2" customWidth="1"/>
    <col min="7468" max="7468" width="1.625" style="2" customWidth="1"/>
    <col min="7469" max="7469" width="3.125" style="2" customWidth="1"/>
    <col min="7470" max="7470" width="2.625" style="2" customWidth="1"/>
    <col min="7471" max="7473" width="1.625" style="2" customWidth="1"/>
    <col min="7474" max="7474" width="4.5" style="2" customWidth="1"/>
    <col min="7475" max="7478" width="1.625" style="2" customWidth="1"/>
    <col min="7479" max="7482" width="2" style="2" customWidth="1"/>
    <col min="7483" max="7483" width="0.75" style="2" customWidth="1"/>
    <col min="7484" max="7485" width="1.625" style="2" customWidth="1"/>
    <col min="7486" max="7487" width="4.125" style="2" bestFit="1" customWidth="1"/>
    <col min="7488" max="7580" width="1.625" style="2" customWidth="1"/>
    <col min="7581" max="7680" width="9" style="2"/>
    <col min="7681" max="7681" width="1.625" style="2" customWidth="1"/>
    <col min="7682" max="7682" width="2.25" style="2" customWidth="1"/>
    <col min="7683" max="7683" width="3.125" style="2" customWidth="1"/>
    <col min="7684" max="7688" width="1.625" style="2" customWidth="1"/>
    <col min="7689" max="7689" width="2.5" style="2" customWidth="1"/>
    <col min="7690" max="7690" width="2.875" style="2" customWidth="1"/>
    <col min="7691" max="7702" width="1.625" style="2" customWidth="1"/>
    <col min="7703" max="7704" width="1.875" style="2" customWidth="1"/>
    <col min="7705" max="7705" width="2" style="2" customWidth="1"/>
    <col min="7706" max="7706" width="2.25" style="2" customWidth="1"/>
    <col min="7707" max="7707" width="1.875" style="2" customWidth="1"/>
    <col min="7708" max="7710" width="2.125" style="2" customWidth="1"/>
    <col min="7711" max="7718" width="1.625" style="2" customWidth="1"/>
    <col min="7719" max="7719" width="1.875" style="2" customWidth="1"/>
    <col min="7720" max="7720" width="1.625" style="2" customWidth="1"/>
    <col min="7721" max="7721" width="2.25" style="2" customWidth="1"/>
    <col min="7722" max="7722" width="1.625" style="2" customWidth="1"/>
    <col min="7723" max="7723" width="2.25" style="2" customWidth="1"/>
    <col min="7724" max="7724" width="1.625" style="2" customWidth="1"/>
    <col min="7725" max="7725" width="3.125" style="2" customWidth="1"/>
    <col min="7726" max="7726" width="2.625" style="2" customWidth="1"/>
    <col min="7727" max="7729" width="1.625" style="2" customWidth="1"/>
    <col min="7730" max="7730" width="4.5" style="2" customWidth="1"/>
    <col min="7731" max="7734" width="1.625" style="2" customWidth="1"/>
    <col min="7735" max="7738" width="2" style="2" customWidth="1"/>
    <col min="7739" max="7739" width="0.75" style="2" customWidth="1"/>
    <col min="7740" max="7741" width="1.625" style="2" customWidth="1"/>
    <col min="7742" max="7743" width="4.125" style="2" bestFit="1" customWidth="1"/>
    <col min="7744" max="7836" width="1.625" style="2" customWidth="1"/>
    <col min="7837" max="7936" width="9" style="2"/>
    <col min="7937" max="7937" width="1.625" style="2" customWidth="1"/>
    <col min="7938" max="7938" width="2.25" style="2" customWidth="1"/>
    <col min="7939" max="7939" width="3.125" style="2" customWidth="1"/>
    <col min="7940" max="7944" width="1.625" style="2" customWidth="1"/>
    <col min="7945" max="7945" width="2.5" style="2" customWidth="1"/>
    <col min="7946" max="7946" width="2.875" style="2" customWidth="1"/>
    <col min="7947" max="7958" width="1.625" style="2" customWidth="1"/>
    <col min="7959" max="7960" width="1.875" style="2" customWidth="1"/>
    <col min="7961" max="7961" width="2" style="2" customWidth="1"/>
    <col min="7962" max="7962" width="2.25" style="2" customWidth="1"/>
    <col min="7963" max="7963" width="1.875" style="2" customWidth="1"/>
    <col min="7964" max="7966" width="2.125" style="2" customWidth="1"/>
    <col min="7967" max="7974" width="1.625" style="2" customWidth="1"/>
    <col min="7975" max="7975" width="1.875" style="2" customWidth="1"/>
    <col min="7976" max="7976" width="1.625" style="2" customWidth="1"/>
    <col min="7977" max="7977" width="2.25" style="2" customWidth="1"/>
    <col min="7978" max="7978" width="1.625" style="2" customWidth="1"/>
    <col min="7979" max="7979" width="2.25" style="2" customWidth="1"/>
    <col min="7980" max="7980" width="1.625" style="2" customWidth="1"/>
    <col min="7981" max="7981" width="3.125" style="2" customWidth="1"/>
    <col min="7982" max="7982" width="2.625" style="2" customWidth="1"/>
    <col min="7983" max="7985" width="1.625" style="2" customWidth="1"/>
    <col min="7986" max="7986" width="4.5" style="2" customWidth="1"/>
    <col min="7987" max="7990" width="1.625" style="2" customWidth="1"/>
    <col min="7991" max="7994" width="2" style="2" customWidth="1"/>
    <col min="7995" max="7995" width="0.75" style="2" customWidth="1"/>
    <col min="7996" max="7997" width="1.625" style="2" customWidth="1"/>
    <col min="7998" max="7999" width="4.125" style="2" bestFit="1" customWidth="1"/>
    <col min="8000" max="8092" width="1.625" style="2" customWidth="1"/>
    <col min="8093" max="8192" width="9" style="2"/>
    <col min="8193" max="8193" width="1.625" style="2" customWidth="1"/>
    <col min="8194" max="8194" width="2.25" style="2" customWidth="1"/>
    <col min="8195" max="8195" width="3.125" style="2" customWidth="1"/>
    <col min="8196" max="8200" width="1.625" style="2" customWidth="1"/>
    <col min="8201" max="8201" width="2.5" style="2" customWidth="1"/>
    <col min="8202" max="8202" width="2.875" style="2" customWidth="1"/>
    <col min="8203" max="8214" width="1.625" style="2" customWidth="1"/>
    <col min="8215" max="8216" width="1.875" style="2" customWidth="1"/>
    <col min="8217" max="8217" width="2" style="2" customWidth="1"/>
    <col min="8218" max="8218" width="2.25" style="2" customWidth="1"/>
    <col min="8219" max="8219" width="1.875" style="2" customWidth="1"/>
    <col min="8220" max="8222" width="2.125" style="2" customWidth="1"/>
    <col min="8223" max="8230" width="1.625" style="2" customWidth="1"/>
    <col min="8231" max="8231" width="1.875" style="2" customWidth="1"/>
    <col min="8232" max="8232" width="1.625" style="2" customWidth="1"/>
    <col min="8233" max="8233" width="2.25" style="2" customWidth="1"/>
    <col min="8234" max="8234" width="1.625" style="2" customWidth="1"/>
    <col min="8235" max="8235" width="2.25" style="2" customWidth="1"/>
    <col min="8236" max="8236" width="1.625" style="2" customWidth="1"/>
    <col min="8237" max="8237" width="3.125" style="2" customWidth="1"/>
    <col min="8238" max="8238" width="2.625" style="2" customWidth="1"/>
    <col min="8239" max="8241" width="1.625" style="2" customWidth="1"/>
    <col min="8242" max="8242" width="4.5" style="2" customWidth="1"/>
    <col min="8243" max="8246" width="1.625" style="2" customWidth="1"/>
    <col min="8247" max="8250" width="2" style="2" customWidth="1"/>
    <col min="8251" max="8251" width="0.75" style="2" customWidth="1"/>
    <col min="8252" max="8253" width="1.625" style="2" customWidth="1"/>
    <col min="8254" max="8255" width="4.125" style="2" bestFit="1" customWidth="1"/>
    <col min="8256" max="8348" width="1.625" style="2" customWidth="1"/>
    <col min="8349" max="8448" width="9" style="2"/>
    <col min="8449" max="8449" width="1.625" style="2" customWidth="1"/>
    <col min="8450" max="8450" width="2.25" style="2" customWidth="1"/>
    <col min="8451" max="8451" width="3.125" style="2" customWidth="1"/>
    <col min="8452" max="8456" width="1.625" style="2" customWidth="1"/>
    <col min="8457" max="8457" width="2.5" style="2" customWidth="1"/>
    <col min="8458" max="8458" width="2.875" style="2" customWidth="1"/>
    <col min="8459" max="8470" width="1.625" style="2" customWidth="1"/>
    <col min="8471" max="8472" width="1.875" style="2" customWidth="1"/>
    <col min="8473" max="8473" width="2" style="2" customWidth="1"/>
    <col min="8474" max="8474" width="2.25" style="2" customWidth="1"/>
    <col min="8475" max="8475" width="1.875" style="2" customWidth="1"/>
    <col min="8476" max="8478" width="2.125" style="2" customWidth="1"/>
    <col min="8479" max="8486" width="1.625" style="2" customWidth="1"/>
    <col min="8487" max="8487" width="1.875" style="2" customWidth="1"/>
    <col min="8488" max="8488" width="1.625" style="2" customWidth="1"/>
    <col min="8489" max="8489" width="2.25" style="2" customWidth="1"/>
    <col min="8490" max="8490" width="1.625" style="2" customWidth="1"/>
    <col min="8491" max="8491" width="2.25" style="2" customWidth="1"/>
    <col min="8492" max="8492" width="1.625" style="2" customWidth="1"/>
    <col min="8493" max="8493" width="3.125" style="2" customWidth="1"/>
    <col min="8494" max="8494" width="2.625" style="2" customWidth="1"/>
    <col min="8495" max="8497" width="1.625" style="2" customWidth="1"/>
    <col min="8498" max="8498" width="4.5" style="2" customWidth="1"/>
    <col min="8499" max="8502" width="1.625" style="2" customWidth="1"/>
    <col min="8503" max="8506" width="2" style="2" customWidth="1"/>
    <col min="8507" max="8507" width="0.75" style="2" customWidth="1"/>
    <col min="8508" max="8509" width="1.625" style="2" customWidth="1"/>
    <col min="8510" max="8511" width="4.125" style="2" bestFit="1" customWidth="1"/>
    <col min="8512" max="8604" width="1.625" style="2" customWidth="1"/>
    <col min="8605" max="8704" width="9" style="2"/>
    <col min="8705" max="8705" width="1.625" style="2" customWidth="1"/>
    <col min="8706" max="8706" width="2.25" style="2" customWidth="1"/>
    <col min="8707" max="8707" width="3.125" style="2" customWidth="1"/>
    <col min="8708" max="8712" width="1.625" style="2" customWidth="1"/>
    <col min="8713" max="8713" width="2.5" style="2" customWidth="1"/>
    <col min="8714" max="8714" width="2.875" style="2" customWidth="1"/>
    <col min="8715" max="8726" width="1.625" style="2" customWidth="1"/>
    <col min="8727" max="8728" width="1.875" style="2" customWidth="1"/>
    <col min="8729" max="8729" width="2" style="2" customWidth="1"/>
    <col min="8730" max="8730" width="2.25" style="2" customWidth="1"/>
    <col min="8731" max="8731" width="1.875" style="2" customWidth="1"/>
    <col min="8732" max="8734" width="2.125" style="2" customWidth="1"/>
    <col min="8735" max="8742" width="1.625" style="2" customWidth="1"/>
    <col min="8743" max="8743" width="1.875" style="2" customWidth="1"/>
    <col min="8744" max="8744" width="1.625" style="2" customWidth="1"/>
    <col min="8745" max="8745" width="2.25" style="2" customWidth="1"/>
    <col min="8746" max="8746" width="1.625" style="2" customWidth="1"/>
    <col min="8747" max="8747" width="2.25" style="2" customWidth="1"/>
    <col min="8748" max="8748" width="1.625" style="2" customWidth="1"/>
    <col min="8749" max="8749" width="3.125" style="2" customWidth="1"/>
    <col min="8750" max="8750" width="2.625" style="2" customWidth="1"/>
    <col min="8751" max="8753" width="1.625" style="2" customWidth="1"/>
    <col min="8754" max="8754" width="4.5" style="2" customWidth="1"/>
    <col min="8755" max="8758" width="1.625" style="2" customWidth="1"/>
    <col min="8759" max="8762" width="2" style="2" customWidth="1"/>
    <col min="8763" max="8763" width="0.75" style="2" customWidth="1"/>
    <col min="8764" max="8765" width="1.625" style="2" customWidth="1"/>
    <col min="8766" max="8767" width="4.125" style="2" bestFit="1" customWidth="1"/>
    <col min="8768" max="8860" width="1.625" style="2" customWidth="1"/>
    <col min="8861" max="8960" width="9" style="2"/>
    <col min="8961" max="8961" width="1.625" style="2" customWidth="1"/>
    <col min="8962" max="8962" width="2.25" style="2" customWidth="1"/>
    <col min="8963" max="8963" width="3.125" style="2" customWidth="1"/>
    <col min="8964" max="8968" width="1.625" style="2" customWidth="1"/>
    <col min="8969" max="8969" width="2.5" style="2" customWidth="1"/>
    <col min="8970" max="8970" width="2.875" style="2" customWidth="1"/>
    <col min="8971" max="8982" width="1.625" style="2" customWidth="1"/>
    <col min="8983" max="8984" width="1.875" style="2" customWidth="1"/>
    <col min="8985" max="8985" width="2" style="2" customWidth="1"/>
    <col min="8986" max="8986" width="2.25" style="2" customWidth="1"/>
    <col min="8987" max="8987" width="1.875" style="2" customWidth="1"/>
    <col min="8988" max="8990" width="2.125" style="2" customWidth="1"/>
    <col min="8991" max="8998" width="1.625" style="2" customWidth="1"/>
    <col min="8999" max="8999" width="1.875" style="2" customWidth="1"/>
    <col min="9000" max="9000" width="1.625" style="2" customWidth="1"/>
    <col min="9001" max="9001" width="2.25" style="2" customWidth="1"/>
    <col min="9002" max="9002" width="1.625" style="2" customWidth="1"/>
    <col min="9003" max="9003" width="2.25" style="2" customWidth="1"/>
    <col min="9004" max="9004" width="1.625" style="2" customWidth="1"/>
    <col min="9005" max="9005" width="3.125" style="2" customWidth="1"/>
    <col min="9006" max="9006" width="2.625" style="2" customWidth="1"/>
    <col min="9007" max="9009" width="1.625" style="2" customWidth="1"/>
    <col min="9010" max="9010" width="4.5" style="2" customWidth="1"/>
    <col min="9011" max="9014" width="1.625" style="2" customWidth="1"/>
    <col min="9015" max="9018" width="2" style="2" customWidth="1"/>
    <col min="9019" max="9019" width="0.75" style="2" customWidth="1"/>
    <col min="9020" max="9021" width="1.625" style="2" customWidth="1"/>
    <col min="9022" max="9023" width="4.125" style="2" bestFit="1" customWidth="1"/>
    <col min="9024" max="9116" width="1.625" style="2" customWidth="1"/>
    <col min="9117" max="9216" width="9" style="2"/>
    <col min="9217" max="9217" width="1.625" style="2" customWidth="1"/>
    <col min="9218" max="9218" width="2.25" style="2" customWidth="1"/>
    <col min="9219" max="9219" width="3.125" style="2" customWidth="1"/>
    <col min="9220" max="9224" width="1.625" style="2" customWidth="1"/>
    <col min="9225" max="9225" width="2.5" style="2" customWidth="1"/>
    <col min="9226" max="9226" width="2.875" style="2" customWidth="1"/>
    <col min="9227" max="9238" width="1.625" style="2" customWidth="1"/>
    <col min="9239" max="9240" width="1.875" style="2" customWidth="1"/>
    <col min="9241" max="9241" width="2" style="2" customWidth="1"/>
    <col min="9242" max="9242" width="2.25" style="2" customWidth="1"/>
    <col min="9243" max="9243" width="1.875" style="2" customWidth="1"/>
    <col min="9244" max="9246" width="2.125" style="2" customWidth="1"/>
    <col min="9247" max="9254" width="1.625" style="2" customWidth="1"/>
    <col min="9255" max="9255" width="1.875" style="2" customWidth="1"/>
    <col min="9256" max="9256" width="1.625" style="2" customWidth="1"/>
    <col min="9257" max="9257" width="2.25" style="2" customWidth="1"/>
    <col min="9258" max="9258" width="1.625" style="2" customWidth="1"/>
    <col min="9259" max="9259" width="2.25" style="2" customWidth="1"/>
    <col min="9260" max="9260" width="1.625" style="2" customWidth="1"/>
    <col min="9261" max="9261" width="3.125" style="2" customWidth="1"/>
    <col min="9262" max="9262" width="2.625" style="2" customWidth="1"/>
    <col min="9263" max="9265" width="1.625" style="2" customWidth="1"/>
    <col min="9266" max="9266" width="4.5" style="2" customWidth="1"/>
    <col min="9267" max="9270" width="1.625" style="2" customWidth="1"/>
    <col min="9271" max="9274" width="2" style="2" customWidth="1"/>
    <col min="9275" max="9275" width="0.75" style="2" customWidth="1"/>
    <col min="9276" max="9277" width="1.625" style="2" customWidth="1"/>
    <col min="9278" max="9279" width="4.125" style="2" bestFit="1" customWidth="1"/>
    <col min="9280" max="9372" width="1.625" style="2" customWidth="1"/>
    <col min="9373" max="9472" width="9" style="2"/>
    <col min="9473" max="9473" width="1.625" style="2" customWidth="1"/>
    <col min="9474" max="9474" width="2.25" style="2" customWidth="1"/>
    <col min="9475" max="9475" width="3.125" style="2" customWidth="1"/>
    <col min="9476" max="9480" width="1.625" style="2" customWidth="1"/>
    <col min="9481" max="9481" width="2.5" style="2" customWidth="1"/>
    <col min="9482" max="9482" width="2.875" style="2" customWidth="1"/>
    <col min="9483" max="9494" width="1.625" style="2" customWidth="1"/>
    <col min="9495" max="9496" width="1.875" style="2" customWidth="1"/>
    <col min="9497" max="9497" width="2" style="2" customWidth="1"/>
    <col min="9498" max="9498" width="2.25" style="2" customWidth="1"/>
    <col min="9499" max="9499" width="1.875" style="2" customWidth="1"/>
    <col min="9500" max="9502" width="2.125" style="2" customWidth="1"/>
    <col min="9503" max="9510" width="1.625" style="2" customWidth="1"/>
    <col min="9511" max="9511" width="1.875" style="2" customWidth="1"/>
    <col min="9512" max="9512" width="1.625" style="2" customWidth="1"/>
    <col min="9513" max="9513" width="2.25" style="2" customWidth="1"/>
    <col min="9514" max="9514" width="1.625" style="2" customWidth="1"/>
    <col min="9515" max="9515" width="2.25" style="2" customWidth="1"/>
    <col min="9516" max="9516" width="1.625" style="2" customWidth="1"/>
    <col min="9517" max="9517" width="3.125" style="2" customWidth="1"/>
    <col min="9518" max="9518" width="2.625" style="2" customWidth="1"/>
    <col min="9519" max="9521" width="1.625" style="2" customWidth="1"/>
    <col min="9522" max="9522" width="4.5" style="2" customWidth="1"/>
    <col min="9523" max="9526" width="1.625" style="2" customWidth="1"/>
    <col min="9527" max="9530" width="2" style="2" customWidth="1"/>
    <col min="9531" max="9531" width="0.75" style="2" customWidth="1"/>
    <col min="9532" max="9533" width="1.625" style="2" customWidth="1"/>
    <col min="9534" max="9535" width="4.125" style="2" bestFit="1" customWidth="1"/>
    <col min="9536" max="9628" width="1.625" style="2" customWidth="1"/>
    <col min="9629" max="9728" width="9" style="2"/>
    <col min="9729" max="9729" width="1.625" style="2" customWidth="1"/>
    <col min="9730" max="9730" width="2.25" style="2" customWidth="1"/>
    <col min="9731" max="9731" width="3.125" style="2" customWidth="1"/>
    <col min="9732" max="9736" width="1.625" style="2" customWidth="1"/>
    <col min="9737" max="9737" width="2.5" style="2" customWidth="1"/>
    <col min="9738" max="9738" width="2.875" style="2" customWidth="1"/>
    <col min="9739" max="9750" width="1.625" style="2" customWidth="1"/>
    <col min="9751" max="9752" width="1.875" style="2" customWidth="1"/>
    <col min="9753" max="9753" width="2" style="2" customWidth="1"/>
    <col min="9754" max="9754" width="2.25" style="2" customWidth="1"/>
    <col min="9755" max="9755" width="1.875" style="2" customWidth="1"/>
    <col min="9756" max="9758" width="2.125" style="2" customWidth="1"/>
    <col min="9759" max="9766" width="1.625" style="2" customWidth="1"/>
    <col min="9767" max="9767" width="1.875" style="2" customWidth="1"/>
    <col min="9768" max="9768" width="1.625" style="2" customWidth="1"/>
    <col min="9769" max="9769" width="2.25" style="2" customWidth="1"/>
    <col min="9770" max="9770" width="1.625" style="2" customWidth="1"/>
    <col min="9771" max="9771" width="2.25" style="2" customWidth="1"/>
    <col min="9772" max="9772" width="1.625" style="2" customWidth="1"/>
    <col min="9773" max="9773" width="3.125" style="2" customWidth="1"/>
    <col min="9774" max="9774" width="2.625" style="2" customWidth="1"/>
    <col min="9775" max="9777" width="1.625" style="2" customWidth="1"/>
    <col min="9778" max="9778" width="4.5" style="2" customWidth="1"/>
    <col min="9779" max="9782" width="1.625" style="2" customWidth="1"/>
    <col min="9783" max="9786" width="2" style="2" customWidth="1"/>
    <col min="9787" max="9787" width="0.75" style="2" customWidth="1"/>
    <col min="9788" max="9789" width="1.625" style="2" customWidth="1"/>
    <col min="9790" max="9791" width="4.125" style="2" bestFit="1" customWidth="1"/>
    <col min="9792" max="9884" width="1.625" style="2" customWidth="1"/>
    <col min="9885" max="9984" width="9" style="2"/>
    <col min="9985" max="9985" width="1.625" style="2" customWidth="1"/>
    <col min="9986" max="9986" width="2.25" style="2" customWidth="1"/>
    <col min="9987" max="9987" width="3.125" style="2" customWidth="1"/>
    <col min="9988" max="9992" width="1.625" style="2" customWidth="1"/>
    <col min="9993" max="9993" width="2.5" style="2" customWidth="1"/>
    <col min="9994" max="9994" width="2.875" style="2" customWidth="1"/>
    <col min="9995" max="10006" width="1.625" style="2" customWidth="1"/>
    <col min="10007" max="10008" width="1.875" style="2" customWidth="1"/>
    <col min="10009" max="10009" width="2" style="2" customWidth="1"/>
    <col min="10010" max="10010" width="2.25" style="2" customWidth="1"/>
    <col min="10011" max="10011" width="1.875" style="2" customWidth="1"/>
    <col min="10012" max="10014" width="2.125" style="2" customWidth="1"/>
    <col min="10015" max="10022" width="1.625" style="2" customWidth="1"/>
    <col min="10023" max="10023" width="1.875" style="2" customWidth="1"/>
    <col min="10024" max="10024" width="1.625" style="2" customWidth="1"/>
    <col min="10025" max="10025" width="2.25" style="2" customWidth="1"/>
    <col min="10026" max="10026" width="1.625" style="2" customWidth="1"/>
    <col min="10027" max="10027" width="2.25" style="2" customWidth="1"/>
    <col min="10028" max="10028" width="1.625" style="2" customWidth="1"/>
    <col min="10029" max="10029" width="3.125" style="2" customWidth="1"/>
    <col min="10030" max="10030" width="2.625" style="2" customWidth="1"/>
    <col min="10031" max="10033" width="1.625" style="2" customWidth="1"/>
    <col min="10034" max="10034" width="4.5" style="2" customWidth="1"/>
    <col min="10035" max="10038" width="1.625" style="2" customWidth="1"/>
    <col min="10039" max="10042" width="2" style="2" customWidth="1"/>
    <col min="10043" max="10043" width="0.75" style="2" customWidth="1"/>
    <col min="10044" max="10045" width="1.625" style="2" customWidth="1"/>
    <col min="10046" max="10047" width="4.125" style="2" bestFit="1" customWidth="1"/>
    <col min="10048" max="10140" width="1.625" style="2" customWidth="1"/>
    <col min="10141" max="10240" width="9" style="2"/>
    <col min="10241" max="10241" width="1.625" style="2" customWidth="1"/>
    <col min="10242" max="10242" width="2.25" style="2" customWidth="1"/>
    <col min="10243" max="10243" width="3.125" style="2" customWidth="1"/>
    <col min="10244" max="10248" width="1.625" style="2" customWidth="1"/>
    <col min="10249" max="10249" width="2.5" style="2" customWidth="1"/>
    <col min="10250" max="10250" width="2.875" style="2" customWidth="1"/>
    <col min="10251" max="10262" width="1.625" style="2" customWidth="1"/>
    <col min="10263" max="10264" width="1.875" style="2" customWidth="1"/>
    <col min="10265" max="10265" width="2" style="2" customWidth="1"/>
    <col min="10266" max="10266" width="2.25" style="2" customWidth="1"/>
    <col min="10267" max="10267" width="1.875" style="2" customWidth="1"/>
    <col min="10268" max="10270" width="2.125" style="2" customWidth="1"/>
    <col min="10271" max="10278" width="1.625" style="2" customWidth="1"/>
    <col min="10279" max="10279" width="1.875" style="2" customWidth="1"/>
    <col min="10280" max="10280" width="1.625" style="2" customWidth="1"/>
    <col min="10281" max="10281" width="2.25" style="2" customWidth="1"/>
    <col min="10282" max="10282" width="1.625" style="2" customWidth="1"/>
    <col min="10283" max="10283" width="2.25" style="2" customWidth="1"/>
    <col min="10284" max="10284" width="1.625" style="2" customWidth="1"/>
    <col min="10285" max="10285" width="3.125" style="2" customWidth="1"/>
    <col min="10286" max="10286" width="2.625" style="2" customWidth="1"/>
    <col min="10287" max="10289" width="1.625" style="2" customWidth="1"/>
    <col min="10290" max="10290" width="4.5" style="2" customWidth="1"/>
    <col min="10291" max="10294" width="1.625" style="2" customWidth="1"/>
    <col min="10295" max="10298" width="2" style="2" customWidth="1"/>
    <col min="10299" max="10299" width="0.75" style="2" customWidth="1"/>
    <col min="10300" max="10301" width="1.625" style="2" customWidth="1"/>
    <col min="10302" max="10303" width="4.125" style="2" bestFit="1" customWidth="1"/>
    <col min="10304" max="10396" width="1.625" style="2" customWidth="1"/>
    <col min="10397" max="10496" width="9" style="2"/>
    <col min="10497" max="10497" width="1.625" style="2" customWidth="1"/>
    <col min="10498" max="10498" width="2.25" style="2" customWidth="1"/>
    <col min="10499" max="10499" width="3.125" style="2" customWidth="1"/>
    <col min="10500" max="10504" width="1.625" style="2" customWidth="1"/>
    <col min="10505" max="10505" width="2.5" style="2" customWidth="1"/>
    <col min="10506" max="10506" width="2.875" style="2" customWidth="1"/>
    <col min="10507" max="10518" width="1.625" style="2" customWidth="1"/>
    <col min="10519" max="10520" width="1.875" style="2" customWidth="1"/>
    <col min="10521" max="10521" width="2" style="2" customWidth="1"/>
    <col min="10522" max="10522" width="2.25" style="2" customWidth="1"/>
    <col min="10523" max="10523" width="1.875" style="2" customWidth="1"/>
    <col min="10524" max="10526" width="2.125" style="2" customWidth="1"/>
    <col min="10527" max="10534" width="1.625" style="2" customWidth="1"/>
    <col min="10535" max="10535" width="1.875" style="2" customWidth="1"/>
    <col min="10536" max="10536" width="1.625" style="2" customWidth="1"/>
    <col min="10537" max="10537" width="2.25" style="2" customWidth="1"/>
    <col min="10538" max="10538" width="1.625" style="2" customWidth="1"/>
    <col min="10539" max="10539" width="2.25" style="2" customWidth="1"/>
    <col min="10540" max="10540" width="1.625" style="2" customWidth="1"/>
    <col min="10541" max="10541" width="3.125" style="2" customWidth="1"/>
    <col min="10542" max="10542" width="2.625" style="2" customWidth="1"/>
    <col min="10543" max="10545" width="1.625" style="2" customWidth="1"/>
    <col min="10546" max="10546" width="4.5" style="2" customWidth="1"/>
    <col min="10547" max="10550" width="1.625" style="2" customWidth="1"/>
    <col min="10551" max="10554" width="2" style="2" customWidth="1"/>
    <col min="10555" max="10555" width="0.75" style="2" customWidth="1"/>
    <col min="10556" max="10557" width="1.625" style="2" customWidth="1"/>
    <col min="10558" max="10559" width="4.125" style="2" bestFit="1" customWidth="1"/>
    <col min="10560" max="10652" width="1.625" style="2" customWidth="1"/>
    <col min="10653" max="10752" width="9" style="2"/>
    <col min="10753" max="10753" width="1.625" style="2" customWidth="1"/>
    <col min="10754" max="10754" width="2.25" style="2" customWidth="1"/>
    <col min="10755" max="10755" width="3.125" style="2" customWidth="1"/>
    <col min="10756" max="10760" width="1.625" style="2" customWidth="1"/>
    <col min="10761" max="10761" width="2.5" style="2" customWidth="1"/>
    <col min="10762" max="10762" width="2.875" style="2" customWidth="1"/>
    <col min="10763" max="10774" width="1.625" style="2" customWidth="1"/>
    <col min="10775" max="10776" width="1.875" style="2" customWidth="1"/>
    <col min="10777" max="10777" width="2" style="2" customWidth="1"/>
    <col min="10778" max="10778" width="2.25" style="2" customWidth="1"/>
    <col min="10779" max="10779" width="1.875" style="2" customWidth="1"/>
    <col min="10780" max="10782" width="2.125" style="2" customWidth="1"/>
    <col min="10783" max="10790" width="1.625" style="2" customWidth="1"/>
    <col min="10791" max="10791" width="1.875" style="2" customWidth="1"/>
    <col min="10792" max="10792" width="1.625" style="2" customWidth="1"/>
    <col min="10793" max="10793" width="2.25" style="2" customWidth="1"/>
    <col min="10794" max="10794" width="1.625" style="2" customWidth="1"/>
    <col min="10795" max="10795" width="2.25" style="2" customWidth="1"/>
    <col min="10796" max="10796" width="1.625" style="2" customWidth="1"/>
    <col min="10797" max="10797" width="3.125" style="2" customWidth="1"/>
    <col min="10798" max="10798" width="2.625" style="2" customWidth="1"/>
    <col min="10799" max="10801" width="1.625" style="2" customWidth="1"/>
    <col min="10802" max="10802" width="4.5" style="2" customWidth="1"/>
    <col min="10803" max="10806" width="1.625" style="2" customWidth="1"/>
    <col min="10807" max="10810" width="2" style="2" customWidth="1"/>
    <col min="10811" max="10811" width="0.75" style="2" customWidth="1"/>
    <col min="10812" max="10813" width="1.625" style="2" customWidth="1"/>
    <col min="10814" max="10815" width="4.125" style="2" bestFit="1" customWidth="1"/>
    <col min="10816" max="10908" width="1.625" style="2" customWidth="1"/>
    <col min="10909" max="11008" width="9" style="2"/>
    <col min="11009" max="11009" width="1.625" style="2" customWidth="1"/>
    <col min="11010" max="11010" width="2.25" style="2" customWidth="1"/>
    <col min="11011" max="11011" width="3.125" style="2" customWidth="1"/>
    <col min="11012" max="11016" width="1.625" style="2" customWidth="1"/>
    <col min="11017" max="11017" width="2.5" style="2" customWidth="1"/>
    <col min="11018" max="11018" width="2.875" style="2" customWidth="1"/>
    <col min="11019" max="11030" width="1.625" style="2" customWidth="1"/>
    <col min="11031" max="11032" width="1.875" style="2" customWidth="1"/>
    <col min="11033" max="11033" width="2" style="2" customWidth="1"/>
    <col min="11034" max="11034" width="2.25" style="2" customWidth="1"/>
    <col min="11035" max="11035" width="1.875" style="2" customWidth="1"/>
    <col min="11036" max="11038" width="2.125" style="2" customWidth="1"/>
    <col min="11039" max="11046" width="1.625" style="2" customWidth="1"/>
    <col min="11047" max="11047" width="1.875" style="2" customWidth="1"/>
    <col min="11048" max="11048" width="1.625" style="2" customWidth="1"/>
    <col min="11049" max="11049" width="2.25" style="2" customWidth="1"/>
    <col min="11050" max="11050" width="1.625" style="2" customWidth="1"/>
    <col min="11051" max="11051" width="2.25" style="2" customWidth="1"/>
    <col min="11052" max="11052" width="1.625" style="2" customWidth="1"/>
    <col min="11053" max="11053" width="3.125" style="2" customWidth="1"/>
    <col min="11054" max="11054" width="2.625" style="2" customWidth="1"/>
    <col min="11055" max="11057" width="1.625" style="2" customWidth="1"/>
    <col min="11058" max="11058" width="4.5" style="2" customWidth="1"/>
    <col min="11059" max="11062" width="1.625" style="2" customWidth="1"/>
    <col min="11063" max="11066" width="2" style="2" customWidth="1"/>
    <col min="11067" max="11067" width="0.75" style="2" customWidth="1"/>
    <col min="11068" max="11069" width="1.625" style="2" customWidth="1"/>
    <col min="11070" max="11071" width="4.125" style="2" bestFit="1" customWidth="1"/>
    <col min="11072" max="11164" width="1.625" style="2" customWidth="1"/>
    <col min="11165" max="11264" width="9" style="2"/>
    <col min="11265" max="11265" width="1.625" style="2" customWidth="1"/>
    <col min="11266" max="11266" width="2.25" style="2" customWidth="1"/>
    <col min="11267" max="11267" width="3.125" style="2" customWidth="1"/>
    <col min="11268" max="11272" width="1.625" style="2" customWidth="1"/>
    <col min="11273" max="11273" width="2.5" style="2" customWidth="1"/>
    <col min="11274" max="11274" width="2.875" style="2" customWidth="1"/>
    <col min="11275" max="11286" width="1.625" style="2" customWidth="1"/>
    <col min="11287" max="11288" width="1.875" style="2" customWidth="1"/>
    <col min="11289" max="11289" width="2" style="2" customWidth="1"/>
    <col min="11290" max="11290" width="2.25" style="2" customWidth="1"/>
    <col min="11291" max="11291" width="1.875" style="2" customWidth="1"/>
    <col min="11292" max="11294" width="2.125" style="2" customWidth="1"/>
    <col min="11295" max="11302" width="1.625" style="2" customWidth="1"/>
    <col min="11303" max="11303" width="1.875" style="2" customWidth="1"/>
    <col min="11304" max="11304" width="1.625" style="2" customWidth="1"/>
    <col min="11305" max="11305" width="2.25" style="2" customWidth="1"/>
    <col min="11306" max="11306" width="1.625" style="2" customWidth="1"/>
    <col min="11307" max="11307" width="2.25" style="2" customWidth="1"/>
    <col min="11308" max="11308" width="1.625" style="2" customWidth="1"/>
    <col min="11309" max="11309" width="3.125" style="2" customWidth="1"/>
    <col min="11310" max="11310" width="2.625" style="2" customWidth="1"/>
    <col min="11311" max="11313" width="1.625" style="2" customWidth="1"/>
    <col min="11314" max="11314" width="4.5" style="2" customWidth="1"/>
    <col min="11315" max="11318" width="1.625" style="2" customWidth="1"/>
    <col min="11319" max="11322" width="2" style="2" customWidth="1"/>
    <col min="11323" max="11323" width="0.75" style="2" customWidth="1"/>
    <col min="11324" max="11325" width="1.625" style="2" customWidth="1"/>
    <col min="11326" max="11327" width="4.125" style="2" bestFit="1" customWidth="1"/>
    <col min="11328" max="11420" width="1.625" style="2" customWidth="1"/>
    <col min="11421" max="11520" width="9" style="2"/>
    <col min="11521" max="11521" width="1.625" style="2" customWidth="1"/>
    <col min="11522" max="11522" width="2.25" style="2" customWidth="1"/>
    <col min="11523" max="11523" width="3.125" style="2" customWidth="1"/>
    <col min="11524" max="11528" width="1.625" style="2" customWidth="1"/>
    <col min="11529" max="11529" width="2.5" style="2" customWidth="1"/>
    <col min="11530" max="11530" width="2.875" style="2" customWidth="1"/>
    <col min="11531" max="11542" width="1.625" style="2" customWidth="1"/>
    <col min="11543" max="11544" width="1.875" style="2" customWidth="1"/>
    <col min="11545" max="11545" width="2" style="2" customWidth="1"/>
    <col min="11546" max="11546" width="2.25" style="2" customWidth="1"/>
    <col min="11547" max="11547" width="1.875" style="2" customWidth="1"/>
    <col min="11548" max="11550" width="2.125" style="2" customWidth="1"/>
    <col min="11551" max="11558" width="1.625" style="2" customWidth="1"/>
    <col min="11559" max="11559" width="1.875" style="2" customWidth="1"/>
    <col min="11560" max="11560" width="1.625" style="2" customWidth="1"/>
    <col min="11561" max="11561" width="2.25" style="2" customWidth="1"/>
    <col min="11562" max="11562" width="1.625" style="2" customWidth="1"/>
    <col min="11563" max="11563" width="2.25" style="2" customWidth="1"/>
    <col min="11564" max="11564" width="1.625" style="2" customWidth="1"/>
    <col min="11565" max="11565" width="3.125" style="2" customWidth="1"/>
    <col min="11566" max="11566" width="2.625" style="2" customWidth="1"/>
    <col min="11567" max="11569" width="1.625" style="2" customWidth="1"/>
    <col min="11570" max="11570" width="4.5" style="2" customWidth="1"/>
    <col min="11571" max="11574" width="1.625" style="2" customWidth="1"/>
    <col min="11575" max="11578" width="2" style="2" customWidth="1"/>
    <col min="11579" max="11579" width="0.75" style="2" customWidth="1"/>
    <col min="11580" max="11581" width="1.625" style="2" customWidth="1"/>
    <col min="11582" max="11583" width="4.125" style="2" bestFit="1" customWidth="1"/>
    <col min="11584" max="11676" width="1.625" style="2" customWidth="1"/>
    <col min="11677" max="11776" width="9" style="2"/>
    <col min="11777" max="11777" width="1.625" style="2" customWidth="1"/>
    <col min="11778" max="11778" width="2.25" style="2" customWidth="1"/>
    <col min="11779" max="11779" width="3.125" style="2" customWidth="1"/>
    <col min="11780" max="11784" width="1.625" style="2" customWidth="1"/>
    <col min="11785" max="11785" width="2.5" style="2" customWidth="1"/>
    <col min="11786" max="11786" width="2.875" style="2" customWidth="1"/>
    <col min="11787" max="11798" width="1.625" style="2" customWidth="1"/>
    <col min="11799" max="11800" width="1.875" style="2" customWidth="1"/>
    <col min="11801" max="11801" width="2" style="2" customWidth="1"/>
    <col min="11802" max="11802" width="2.25" style="2" customWidth="1"/>
    <col min="11803" max="11803" width="1.875" style="2" customWidth="1"/>
    <col min="11804" max="11806" width="2.125" style="2" customWidth="1"/>
    <col min="11807" max="11814" width="1.625" style="2" customWidth="1"/>
    <col min="11815" max="11815" width="1.875" style="2" customWidth="1"/>
    <col min="11816" max="11816" width="1.625" style="2" customWidth="1"/>
    <col min="11817" max="11817" width="2.25" style="2" customWidth="1"/>
    <col min="11818" max="11818" width="1.625" style="2" customWidth="1"/>
    <col min="11819" max="11819" width="2.25" style="2" customWidth="1"/>
    <col min="11820" max="11820" width="1.625" style="2" customWidth="1"/>
    <col min="11821" max="11821" width="3.125" style="2" customWidth="1"/>
    <col min="11822" max="11822" width="2.625" style="2" customWidth="1"/>
    <col min="11823" max="11825" width="1.625" style="2" customWidth="1"/>
    <col min="11826" max="11826" width="4.5" style="2" customWidth="1"/>
    <col min="11827" max="11830" width="1.625" style="2" customWidth="1"/>
    <col min="11831" max="11834" width="2" style="2" customWidth="1"/>
    <col min="11835" max="11835" width="0.75" style="2" customWidth="1"/>
    <col min="11836" max="11837" width="1.625" style="2" customWidth="1"/>
    <col min="11838" max="11839" width="4.125" style="2" bestFit="1" customWidth="1"/>
    <col min="11840" max="11932" width="1.625" style="2" customWidth="1"/>
    <col min="11933" max="12032" width="9" style="2"/>
    <col min="12033" max="12033" width="1.625" style="2" customWidth="1"/>
    <col min="12034" max="12034" width="2.25" style="2" customWidth="1"/>
    <col min="12035" max="12035" width="3.125" style="2" customWidth="1"/>
    <col min="12036" max="12040" width="1.625" style="2" customWidth="1"/>
    <col min="12041" max="12041" width="2.5" style="2" customWidth="1"/>
    <col min="12042" max="12042" width="2.875" style="2" customWidth="1"/>
    <col min="12043" max="12054" width="1.625" style="2" customWidth="1"/>
    <col min="12055" max="12056" width="1.875" style="2" customWidth="1"/>
    <col min="12057" max="12057" width="2" style="2" customWidth="1"/>
    <col min="12058" max="12058" width="2.25" style="2" customWidth="1"/>
    <col min="12059" max="12059" width="1.875" style="2" customWidth="1"/>
    <col min="12060" max="12062" width="2.125" style="2" customWidth="1"/>
    <col min="12063" max="12070" width="1.625" style="2" customWidth="1"/>
    <col min="12071" max="12071" width="1.875" style="2" customWidth="1"/>
    <col min="12072" max="12072" width="1.625" style="2" customWidth="1"/>
    <col min="12073" max="12073" width="2.25" style="2" customWidth="1"/>
    <col min="12074" max="12074" width="1.625" style="2" customWidth="1"/>
    <col min="12075" max="12075" width="2.25" style="2" customWidth="1"/>
    <col min="12076" max="12076" width="1.625" style="2" customWidth="1"/>
    <col min="12077" max="12077" width="3.125" style="2" customWidth="1"/>
    <col min="12078" max="12078" width="2.625" style="2" customWidth="1"/>
    <col min="12079" max="12081" width="1.625" style="2" customWidth="1"/>
    <col min="12082" max="12082" width="4.5" style="2" customWidth="1"/>
    <col min="12083" max="12086" width="1.625" style="2" customWidth="1"/>
    <col min="12087" max="12090" width="2" style="2" customWidth="1"/>
    <col min="12091" max="12091" width="0.75" style="2" customWidth="1"/>
    <col min="12092" max="12093" width="1.625" style="2" customWidth="1"/>
    <col min="12094" max="12095" width="4.125" style="2" bestFit="1" customWidth="1"/>
    <col min="12096" max="12188" width="1.625" style="2" customWidth="1"/>
    <col min="12189" max="12288" width="9" style="2"/>
    <col min="12289" max="12289" width="1.625" style="2" customWidth="1"/>
    <col min="12290" max="12290" width="2.25" style="2" customWidth="1"/>
    <col min="12291" max="12291" width="3.125" style="2" customWidth="1"/>
    <col min="12292" max="12296" width="1.625" style="2" customWidth="1"/>
    <col min="12297" max="12297" width="2.5" style="2" customWidth="1"/>
    <col min="12298" max="12298" width="2.875" style="2" customWidth="1"/>
    <col min="12299" max="12310" width="1.625" style="2" customWidth="1"/>
    <col min="12311" max="12312" width="1.875" style="2" customWidth="1"/>
    <col min="12313" max="12313" width="2" style="2" customWidth="1"/>
    <col min="12314" max="12314" width="2.25" style="2" customWidth="1"/>
    <col min="12315" max="12315" width="1.875" style="2" customWidth="1"/>
    <col min="12316" max="12318" width="2.125" style="2" customWidth="1"/>
    <col min="12319" max="12326" width="1.625" style="2" customWidth="1"/>
    <col min="12327" max="12327" width="1.875" style="2" customWidth="1"/>
    <col min="12328" max="12328" width="1.625" style="2" customWidth="1"/>
    <col min="12329" max="12329" width="2.25" style="2" customWidth="1"/>
    <col min="12330" max="12330" width="1.625" style="2" customWidth="1"/>
    <col min="12331" max="12331" width="2.25" style="2" customWidth="1"/>
    <col min="12332" max="12332" width="1.625" style="2" customWidth="1"/>
    <col min="12333" max="12333" width="3.125" style="2" customWidth="1"/>
    <col min="12334" max="12334" width="2.625" style="2" customWidth="1"/>
    <col min="12335" max="12337" width="1.625" style="2" customWidth="1"/>
    <col min="12338" max="12338" width="4.5" style="2" customWidth="1"/>
    <col min="12339" max="12342" width="1.625" style="2" customWidth="1"/>
    <col min="12343" max="12346" width="2" style="2" customWidth="1"/>
    <col min="12347" max="12347" width="0.75" style="2" customWidth="1"/>
    <col min="12348" max="12349" width="1.625" style="2" customWidth="1"/>
    <col min="12350" max="12351" width="4.125" style="2" bestFit="1" customWidth="1"/>
    <col min="12352" max="12444" width="1.625" style="2" customWidth="1"/>
    <col min="12445" max="12544" width="9" style="2"/>
    <col min="12545" max="12545" width="1.625" style="2" customWidth="1"/>
    <col min="12546" max="12546" width="2.25" style="2" customWidth="1"/>
    <col min="12547" max="12547" width="3.125" style="2" customWidth="1"/>
    <col min="12548" max="12552" width="1.625" style="2" customWidth="1"/>
    <col min="12553" max="12553" width="2.5" style="2" customWidth="1"/>
    <col min="12554" max="12554" width="2.875" style="2" customWidth="1"/>
    <col min="12555" max="12566" width="1.625" style="2" customWidth="1"/>
    <col min="12567" max="12568" width="1.875" style="2" customWidth="1"/>
    <col min="12569" max="12569" width="2" style="2" customWidth="1"/>
    <col min="12570" max="12570" width="2.25" style="2" customWidth="1"/>
    <col min="12571" max="12571" width="1.875" style="2" customWidth="1"/>
    <col min="12572" max="12574" width="2.125" style="2" customWidth="1"/>
    <col min="12575" max="12582" width="1.625" style="2" customWidth="1"/>
    <col min="12583" max="12583" width="1.875" style="2" customWidth="1"/>
    <col min="12584" max="12584" width="1.625" style="2" customWidth="1"/>
    <col min="12585" max="12585" width="2.25" style="2" customWidth="1"/>
    <col min="12586" max="12586" width="1.625" style="2" customWidth="1"/>
    <col min="12587" max="12587" width="2.25" style="2" customWidth="1"/>
    <col min="12588" max="12588" width="1.625" style="2" customWidth="1"/>
    <col min="12589" max="12589" width="3.125" style="2" customWidth="1"/>
    <col min="12590" max="12590" width="2.625" style="2" customWidth="1"/>
    <col min="12591" max="12593" width="1.625" style="2" customWidth="1"/>
    <col min="12594" max="12594" width="4.5" style="2" customWidth="1"/>
    <col min="12595" max="12598" width="1.625" style="2" customWidth="1"/>
    <col min="12599" max="12602" width="2" style="2" customWidth="1"/>
    <col min="12603" max="12603" width="0.75" style="2" customWidth="1"/>
    <col min="12604" max="12605" width="1.625" style="2" customWidth="1"/>
    <col min="12606" max="12607" width="4.125" style="2" bestFit="1" customWidth="1"/>
    <col min="12608" max="12700" width="1.625" style="2" customWidth="1"/>
    <col min="12701" max="12800" width="9" style="2"/>
    <col min="12801" max="12801" width="1.625" style="2" customWidth="1"/>
    <col min="12802" max="12802" width="2.25" style="2" customWidth="1"/>
    <col min="12803" max="12803" width="3.125" style="2" customWidth="1"/>
    <col min="12804" max="12808" width="1.625" style="2" customWidth="1"/>
    <col min="12809" max="12809" width="2.5" style="2" customWidth="1"/>
    <col min="12810" max="12810" width="2.875" style="2" customWidth="1"/>
    <col min="12811" max="12822" width="1.625" style="2" customWidth="1"/>
    <col min="12823" max="12824" width="1.875" style="2" customWidth="1"/>
    <col min="12825" max="12825" width="2" style="2" customWidth="1"/>
    <col min="12826" max="12826" width="2.25" style="2" customWidth="1"/>
    <col min="12827" max="12827" width="1.875" style="2" customWidth="1"/>
    <col min="12828" max="12830" width="2.125" style="2" customWidth="1"/>
    <col min="12831" max="12838" width="1.625" style="2" customWidth="1"/>
    <col min="12839" max="12839" width="1.875" style="2" customWidth="1"/>
    <col min="12840" max="12840" width="1.625" style="2" customWidth="1"/>
    <col min="12841" max="12841" width="2.25" style="2" customWidth="1"/>
    <col min="12842" max="12842" width="1.625" style="2" customWidth="1"/>
    <col min="12843" max="12843" width="2.25" style="2" customWidth="1"/>
    <col min="12844" max="12844" width="1.625" style="2" customWidth="1"/>
    <col min="12845" max="12845" width="3.125" style="2" customWidth="1"/>
    <col min="12846" max="12846" width="2.625" style="2" customWidth="1"/>
    <col min="12847" max="12849" width="1.625" style="2" customWidth="1"/>
    <col min="12850" max="12850" width="4.5" style="2" customWidth="1"/>
    <col min="12851" max="12854" width="1.625" style="2" customWidth="1"/>
    <col min="12855" max="12858" width="2" style="2" customWidth="1"/>
    <col min="12859" max="12859" width="0.75" style="2" customWidth="1"/>
    <col min="12860" max="12861" width="1.625" style="2" customWidth="1"/>
    <col min="12862" max="12863" width="4.125" style="2" bestFit="1" customWidth="1"/>
    <col min="12864" max="12956" width="1.625" style="2" customWidth="1"/>
    <col min="12957" max="13056" width="9" style="2"/>
    <col min="13057" max="13057" width="1.625" style="2" customWidth="1"/>
    <col min="13058" max="13058" width="2.25" style="2" customWidth="1"/>
    <col min="13059" max="13059" width="3.125" style="2" customWidth="1"/>
    <col min="13060" max="13064" width="1.625" style="2" customWidth="1"/>
    <col min="13065" max="13065" width="2.5" style="2" customWidth="1"/>
    <col min="13066" max="13066" width="2.875" style="2" customWidth="1"/>
    <col min="13067" max="13078" width="1.625" style="2" customWidth="1"/>
    <col min="13079" max="13080" width="1.875" style="2" customWidth="1"/>
    <col min="13081" max="13081" width="2" style="2" customWidth="1"/>
    <col min="13082" max="13082" width="2.25" style="2" customWidth="1"/>
    <col min="13083" max="13083" width="1.875" style="2" customWidth="1"/>
    <col min="13084" max="13086" width="2.125" style="2" customWidth="1"/>
    <col min="13087" max="13094" width="1.625" style="2" customWidth="1"/>
    <col min="13095" max="13095" width="1.875" style="2" customWidth="1"/>
    <col min="13096" max="13096" width="1.625" style="2" customWidth="1"/>
    <col min="13097" max="13097" width="2.25" style="2" customWidth="1"/>
    <col min="13098" max="13098" width="1.625" style="2" customWidth="1"/>
    <col min="13099" max="13099" width="2.25" style="2" customWidth="1"/>
    <col min="13100" max="13100" width="1.625" style="2" customWidth="1"/>
    <col min="13101" max="13101" width="3.125" style="2" customWidth="1"/>
    <col min="13102" max="13102" width="2.625" style="2" customWidth="1"/>
    <col min="13103" max="13105" width="1.625" style="2" customWidth="1"/>
    <col min="13106" max="13106" width="4.5" style="2" customWidth="1"/>
    <col min="13107" max="13110" width="1.625" style="2" customWidth="1"/>
    <col min="13111" max="13114" width="2" style="2" customWidth="1"/>
    <col min="13115" max="13115" width="0.75" style="2" customWidth="1"/>
    <col min="13116" max="13117" width="1.625" style="2" customWidth="1"/>
    <col min="13118" max="13119" width="4.125" style="2" bestFit="1" customWidth="1"/>
    <col min="13120" max="13212" width="1.625" style="2" customWidth="1"/>
    <col min="13213" max="13312" width="9" style="2"/>
    <col min="13313" max="13313" width="1.625" style="2" customWidth="1"/>
    <col min="13314" max="13314" width="2.25" style="2" customWidth="1"/>
    <col min="13315" max="13315" width="3.125" style="2" customWidth="1"/>
    <col min="13316" max="13320" width="1.625" style="2" customWidth="1"/>
    <col min="13321" max="13321" width="2.5" style="2" customWidth="1"/>
    <col min="13322" max="13322" width="2.875" style="2" customWidth="1"/>
    <col min="13323" max="13334" width="1.625" style="2" customWidth="1"/>
    <col min="13335" max="13336" width="1.875" style="2" customWidth="1"/>
    <col min="13337" max="13337" width="2" style="2" customWidth="1"/>
    <col min="13338" max="13338" width="2.25" style="2" customWidth="1"/>
    <col min="13339" max="13339" width="1.875" style="2" customWidth="1"/>
    <col min="13340" max="13342" width="2.125" style="2" customWidth="1"/>
    <col min="13343" max="13350" width="1.625" style="2" customWidth="1"/>
    <col min="13351" max="13351" width="1.875" style="2" customWidth="1"/>
    <col min="13352" max="13352" width="1.625" style="2" customWidth="1"/>
    <col min="13353" max="13353" width="2.25" style="2" customWidth="1"/>
    <col min="13354" max="13354" width="1.625" style="2" customWidth="1"/>
    <col min="13355" max="13355" width="2.25" style="2" customWidth="1"/>
    <col min="13356" max="13356" width="1.625" style="2" customWidth="1"/>
    <col min="13357" max="13357" width="3.125" style="2" customWidth="1"/>
    <col min="13358" max="13358" width="2.625" style="2" customWidth="1"/>
    <col min="13359" max="13361" width="1.625" style="2" customWidth="1"/>
    <col min="13362" max="13362" width="4.5" style="2" customWidth="1"/>
    <col min="13363" max="13366" width="1.625" style="2" customWidth="1"/>
    <col min="13367" max="13370" width="2" style="2" customWidth="1"/>
    <col min="13371" max="13371" width="0.75" style="2" customWidth="1"/>
    <col min="13372" max="13373" width="1.625" style="2" customWidth="1"/>
    <col min="13374" max="13375" width="4.125" style="2" bestFit="1" customWidth="1"/>
    <col min="13376" max="13468" width="1.625" style="2" customWidth="1"/>
    <col min="13469" max="13568" width="9" style="2"/>
    <col min="13569" max="13569" width="1.625" style="2" customWidth="1"/>
    <col min="13570" max="13570" width="2.25" style="2" customWidth="1"/>
    <col min="13571" max="13571" width="3.125" style="2" customWidth="1"/>
    <col min="13572" max="13576" width="1.625" style="2" customWidth="1"/>
    <col min="13577" max="13577" width="2.5" style="2" customWidth="1"/>
    <col min="13578" max="13578" width="2.875" style="2" customWidth="1"/>
    <col min="13579" max="13590" width="1.625" style="2" customWidth="1"/>
    <col min="13591" max="13592" width="1.875" style="2" customWidth="1"/>
    <col min="13593" max="13593" width="2" style="2" customWidth="1"/>
    <col min="13594" max="13594" width="2.25" style="2" customWidth="1"/>
    <col min="13595" max="13595" width="1.875" style="2" customWidth="1"/>
    <col min="13596" max="13598" width="2.125" style="2" customWidth="1"/>
    <col min="13599" max="13606" width="1.625" style="2" customWidth="1"/>
    <col min="13607" max="13607" width="1.875" style="2" customWidth="1"/>
    <col min="13608" max="13608" width="1.625" style="2" customWidth="1"/>
    <col min="13609" max="13609" width="2.25" style="2" customWidth="1"/>
    <col min="13610" max="13610" width="1.625" style="2" customWidth="1"/>
    <col min="13611" max="13611" width="2.25" style="2" customWidth="1"/>
    <col min="13612" max="13612" width="1.625" style="2" customWidth="1"/>
    <col min="13613" max="13613" width="3.125" style="2" customWidth="1"/>
    <col min="13614" max="13614" width="2.625" style="2" customWidth="1"/>
    <col min="13615" max="13617" width="1.625" style="2" customWidth="1"/>
    <col min="13618" max="13618" width="4.5" style="2" customWidth="1"/>
    <col min="13619" max="13622" width="1.625" style="2" customWidth="1"/>
    <col min="13623" max="13626" width="2" style="2" customWidth="1"/>
    <col min="13627" max="13627" width="0.75" style="2" customWidth="1"/>
    <col min="13628" max="13629" width="1.625" style="2" customWidth="1"/>
    <col min="13630" max="13631" width="4.125" style="2" bestFit="1" customWidth="1"/>
    <col min="13632" max="13724" width="1.625" style="2" customWidth="1"/>
    <col min="13725" max="13824" width="9" style="2"/>
    <col min="13825" max="13825" width="1.625" style="2" customWidth="1"/>
    <col min="13826" max="13826" width="2.25" style="2" customWidth="1"/>
    <col min="13827" max="13827" width="3.125" style="2" customWidth="1"/>
    <col min="13828" max="13832" width="1.625" style="2" customWidth="1"/>
    <col min="13833" max="13833" width="2.5" style="2" customWidth="1"/>
    <col min="13834" max="13834" width="2.875" style="2" customWidth="1"/>
    <col min="13835" max="13846" width="1.625" style="2" customWidth="1"/>
    <col min="13847" max="13848" width="1.875" style="2" customWidth="1"/>
    <col min="13849" max="13849" width="2" style="2" customWidth="1"/>
    <col min="13850" max="13850" width="2.25" style="2" customWidth="1"/>
    <col min="13851" max="13851" width="1.875" style="2" customWidth="1"/>
    <col min="13852" max="13854" width="2.125" style="2" customWidth="1"/>
    <col min="13855" max="13862" width="1.625" style="2" customWidth="1"/>
    <col min="13863" max="13863" width="1.875" style="2" customWidth="1"/>
    <col min="13864" max="13864" width="1.625" style="2" customWidth="1"/>
    <col min="13865" max="13865" width="2.25" style="2" customWidth="1"/>
    <col min="13866" max="13866" width="1.625" style="2" customWidth="1"/>
    <col min="13867" max="13867" width="2.25" style="2" customWidth="1"/>
    <col min="13868" max="13868" width="1.625" style="2" customWidth="1"/>
    <col min="13869" max="13869" width="3.125" style="2" customWidth="1"/>
    <col min="13870" max="13870" width="2.625" style="2" customWidth="1"/>
    <col min="13871" max="13873" width="1.625" style="2" customWidth="1"/>
    <col min="13874" max="13874" width="4.5" style="2" customWidth="1"/>
    <col min="13875" max="13878" width="1.625" style="2" customWidth="1"/>
    <col min="13879" max="13882" width="2" style="2" customWidth="1"/>
    <col min="13883" max="13883" width="0.75" style="2" customWidth="1"/>
    <col min="13884" max="13885" width="1.625" style="2" customWidth="1"/>
    <col min="13886" max="13887" width="4.125" style="2" bestFit="1" customWidth="1"/>
    <col min="13888" max="13980" width="1.625" style="2" customWidth="1"/>
    <col min="13981" max="14080" width="9" style="2"/>
    <col min="14081" max="14081" width="1.625" style="2" customWidth="1"/>
    <col min="14082" max="14082" width="2.25" style="2" customWidth="1"/>
    <col min="14083" max="14083" width="3.125" style="2" customWidth="1"/>
    <col min="14084" max="14088" width="1.625" style="2" customWidth="1"/>
    <col min="14089" max="14089" width="2.5" style="2" customWidth="1"/>
    <col min="14090" max="14090" width="2.875" style="2" customWidth="1"/>
    <col min="14091" max="14102" width="1.625" style="2" customWidth="1"/>
    <col min="14103" max="14104" width="1.875" style="2" customWidth="1"/>
    <col min="14105" max="14105" width="2" style="2" customWidth="1"/>
    <col min="14106" max="14106" width="2.25" style="2" customWidth="1"/>
    <col min="14107" max="14107" width="1.875" style="2" customWidth="1"/>
    <col min="14108" max="14110" width="2.125" style="2" customWidth="1"/>
    <col min="14111" max="14118" width="1.625" style="2" customWidth="1"/>
    <col min="14119" max="14119" width="1.875" style="2" customWidth="1"/>
    <col min="14120" max="14120" width="1.625" style="2" customWidth="1"/>
    <col min="14121" max="14121" width="2.25" style="2" customWidth="1"/>
    <col min="14122" max="14122" width="1.625" style="2" customWidth="1"/>
    <col min="14123" max="14123" width="2.25" style="2" customWidth="1"/>
    <col min="14124" max="14124" width="1.625" style="2" customWidth="1"/>
    <col min="14125" max="14125" width="3.125" style="2" customWidth="1"/>
    <col min="14126" max="14126" width="2.625" style="2" customWidth="1"/>
    <col min="14127" max="14129" width="1.625" style="2" customWidth="1"/>
    <col min="14130" max="14130" width="4.5" style="2" customWidth="1"/>
    <col min="14131" max="14134" width="1.625" style="2" customWidth="1"/>
    <col min="14135" max="14138" width="2" style="2" customWidth="1"/>
    <col min="14139" max="14139" width="0.75" style="2" customWidth="1"/>
    <col min="14140" max="14141" width="1.625" style="2" customWidth="1"/>
    <col min="14142" max="14143" width="4.125" style="2" bestFit="1" customWidth="1"/>
    <col min="14144" max="14236" width="1.625" style="2" customWidth="1"/>
    <col min="14237" max="14336" width="9" style="2"/>
    <col min="14337" max="14337" width="1.625" style="2" customWidth="1"/>
    <col min="14338" max="14338" width="2.25" style="2" customWidth="1"/>
    <col min="14339" max="14339" width="3.125" style="2" customWidth="1"/>
    <col min="14340" max="14344" width="1.625" style="2" customWidth="1"/>
    <col min="14345" max="14345" width="2.5" style="2" customWidth="1"/>
    <col min="14346" max="14346" width="2.875" style="2" customWidth="1"/>
    <col min="14347" max="14358" width="1.625" style="2" customWidth="1"/>
    <col min="14359" max="14360" width="1.875" style="2" customWidth="1"/>
    <col min="14361" max="14361" width="2" style="2" customWidth="1"/>
    <col min="14362" max="14362" width="2.25" style="2" customWidth="1"/>
    <col min="14363" max="14363" width="1.875" style="2" customWidth="1"/>
    <col min="14364" max="14366" width="2.125" style="2" customWidth="1"/>
    <col min="14367" max="14374" width="1.625" style="2" customWidth="1"/>
    <col min="14375" max="14375" width="1.875" style="2" customWidth="1"/>
    <col min="14376" max="14376" width="1.625" style="2" customWidth="1"/>
    <col min="14377" max="14377" width="2.25" style="2" customWidth="1"/>
    <col min="14378" max="14378" width="1.625" style="2" customWidth="1"/>
    <col min="14379" max="14379" width="2.25" style="2" customWidth="1"/>
    <col min="14380" max="14380" width="1.625" style="2" customWidth="1"/>
    <col min="14381" max="14381" width="3.125" style="2" customWidth="1"/>
    <col min="14382" max="14382" width="2.625" style="2" customWidth="1"/>
    <col min="14383" max="14385" width="1.625" style="2" customWidth="1"/>
    <col min="14386" max="14386" width="4.5" style="2" customWidth="1"/>
    <col min="14387" max="14390" width="1.625" style="2" customWidth="1"/>
    <col min="14391" max="14394" width="2" style="2" customWidth="1"/>
    <col min="14395" max="14395" width="0.75" style="2" customWidth="1"/>
    <col min="14396" max="14397" width="1.625" style="2" customWidth="1"/>
    <col min="14398" max="14399" width="4.125" style="2" bestFit="1" customWidth="1"/>
    <col min="14400" max="14492" width="1.625" style="2" customWidth="1"/>
    <col min="14493" max="14592" width="9" style="2"/>
    <col min="14593" max="14593" width="1.625" style="2" customWidth="1"/>
    <col min="14594" max="14594" width="2.25" style="2" customWidth="1"/>
    <col min="14595" max="14595" width="3.125" style="2" customWidth="1"/>
    <col min="14596" max="14600" width="1.625" style="2" customWidth="1"/>
    <col min="14601" max="14601" width="2.5" style="2" customWidth="1"/>
    <col min="14602" max="14602" width="2.875" style="2" customWidth="1"/>
    <col min="14603" max="14614" width="1.625" style="2" customWidth="1"/>
    <col min="14615" max="14616" width="1.875" style="2" customWidth="1"/>
    <col min="14617" max="14617" width="2" style="2" customWidth="1"/>
    <col min="14618" max="14618" width="2.25" style="2" customWidth="1"/>
    <col min="14619" max="14619" width="1.875" style="2" customWidth="1"/>
    <col min="14620" max="14622" width="2.125" style="2" customWidth="1"/>
    <col min="14623" max="14630" width="1.625" style="2" customWidth="1"/>
    <col min="14631" max="14631" width="1.875" style="2" customWidth="1"/>
    <col min="14632" max="14632" width="1.625" style="2" customWidth="1"/>
    <col min="14633" max="14633" width="2.25" style="2" customWidth="1"/>
    <col min="14634" max="14634" width="1.625" style="2" customWidth="1"/>
    <col min="14635" max="14635" width="2.25" style="2" customWidth="1"/>
    <col min="14636" max="14636" width="1.625" style="2" customWidth="1"/>
    <col min="14637" max="14637" width="3.125" style="2" customWidth="1"/>
    <col min="14638" max="14638" width="2.625" style="2" customWidth="1"/>
    <col min="14639" max="14641" width="1.625" style="2" customWidth="1"/>
    <col min="14642" max="14642" width="4.5" style="2" customWidth="1"/>
    <col min="14643" max="14646" width="1.625" style="2" customWidth="1"/>
    <col min="14647" max="14650" width="2" style="2" customWidth="1"/>
    <col min="14651" max="14651" width="0.75" style="2" customWidth="1"/>
    <col min="14652" max="14653" width="1.625" style="2" customWidth="1"/>
    <col min="14654" max="14655" width="4.125" style="2" bestFit="1" customWidth="1"/>
    <col min="14656" max="14748" width="1.625" style="2" customWidth="1"/>
    <col min="14749" max="14848" width="9" style="2"/>
    <col min="14849" max="14849" width="1.625" style="2" customWidth="1"/>
    <col min="14850" max="14850" width="2.25" style="2" customWidth="1"/>
    <col min="14851" max="14851" width="3.125" style="2" customWidth="1"/>
    <col min="14852" max="14856" width="1.625" style="2" customWidth="1"/>
    <col min="14857" max="14857" width="2.5" style="2" customWidth="1"/>
    <col min="14858" max="14858" width="2.875" style="2" customWidth="1"/>
    <col min="14859" max="14870" width="1.625" style="2" customWidth="1"/>
    <col min="14871" max="14872" width="1.875" style="2" customWidth="1"/>
    <col min="14873" max="14873" width="2" style="2" customWidth="1"/>
    <col min="14874" max="14874" width="2.25" style="2" customWidth="1"/>
    <col min="14875" max="14875" width="1.875" style="2" customWidth="1"/>
    <col min="14876" max="14878" width="2.125" style="2" customWidth="1"/>
    <col min="14879" max="14886" width="1.625" style="2" customWidth="1"/>
    <col min="14887" max="14887" width="1.875" style="2" customWidth="1"/>
    <col min="14888" max="14888" width="1.625" style="2" customWidth="1"/>
    <col min="14889" max="14889" width="2.25" style="2" customWidth="1"/>
    <col min="14890" max="14890" width="1.625" style="2" customWidth="1"/>
    <col min="14891" max="14891" width="2.25" style="2" customWidth="1"/>
    <col min="14892" max="14892" width="1.625" style="2" customWidth="1"/>
    <col min="14893" max="14893" width="3.125" style="2" customWidth="1"/>
    <col min="14894" max="14894" width="2.625" style="2" customWidth="1"/>
    <col min="14895" max="14897" width="1.625" style="2" customWidth="1"/>
    <col min="14898" max="14898" width="4.5" style="2" customWidth="1"/>
    <col min="14899" max="14902" width="1.625" style="2" customWidth="1"/>
    <col min="14903" max="14906" width="2" style="2" customWidth="1"/>
    <col min="14907" max="14907" width="0.75" style="2" customWidth="1"/>
    <col min="14908" max="14909" width="1.625" style="2" customWidth="1"/>
    <col min="14910" max="14911" width="4.125" style="2" bestFit="1" customWidth="1"/>
    <col min="14912" max="15004" width="1.625" style="2" customWidth="1"/>
    <col min="15005" max="15104" width="9" style="2"/>
    <col min="15105" max="15105" width="1.625" style="2" customWidth="1"/>
    <col min="15106" max="15106" width="2.25" style="2" customWidth="1"/>
    <col min="15107" max="15107" width="3.125" style="2" customWidth="1"/>
    <col min="15108" max="15112" width="1.625" style="2" customWidth="1"/>
    <col min="15113" max="15113" width="2.5" style="2" customWidth="1"/>
    <col min="15114" max="15114" width="2.875" style="2" customWidth="1"/>
    <col min="15115" max="15126" width="1.625" style="2" customWidth="1"/>
    <col min="15127" max="15128" width="1.875" style="2" customWidth="1"/>
    <col min="15129" max="15129" width="2" style="2" customWidth="1"/>
    <col min="15130" max="15130" width="2.25" style="2" customWidth="1"/>
    <col min="15131" max="15131" width="1.875" style="2" customWidth="1"/>
    <col min="15132" max="15134" width="2.125" style="2" customWidth="1"/>
    <col min="15135" max="15142" width="1.625" style="2" customWidth="1"/>
    <col min="15143" max="15143" width="1.875" style="2" customWidth="1"/>
    <col min="15144" max="15144" width="1.625" style="2" customWidth="1"/>
    <col min="15145" max="15145" width="2.25" style="2" customWidth="1"/>
    <col min="15146" max="15146" width="1.625" style="2" customWidth="1"/>
    <col min="15147" max="15147" width="2.25" style="2" customWidth="1"/>
    <col min="15148" max="15148" width="1.625" style="2" customWidth="1"/>
    <col min="15149" max="15149" width="3.125" style="2" customWidth="1"/>
    <col min="15150" max="15150" width="2.625" style="2" customWidth="1"/>
    <col min="15151" max="15153" width="1.625" style="2" customWidth="1"/>
    <col min="15154" max="15154" width="4.5" style="2" customWidth="1"/>
    <col min="15155" max="15158" width="1.625" style="2" customWidth="1"/>
    <col min="15159" max="15162" width="2" style="2" customWidth="1"/>
    <col min="15163" max="15163" width="0.75" style="2" customWidth="1"/>
    <col min="15164" max="15165" width="1.625" style="2" customWidth="1"/>
    <col min="15166" max="15167" width="4.125" style="2" bestFit="1" customWidth="1"/>
    <col min="15168" max="15260" width="1.625" style="2" customWidth="1"/>
    <col min="15261" max="15360" width="9" style="2"/>
    <col min="15361" max="15361" width="1.625" style="2" customWidth="1"/>
    <col min="15362" max="15362" width="2.25" style="2" customWidth="1"/>
    <col min="15363" max="15363" width="3.125" style="2" customWidth="1"/>
    <col min="15364" max="15368" width="1.625" style="2" customWidth="1"/>
    <col min="15369" max="15369" width="2.5" style="2" customWidth="1"/>
    <col min="15370" max="15370" width="2.875" style="2" customWidth="1"/>
    <col min="15371" max="15382" width="1.625" style="2" customWidth="1"/>
    <col min="15383" max="15384" width="1.875" style="2" customWidth="1"/>
    <col min="15385" max="15385" width="2" style="2" customWidth="1"/>
    <col min="15386" max="15386" width="2.25" style="2" customWidth="1"/>
    <col min="15387" max="15387" width="1.875" style="2" customWidth="1"/>
    <col min="15388" max="15390" width="2.125" style="2" customWidth="1"/>
    <col min="15391" max="15398" width="1.625" style="2" customWidth="1"/>
    <col min="15399" max="15399" width="1.875" style="2" customWidth="1"/>
    <col min="15400" max="15400" width="1.625" style="2" customWidth="1"/>
    <col min="15401" max="15401" width="2.25" style="2" customWidth="1"/>
    <col min="15402" max="15402" width="1.625" style="2" customWidth="1"/>
    <col min="15403" max="15403" width="2.25" style="2" customWidth="1"/>
    <col min="15404" max="15404" width="1.625" style="2" customWidth="1"/>
    <col min="15405" max="15405" width="3.125" style="2" customWidth="1"/>
    <col min="15406" max="15406" width="2.625" style="2" customWidth="1"/>
    <col min="15407" max="15409" width="1.625" style="2" customWidth="1"/>
    <col min="15410" max="15410" width="4.5" style="2" customWidth="1"/>
    <col min="15411" max="15414" width="1.625" style="2" customWidth="1"/>
    <col min="15415" max="15418" width="2" style="2" customWidth="1"/>
    <col min="15419" max="15419" width="0.75" style="2" customWidth="1"/>
    <col min="15420" max="15421" width="1.625" style="2" customWidth="1"/>
    <col min="15422" max="15423" width="4.125" style="2" bestFit="1" customWidth="1"/>
    <col min="15424" max="15516" width="1.625" style="2" customWidth="1"/>
    <col min="15517" max="15616" width="9" style="2"/>
    <col min="15617" max="15617" width="1.625" style="2" customWidth="1"/>
    <col min="15618" max="15618" width="2.25" style="2" customWidth="1"/>
    <col min="15619" max="15619" width="3.125" style="2" customWidth="1"/>
    <col min="15620" max="15624" width="1.625" style="2" customWidth="1"/>
    <col min="15625" max="15625" width="2.5" style="2" customWidth="1"/>
    <col min="15626" max="15626" width="2.875" style="2" customWidth="1"/>
    <col min="15627" max="15638" width="1.625" style="2" customWidth="1"/>
    <col min="15639" max="15640" width="1.875" style="2" customWidth="1"/>
    <col min="15641" max="15641" width="2" style="2" customWidth="1"/>
    <col min="15642" max="15642" width="2.25" style="2" customWidth="1"/>
    <col min="15643" max="15643" width="1.875" style="2" customWidth="1"/>
    <col min="15644" max="15646" width="2.125" style="2" customWidth="1"/>
    <col min="15647" max="15654" width="1.625" style="2" customWidth="1"/>
    <col min="15655" max="15655" width="1.875" style="2" customWidth="1"/>
    <col min="15656" max="15656" width="1.625" style="2" customWidth="1"/>
    <col min="15657" max="15657" width="2.25" style="2" customWidth="1"/>
    <col min="15658" max="15658" width="1.625" style="2" customWidth="1"/>
    <col min="15659" max="15659" width="2.25" style="2" customWidth="1"/>
    <col min="15660" max="15660" width="1.625" style="2" customWidth="1"/>
    <col min="15661" max="15661" width="3.125" style="2" customWidth="1"/>
    <col min="15662" max="15662" width="2.625" style="2" customWidth="1"/>
    <col min="15663" max="15665" width="1.625" style="2" customWidth="1"/>
    <col min="15666" max="15666" width="4.5" style="2" customWidth="1"/>
    <col min="15667" max="15670" width="1.625" style="2" customWidth="1"/>
    <col min="15671" max="15674" width="2" style="2" customWidth="1"/>
    <col min="15675" max="15675" width="0.75" style="2" customWidth="1"/>
    <col min="15676" max="15677" width="1.625" style="2" customWidth="1"/>
    <col min="15678" max="15679" width="4.125" style="2" bestFit="1" customWidth="1"/>
    <col min="15680" max="15772" width="1.625" style="2" customWidth="1"/>
    <col min="15773" max="15872" width="9" style="2"/>
    <col min="15873" max="15873" width="1.625" style="2" customWidth="1"/>
    <col min="15874" max="15874" width="2.25" style="2" customWidth="1"/>
    <col min="15875" max="15875" width="3.125" style="2" customWidth="1"/>
    <col min="15876" max="15880" width="1.625" style="2" customWidth="1"/>
    <col min="15881" max="15881" width="2.5" style="2" customWidth="1"/>
    <col min="15882" max="15882" width="2.875" style="2" customWidth="1"/>
    <col min="15883" max="15894" width="1.625" style="2" customWidth="1"/>
    <col min="15895" max="15896" width="1.875" style="2" customWidth="1"/>
    <col min="15897" max="15897" width="2" style="2" customWidth="1"/>
    <col min="15898" max="15898" width="2.25" style="2" customWidth="1"/>
    <col min="15899" max="15899" width="1.875" style="2" customWidth="1"/>
    <col min="15900" max="15902" width="2.125" style="2" customWidth="1"/>
    <col min="15903" max="15910" width="1.625" style="2" customWidth="1"/>
    <col min="15911" max="15911" width="1.875" style="2" customWidth="1"/>
    <col min="15912" max="15912" width="1.625" style="2" customWidth="1"/>
    <col min="15913" max="15913" width="2.25" style="2" customWidth="1"/>
    <col min="15914" max="15914" width="1.625" style="2" customWidth="1"/>
    <col min="15915" max="15915" width="2.25" style="2" customWidth="1"/>
    <col min="15916" max="15916" width="1.625" style="2" customWidth="1"/>
    <col min="15917" max="15917" width="3.125" style="2" customWidth="1"/>
    <col min="15918" max="15918" width="2.625" style="2" customWidth="1"/>
    <col min="15919" max="15921" width="1.625" style="2" customWidth="1"/>
    <col min="15922" max="15922" width="4.5" style="2" customWidth="1"/>
    <col min="15923" max="15926" width="1.625" style="2" customWidth="1"/>
    <col min="15927" max="15930" width="2" style="2" customWidth="1"/>
    <col min="15931" max="15931" width="0.75" style="2" customWidth="1"/>
    <col min="15932" max="15933" width="1.625" style="2" customWidth="1"/>
    <col min="15934" max="15935" width="4.125" style="2" bestFit="1" customWidth="1"/>
    <col min="15936" max="16028" width="1.625" style="2" customWidth="1"/>
    <col min="16029" max="16128" width="9" style="2"/>
    <col min="16129" max="16129" width="1.625" style="2" customWidth="1"/>
    <col min="16130" max="16130" width="2.25" style="2" customWidth="1"/>
    <col min="16131" max="16131" width="3.125" style="2" customWidth="1"/>
    <col min="16132" max="16136" width="1.625" style="2" customWidth="1"/>
    <col min="16137" max="16137" width="2.5" style="2" customWidth="1"/>
    <col min="16138" max="16138" width="2.875" style="2" customWidth="1"/>
    <col min="16139" max="16150" width="1.625" style="2" customWidth="1"/>
    <col min="16151" max="16152" width="1.875" style="2" customWidth="1"/>
    <col min="16153" max="16153" width="2" style="2" customWidth="1"/>
    <col min="16154" max="16154" width="2.25" style="2" customWidth="1"/>
    <col min="16155" max="16155" width="1.875" style="2" customWidth="1"/>
    <col min="16156" max="16158" width="2.125" style="2" customWidth="1"/>
    <col min="16159" max="16166" width="1.625" style="2" customWidth="1"/>
    <col min="16167" max="16167" width="1.875" style="2" customWidth="1"/>
    <col min="16168" max="16168" width="1.625" style="2" customWidth="1"/>
    <col min="16169" max="16169" width="2.25" style="2" customWidth="1"/>
    <col min="16170" max="16170" width="1.625" style="2" customWidth="1"/>
    <col min="16171" max="16171" width="2.25" style="2" customWidth="1"/>
    <col min="16172" max="16172" width="1.625" style="2" customWidth="1"/>
    <col min="16173" max="16173" width="3.125" style="2" customWidth="1"/>
    <col min="16174" max="16174" width="2.625" style="2" customWidth="1"/>
    <col min="16175" max="16177" width="1.625" style="2" customWidth="1"/>
    <col min="16178" max="16178" width="4.5" style="2" customWidth="1"/>
    <col min="16179" max="16182" width="1.625" style="2" customWidth="1"/>
    <col min="16183" max="16186" width="2" style="2" customWidth="1"/>
    <col min="16187" max="16187" width="0.75" style="2" customWidth="1"/>
    <col min="16188" max="16189" width="1.625" style="2" customWidth="1"/>
    <col min="16190" max="16191" width="4.125" style="2" bestFit="1" customWidth="1"/>
    <col min="16192" max="16284" width="1.625" style="2" customWidth="1"/>
    <col min="16285" max="16384" width="9" style="2"/>
  </cols>
  <sheetData>
    <row r="1" spans="1:63" ht="16.5" customHeight="1" x14ac:dyDescent="0.4">
      <c r="A1" s="1" t="s">
        <v>384</v>
      </c>
      <c r="Y1" s="1314" t="s">
        <v>1</v>
      </c>
      <c r="Z1" s="1315"/>
      <c r="AA1" s="1315"/>
      <c r="AB1" s="1315"/>
      <c r="AC1" s="1316"/>
      <c r="AD1" s="1317"/>
      <c r="AE1" s="1317"/>
      <c r="AF1" s="1317"/>
      <c r="AG1" s="1317"/>
      <c r="AH1" s="1317"/>
      <c r="AI1" s="1317"/>
      <c r="AJ1" s="1317"/>
      <c r="AK1" s="1317"/>
      <c r="AL1" s="1317"/>
      <c r="AM1" s="1317"/>
      <c r="AN1" s="1317"/>
      <c r="AO1" s="1317"/>
      <c r="AP1" s="1317"/>
      <c r="AQ1" s="1317"/>
      <c r="AR1" s="946" t="s">
        <v>2</v>
      </c>
      <c r="AS1" s="946"/>
      <c r="AT1" s="946"/>
      <c r="AU1" s="946"/>
      <c r="AV1" s="946"/>
      <c r="AW1" s="946"/>
      <c r="AX1" s="1318"/>
      <c r="AY1" s="1318"/>
      <c r="AZ1" s="1318"/>
      <c r="BA1" s="1318"/>
      <c r="BB1" s="1318"/>
      <c r="BC1" s="1318"/>
      <c r="BD1" s="1319"/>
      <c r="BE1" s="1320" t="s">
        <v>3</v>
      </c>
      <c r="BF1" s="701"/>
      <c r="BG1" s="701"/>
    </row>
    <row r="2" spans="1:63" ht="16.5" customHeight="1" x14ac:dyDescent="0.4">
      <c r="Y2" s="555" t="s">
        <v>4</v>
      </c>
      <c r="Z2" s="556"/>
      <c r="AA2" s="556"/>
      <c r="AB2" s="556"/>
      <c r="AC2" s="557"/>
      <c r="AD2" s="1321"/>
      <c r="AE2" s="1321"/>
      <c r="AF2" s="1321"/>
      <c r="AG2" s="1321"/>
      <c r="AH2" s="1321"/>
      <c r="AI2" s="1321"/>
      <c r="AJ2" s="1321"/>
      <c r="AK2" s="1321"/>
      <c r="AL2" s="1321"/>
      <c r="AM2" s="1321"/>
      <c r="AN2" s="1321"/>
      <c r="AO2" s="1321"/>
      <c r="AP2" s="1321"/>
      <c r="AQ2" s="1321"/>
      <c r="AR2" s="1322" t="s">
        <v>5</v>
      </c>
      <c r="AS2" s="1322"/>
      <c r="AT2" s="1322"/>
      <c r="AU2" s="1322"/>
      <c r="AV2" s="1322"/>
      <c r="AW2" s="1322"/>
      <c r="AX2" s="1323"/>
      <c r="AY2" s="1323"/>
      <c r="AZ2" s="1323"/>
      <c r="BA2" s="1323"/>
      <c r="BB2" s="1323"/>
      <c r="BC2" s="1323"/>
      <c r="BD2" s="1323"/>
      <c r="BE2" s="1323"/>
      <c r="BF2" s="1323"/>
      <c r="BG2" s="1323"/>
    </row>
    <row r="3" spans="1:63" ht="16.5" customHeight="1" x14ac:dyDescent="0.4">
      <c r="Y3" s="561"/>
      <c r="Z3" s="562"/>
      <c r="AA3" s="562"/>
      <c r="AB3" s="562"/>
      <c r="AC3" s="563"/>
      <c r="AD3" s="1321"/>
      <c r="AE3" s="1321"/>
      <c r="AF3" s="1321"/>
      <c r="AG3" s="1321"/>
      <c r="AH3" s="1321"/>
      <c r="AI3" s="1321"/>
      <c r="AJ3" s="1321"/>
      <c r="AK3" s="1321"/>
      <c r="AL3" s="1321"/>
      <c r="AM3" s="1321"/>
      <c r="AN3" s="1321"/>
      <c r="AO3" s="1321"/>
      <c r="AP3" s="1321"/>
      <c r="AQ3" s="1321"/>
      <c r="AR3" s="851" t="s">
        <v>6</v>
      </c>
      <c r="AS3" s="851"/>
      <c r="AT3" s="851"/>
      <c r="AU3" s="851"/>
      <c r="AV3" s="851"/>
      <c r="AW3" s="851"/>
      <c r="AX3" s="1298"/>
      <c r="AY3" s="1298"/>
      <c r="AZ3" s="1298"/>
      <c r="BA3" s="1298"/>
      <c r="BB3" s="1298"/>
      <c r="BC3" s="1298"/>
      <c r="BD3" s="1298"/>
      <c r="BE3" s="1298"/>
      <c r="BF3" s="1298"/>
      <c r="BG3" s="1298"/>
    </row>
    <row r="4" spans="1:63" ht="10.5" customHeight="1" x14ac:dyDescent="0.4">
      <c r="F4" s="1299" t="s">
        <v>7</v>
      </c>
      <c r="G4" s="1299"/>
      <c r="H4" s="1299"/>
      <c r="I4" s="1299"/>
      <c r="J4" s="1299"/>
      <c r="K4" s="1299"/>
      <c r="L4" s="1299"/>
      <c r="M4" s="1299"/>
      <c r="R4" s="1301"/>
      <c r="S4" s="1302"/>
      <c r="T4" s="1302"/>
      <c r="U4" s="1302"/>
      <c r="V4" s="1303"/>
      <c r="AG4" s="4"/>
      <c r="AH4" s="4"/>
      <c r="AI4" s="4"/>
      <c r="AJ4" s="4"/>
      <c r="AK4" s="4"/>
      <c r="AL4" s="4"/>
      <c r="AM4" s="4"/>
      <c r="AN4" s="4"/>
      <c r="AO4" s="4"/>
      <c r="AP4" s="4"/>
      <c r="AQ4" s="4"/>
      <c r="AR4" s="4"/>
      <c r="AS4" s="4"/>
      <c r="AT4" s="4"/>
      <c r="AU4" s="4"/>
      <c r="AV4" s="4"/>
      <c r="AW4" s="4"/>
      <c r="AX4" s="4"/>
      <c r="BF4" s="2" t="s">
        <v>8</v>
      </c>
    </row>
    <row r="5" spans="1:63" ht="10.5" customHeight="1" x14ac:dyDescent="0.4">
      <c r="F5" s="1299"/>
      <c r="G5" s="1299"/>
      <c r="H5" s="1299"/>
      <c r="I5" s="1299"/>
      <c r="J5" s="1299"/>
      <c r="K5" s="1299"/>
      <c r="L5" s="1299"/>
      <c r="M5" s="1299"/>
      <c r="N5" s="1310" t="s">
        <v>9</v>
      </c>
      <c r="O5" s="1310"/>
      <c r="P5" s="1310"/>
      <c r="Q5" s="1311"/>
      <c r="R5" s="1304"/>
      <c r="S5" s="1305"/>
      <c r="T5" s="1305"/>
      <c r="U5" s="1305"/>
      <c r="V5" s="1306"/>
      <c r="W5" s="1312" t="s">
        <v>10</v>
      </c>
      <c r="X5" s="1313"/>
      <c r="Y5" s="1313"/>
      <c r="Z5" s="1313"/>
      <c r="AA5" s="1313"/>
      <c r="AB5" s="1313"/>
      <c r="AC5" s="1313"/>
      <c r="AD5" s="1313"/>
      <c r="AE5" s="1313"/>
      <c r="AF5" s="1313"/>
      <c r="AG5" s="1313"/>
      <c r="AH5" s="1313"/>
      <c r="AI5" s="1313"/>
      <c r="AJ5" s="1313"/>
      <c r="AK5" s="1313"/>
      <c r="AL5" s="1313"/>
      <c r="AM5" s="1313"/>
      <c r="AN5" s="1313"/>
      <c r="AO5" s="1313"/>
      <c r="AP5" s="1313"/>
      <c r="AQ5" s="1313"/>
      <c r="AR5" s="1313"/>
      <c r="AS5" s="1313"/>
      <c r="AT5" s="1313"/>
      <c r="AU5" s="6"/>
      <c r="AV5" s="6"/>
      <c r="AW5" s="6"/>
      <c r="AX5" s="6"/>
    </row>
    <row r="6" spans="1:63" ht="10.5" customHeight="1" x14ac:dyDescent="0.4">
      <c r="F6" s="1300"/>
      <c r="G6" s="1300"/>
      <c r="H6" s="1300"/>
      <c r="I6" s="1300"/>
      <c r="J6" s="1300"/>
      <c r="K6" s="1300"/>
      <c r="L6" s="1300"/>
      <c r="M6" s="1300"/>
      <c r="N6" s="1310"/>
      <c r="O6" s="1310"/>
      <c r="P6" s="1310"/>
      <c r="Q6" s="1311"/>
      <c r="R6" s="1307"/>
      <c r="S6" s="1308"/>
      <c r="T6" s="1308"/>
      <c r="U6" s="1308"/>
      <c r="V6" s="1309"/>
      <c r="W6" s="1312"/>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6"/>
      <c r="AV6" s="6"/>
      <c r="AW6" s="6"/>
      <c r="AX6" s="6"/>
    </row>
    <row r="7" spans="1:63" ht="4.5" customHeight="1" x14ac:dyDescent="0.4">
      <c r="M7" s="7"/>
      <c r="N7" s="7"/>
      <c r="O7" s="7"/>
      <c r="P7" s="7"/>
      <c r="Q7" s="7"/>
      <c r="R7" s="8"/>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row>
    <row r="8" spans="1:63" ht="11.25" customHeight="1" x14ac:dyDescent="0.4">
      <c r="A8" s="1297" t="s">
        <v>11</v>
      </c>
      <c r="B8" s="1297"/>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c r="AT8" s="1297"/>
      <c r="AU8" s="1297"/>
      <c r="AV8" s="1297"/>
      <c r="AW8" s="1297"/>
      <c r="AX8" s="1297"/>
      <c r="AY8" s="1297"/>
      <c r="AZ8" s="1297"/>
      <c r="BA8" s="1297"/>
      <c r="BB8" s="1297"/>
      <c r="BC8" s="1297"/>
      <c r="BD8" s="1297"/>
      <c r="BE8" s="1297"/>
      <c r="BF8" s="1297"/>
    </row>
    <row r="9" spans="1:63" ht="11.25" customHeight="1" x14ac:dyDescent="0.4">
      <c r="A9" s="576" t="s">
        <v>12</v>
      </c>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69"/>
      <c r="BI9" s="69"/>
      <c r="BJ9" s="69"/>
      <c r="BK9" s="69"/>
    </row>
    <row r="10" spans="1:63" ht="11.25" customHeight="1" x14ac:dyDescent="0.4">
      <c r="A10" s="576" t="s">
        <v>13</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69"/>
      <c r="BI10" s="69"/>
      <c r="BJ10" s="69"/>
      <c r="BK10" s="69"/>
    </row>
    <row r="11" spans="1:63" ht="11.25" customHeight="1" x14ac:dyDescent="0.4">
      <c r="A11" s="2" t="s">
        <v>207</v>
      </c>
    </row>
    <row r="12" spans="1:63" ht="11.25" customHeight="1" x14ac:dyDescent="0.4">
      <c r="A12" s="2" t="s">
        <v>208</v>
      </c>
    </row>
    <row r="13" spans="1:63" ht="11.25" customHeight="1" x14ac:dyDescent="0.4">
      <c r="A13" s="1783" t="s">
        <v>385</v>
      </c>
      <c r="B13" s="1783"/>
      <c r="C13" s="1783"/>
      <c r="D13" s="1783"/>
      <c r="E13" s="1783"/>
      <c r="F13" s="1783"/>
      <c r="G13" s="1783"/>
      <c r="H13" s="1783"/>
      <c r="I13" s="1783"/>
      <c r="J13" s="1783"/>
      <c r="K13" s="1783"/>
      <c r="L13" s="1783"/>
      <c r="M13" s="1783"/>
      <c r="N13" s="1783"/>
      <c r="O13" s="1783"/>
      <c r="P13" s="1783"/>
      <c r="Q13" s="1783"/>
      <c r="R13" s="1783"/>
      <c r="S13" s="1783"/>
      <c r="T13" s="1783"/>
      <c r="U13" s="1783"/>
      <c r="V13" s="1783"/>
      <c r="W13" s="1783"/>
      <c r="X13" s="1783"/>
      <c r="Y13" s="1783"/>
      <c r="Z13" s="1783"/>
      <c r="AA13" s="1783"/>
      <c r="AB13" s="1783"/>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c r="AW13" s="1783"/>
      <c r="AX13" s="1783"/>
      <c r="AY13" s="1783"/>
      <c r="AZ13" s="1783"/>
      <c r="BA13" s="1783"/>
      <c r="BB13" s="1783"/>
      <c r="BC13" s="1783"/>
      <c r="BD13" s="1783"/>
      <c r="BE13" s="1783"/>
      <c r="BF13" s="1783"/>
      <c r="BG13" s="1783"/>
      <c r="BH13" s="27"/>
      <c r="BI13" s="27"/>
      <c r="BJ13" s="27"/>
      <c r="BK13" s="27"/>
    </row>
    <row r="14" spans="1:63" ht="1.5" customHeight="1" x14ac:dyDescent="0.4">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row>
    <row r="15" spans="1:63" ht="15" customHeight="1" x14ac:dyDescent="0.4">
      <c r="A15" s="2" t="s">
        <v>386</v>
      </c>
    </row>
    <row r="16" spans="1:63" ht="15" customHeight="1" x14ac:dyDescent="0.4">
      <c r="A16" s="1775" t="s">
        <v>387</v>
      </c>
      <c r="B16" s="1259"/>
      <c r="C16" s="1259"/>
      <c r="D16" s="1259"/>
      <c r="E16" s="1259"/>
      <c r="F16" s="1776"/>
      <c r="G16" s="1288">
        <f>AZ285</f>
        <v>0</v>
      </c>
      <c r="H16" s="1289"/>
      <c r="I16" s="1289"/>
      <c r="J16" s="1289"/>
      <c r="K16" s="894" t="s">
        <v>20</v>
      </c>
      <c r="L16" s="895"/>
      <c r="M16" s="10"/>
      <c r="N16" s="1775" t="s">
        <v>388</v>
      </c>
      <c r="O16" s="1259"/>
      <c r="P16" s="1259"/>
      <c r="Q16" s="1259"/>
      <c r="R16" s="1259"/>
      <c r="S16" s="1776"/>
      <c r="T16" s="1288">
        <f>AG208</f>
        <v>0</v>
      </c>
      <c r="U16" s="1289"/>
      <c r="V16" s="1289"/>
      <c r="W16" s="1289"/>
      <c r="X16" s="894"/>
      <c r="Y16" s="895"/>
      <c r="Z16" s="1775" t="s">
        <v>389</v>
      </c>
      <c r="AA16" s="1259"/>
      <c r="AB16" s="1259"/>
      <c r="AC16" s="1259"/>
      <c r="AD16" s="1259"/>
      <c r="AE16" s="1776"/>
      <c r="AF16" s="1496">
        <f>AW208</f>
        <v>0</v>
      </c>
      <c r="AG16" s="1497"/>
      <c r="AH16" s="1497"/>
      <c r="AI16" s="1497"/>
      <c r="AJ16" s="894" t="s">
        <v>21</v>
      </c>
      <c r="AK16" s="895"/>
      <c r="AL16" s="1775" t="s">
        <v>390</v>
      </c>
      <c r="AM16" s="1259"/>
      <c r="AN16" s="1259"/>
      <c r="AO16" s="1259"/>
      <c r="AP16" s="1259"/>
      <c r="AQ16" s="1776"/>
      <c r="AR16" s="1287" t="s">
        <v>215</v>
      </c>
      <c r="AS16" s="894"/>
      <c r="AT16" s="894"/>
      <c r="AU16" s="894"/>
      <c r="AV16" s="894"/>
      <c r="AW16" s="894"/>
      <c r="AX16" s="894" t="s">
        <v>27</v>
      </c>
      <c r="AY16" s="895"/>
      <c r="AZ16" s="165" t="s">
        <v>391</v>
      </c>
      <c r="BA16" s="165"/>
    </row>
    <row r="17" spans="1:122" ht="15" customHeight="1" x14ac:dyDescent="0.4">
      <c r="A17" s="1777"/>
      <c r="B17" s="1778"/>
      <c r="C17" s="1778"/>
      <c r="D17" s="1778"/>
      <c r="E17" s="1778"/>
      <c r="F17" s="1779"/>
      <c r="G17" s="1269"/>
      <c r="H17" s="1290"/>
      <c r="I17" s="1290"/>
      <c r="J17" s="1290"/>
      <c r="K17" s="884"/>
      <c r="L17" s="897"/>
      <c r="M17" s="10"/>
      <c r="N17" s="1777"/>
      <c r="O17" s="1784"/>
      <c r="P17" s="1784"/>
      <c r="Q17" s="1784"/>
      <c r="R17" s="1784"/>
      <c r="S17" s="1779"/>
      <c r="T17" s="1269"/>
      <c r="U17" s="1290"/>
      <c r="V17" s="1290"/>
      <c r="W17" s="1290"/>
      <c r="X17" s="1283"/>
      <c r="Y17" s="897"/>
      <c r="Z17" s="1777"/>
      <c r="AA17" s="1778"/>
      <c r="AB17" s="1778"/>
      <c r="AC17" s="1778"/>
      <c r="AD17" s="1778"/>
      <c r="AE17" s="1779"/>
      <c r="AF17" s="1498"/>
      <c r="AG17" s="1499"/>
      <c r="AH17" s="1499"/>
      <c r="AI17" s="1499"/>
      <c r="AJ17" s="1283"/>
      <c r="AK17" s="897"/>
      <c r="AL17" s="1777"/>
      <c r="AM17" s="1778"/>
      <c r="AN17" s="1778"/>
      <c r="AO17" s="1778"/>
      <c r="AP17" s="1778"/>
      <c r="AQ17" s="1779"/>
      <c r="AR17" s="1857">
        <f>ROUND(AF16/160,1)</f>
        <v>0</v>
      </c>
      <c r="AS17" s="1858"/>
      <c r="AT17" s="1858"/>
      <c r="AU17" s="1858"/>
      <c r="AV17" s="1858"/>
      <c r="AW17" s="1858"/>
      <c r="AX17" s="1283"/>
      <c r="AY17" s="897"/>
      <c r="AZ17" s="165"/>
      <c r="BA17" s="165" t="s">
        <v>240</v>
      </c>
    </row>
    <row r="18" spans="1:122" ht="15" customHeight="1" x14ac:dyDescent="0.4">
      <c r="A18" s="1780"/>
      <c r="B18" s="1781"/>
      <c r="C18" s="1781"/>
      <c r="D18" s="1781"/>
      <c r="E18" s="1781"/>
      <c r="F18" s="1782"/>
      <c r="G18" s="1279"/>
      <c r="H18" s="1280"/>
      <c r="I18" s="1280"/>
      <c r="J18" s="1280"/>
      <c r="K18" s="899" t="s">
        <v>28</v>
      </c>
      <c r="L18" s="900"/>
      <c r="M18" s="10"/>
      <c r="N18" s="1780"/>
      <c r="O18" s="1781"/>
      <c r="P18" s="1781"/>
      <c r="Q18" s="1781"/>
      <c r="R18" s="1781"/>
      <c r="S18" s="1782"/>
      <c r="T18" s="1279"/>
      <c r="U18" s="1280"/>
      <c r="V18" s="1280"/>
      <c r="W18" s="1280"/>
      <c r="X18" s="899" t="s">
        <v>28</v>
      </c>
      <c r="Y18" s="900"/>
      <c r="Z18" s="1780"/>
      <c r="AA18" s="1781"/>
      <c r="AB18" s="1781"/>
      <c r="AC18" s="1781"/>
      <c r="AD18" s="1781"/>
      <c r="AE18" s="1782"/>
      <c r="AF18" s="1500"/>
      <c r="AG18" s="1501"/>
      <c r="AH18" s="1501"/>
      <c r="AI18" s="1501"/>
      <c r="AJ18" s="1281" t="s">
        <v>19</v>
      </c>
      <c r="AK18" s="1282"/>
      <c r="AL18" s="1780"/>
      <c r="AM18" s="1781"/>
      <c r="AN18" s="1781"/>
      <c r="AO18" s="1781"/>
      <c r="AP18" s="1781"/>
      <c r="AQ18" s="1782"/>
      <c r="AR18" s="1859"/>
      <c r="AS18" s="1860"/>
      <c r="AT18" s="1860"/>
      <c r="AU18" s="1860"/>
      <c r="AV18" s="1860"/>
      <c r="AW18" s="1860"/>
      <c r="AX18" s="899" t="s">
        <v>28</v>
      </c>
      <c r="AY18" s="900"/>
    </row>
    <row r="19" spans="1:122" ht="14.25" customHeight="1" x14ac:dyDescent="0.4">
      <c r="A19" s="2173" t="s">
        <v>218</v>
      </c>
      <c r="B19" s="2173"/>
      <c r="C19" s="2173"/>
      <c r="D19" s="2173"/>
      <c r="E19" s="2173"/>
      <c r="F19" s="2173"/>
      <c r="G19" s="2173"/>
      <c r="H19" s="2173"/>
      <c r="I19" s="2173"/>
      <c r="J19" s="2173"/>
      <c r="K19" s="2173"/>
      <c r="L19" s="2173"/>
      <c r="M19" s="12"/>
      <c r="N19" s="2174" t="s">
        <v>30</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12"/>
      <c r="AS19" s="12"/>
      <c r="AT19" s="12"/>
      <c r="AU19" s="12"/>
      <c r="AV19" s="12"/>
      <c r="AW19" s="12"/>
      <c r="AX19" s="12"/>
      <c r="AY19" s="12"/>
    </row>
    <row r="20" spans="1:122" ht="14.25" customHeight="1" x14ac:dyDescent="0.15">
      <c r="A20" s="26" t="s">
        <v>392</v>
      </c>
      <c r="B20" s="256"/>
      <c r="C20" s="256"/>
      <c r="D20" s="256"/>
      <c r="E20" s="256"/>
      <c r="F20" s="256"/>
      <c r="G20" s="256"/>
      <c r="H20" s="256"/>
      <c r="I20" s="256"/>
      <c r="J20" s="256"/>
      <c r="K20" s="256"/>
      <c r="L20" s="256"/>
      <c r="M20" s="12"/>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12"/>
      <c r="AS20" s="787" t="s">
        <v>393</v>
      </c>
      <c r="AT20" s="852"/>
      <c r="AU20" s="852"/>
      <c r="AV20" s="852"/>
      <c r="AW20" s="852"/>
      <c r="AX20" s="853"/>
      <c r="AY20" s="2168">
        <f>G16+AR17</f>
        <v>0</v>
      </c>
      <c r="AZ20" s="1289"/>
      <c r="BA20" s="1289"/>
      <c r="BB20" s="1289"/>
      <c r="BC20" s="1289"/>
      <c r="BD20" s="1289"/>
      <c r="BE20" s="2169" t="s">
        <v>223</v>
      </c>
      <c r="BF20" s="2169"/>
      <c r="BG20" s="2170"/>
    </row>
    <row r="21" spans="1:122" ht="14.25" customHeight="1" x14ac:dyDescent="0.4">
      <c r="A21" s="1059" t="s">
        <v>394</v>
      </c>
      <c r="B21" s="1059"/>
      <c r="C21" s="1059"/>
      <c r="D21" s="1059"/>
      <c r="E21" s="1059"/>
      <c r="F21" s="1059"/>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886"/>
      <c r="AS21" s="854"/>
      <c r="AT21" s="855"/>
      <c r="AU21" s="855"/>
      <c r="AV21" s="855"/>
      <c r="AW21" s="855"/>
      <c r="AX21" s="856"/>
      <c r="AY21" s="1269"/>
      <c r="AZ21" s="1270"/>
      <c r="BA21" s="1270"/>
      <c r="BB21" s="1270"/>
      <c r="BC21" s="1270"/>
      <c r="BD21" s="1270"/>
      <c r="BE21" s="169"/>
      <c r="BF21" s="258"/>
      <c r="BG21" s="259"/>
    </row>
    <row r="22" spans="1:122" ht="14.25" customHeight="1" x14ac:dyDescent="0.4">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c r="W22" s="1059"/>
      <c r="X22" s="1059"/>
      <c r="Y22" s="1059"/>
      <c r="Z22" s="1059"/>
      <c r="AA22" s="1059"/>
      <c r="AB22" s="1059"/>
      <c r="AC22" s="1059"/>
      <c r="AD22" s="1059"/>
      <c r="AE22" s="1059"/>
      <c r="AF22" s="1059"/>
      <c r="AG22" s="1059"/>
      <c r="AH22" s="1059"/>
      <c r="AI22" s="1059"/>
      <c r="AJ22" s="1059"/>
      <c r="AK22" s="1059"/>
      <c r="AL22" s="1059"/>
      <c r="AM22" s="1059"/>
      <c r="AN22" s="1059"/>
      <c r="AO22" s="1059"/>
      <c r="AP22" s="1059"/>
      <c r="AQ22" s="1059"/>
      <c r="AR22" s="1886"/>
      <c r="AS22" s="1484" t="s">
        <v>36</v>
      </c>
      <c r="AT22" s="1485"/>
      <c r="AU22" s="1485"/>
      <c r="AV22" s="1485"/>
      <c r="AW22" s="1485"/>
      <c r="AX22" s="1486"/>
      <c r="AY22" s="1271"/>
      <c r="AZ22" s="1272"/>
      <c r="BA22" s="1272"/>
      <c r="BB22" s="1272"/>
      <c r="BC22" s="1272"/>
      <c r="BD22" s="1272"/>
      <c r="BE22" s="2171" t="s">
        <v>28</v>
      </c>
      <c r="BF22" s="2171"/>
      <c r="BG22" s="2172"/>
    </row>
    <row r="23" spans="1:122" ht="14.25" customHeight="1" x14ac:dyDescent="0.4">
      <c r="A23" s="1059" t="s">
        <v>395</v>
      </c>
      <c r="B23" s="1059"/>
      <c r="C23" s="1059"/>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2"/>
      <c r="AS23" s="2160" t="s">
        <v>38</v>
      </c>
      <c r="AT23" s="2148"/>
      <c r="AU23" s="2148"/>
      <c r="AV23" s="2148"/>
      <c r="AW23" s="2148"/>
      <c r="AX23" s="2148"/>
      <c r="AY23" s="2163">
        <f>G16+ROUNDDOWN(AF16/160,1)+AS295</f>
        <v>0</v>
      </c>
      <c r="AZ23" s="2140"/>
      <c r="BA23" s="2140"/>
      <c r="BB23" s="2140"/>
      <c r="BC23" s="2140"/>
      <c r="BD23" s="2140"/>
      <c r="BE23" s="782" t="s">
        <v>396</v>
      </c>
      <c r="BF23" s="1052"/>
      <c r="BG23" s="1053"/>
    </row>
    <row r="24" spans="1:122" ht="14.25" customHeight="1" x14ac:dyDescent="0.4">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2"/>
      <c r="AS24" s="2161"/>
      <c r="AT24" s="2162"/>
      <c r="AU24" s="2162"/>
      <c r="AV24" s="2162"/>
      <c r="AW24" s="2162"/>
      <c r="AX24" s="2162"/>
      <c r="AY24" s="2164"/>
      <c r="AZ24" s="2165"/>
      <c r="BA24" s="2165"/>
      <c r="BB24" s="2165"/>
      <c r="BC24" s="2165"/>
      <c r="BD24" s="2165"/>
      <c r="BE24" s="2162"/>
      <c r="BF24" s="2162"/>
      <c r="BG24" s="2166"/>
    </row>
    <row r="25" spans="1:122" s="26" customFormat="1" ht="12" customHeight="1" thickBot="1" x14ac:dyDescent="0.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9"/>
      <c r="AI25" s="1059"/>
      <c r="AJ25" s="1059"/>
      <c r="AK25" s="1059"/>
      <c r="AL25" s="1059"/>
      <c r="AM25" s="1059"/>
      <c r="AN25" s="1059"/>
      <c r="AO25" s="1059"/>
      <c r="AP25" s="1059"/>
      <c r="AQ25" s="1059"/>
      <c r="BH25" s="2"/>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row>
    <row r="26" spans="1:122" s="26" customFormat="1" ht="13.5" customHeight="1" thickTop="1" x14ac:dyDescent="0.15">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c r="W26" s="1059"/>
      <c r="X26" s="1059"/>
      <c r="Y26" s="1059"/>
      <c r="Z26" s="1059"/>
      <c r="AA26" s="1059"/>
      <c r="AB26" s="1059"/>
      <c r="AC26" s="1059"/>
      <c r="AD26" s="1059"/>
      <c r="AE26" s="1059"/>
      <c r="AF26" s="1059"/>
      <c r="AG26" s="1059"/>
      <c r="AH26" s="1059"/>
      <c r="AI26" s="1059"/>
      <c r="AJ26" s="1059"/>
      <c r="AK26" s="1059"/>
      <c r="AL26" s="1059"/>
      <c r="AM26" s="1059"/>
      <c r="AN26" s="1059"/>
      <c r="AO26" s="1059"/>
      <c r="AP26" s="1059"/>
      <c r="AQ26" s="1059"/>
      <c r="AR26" s="69"/>
      <c r="AS26" s="1223" t="s">
        <v>397</v>
      </c>
      <c r="AT26" s="1224"/>
      <c r="AU26" s="1224"/>
      <c r="AV26" s="1224"/>
      <c r="AW26" s="1224"/>
      <c r="AX26" s="1225"/>
      <c r="AY26" s="2167" t="e">
        <f>IF((AM94-BP94)&gt;0,AY20+(AM94-BP94),AY20)</f>
        <v>#N/A</v>
      </c>
      <c r="AZ26" s="1228"/>
      <c r="BA26" s="1228"/>
      <c r="BB26" s="1228"/>
      <c r="BC26" s="1228"/>
      <c r="BD26" s="1228"/>
      <c r="BE26" s="1460" t="s">
        <v>398</v>
      </c>
      <c r="BF26" s="1460"/>
      <c r="BG26" s="1461"/>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row>
    <row r="27" spans="1:122" s="167" customFormat="1" ht="10.5" customHeight="1" x14ac:dyDescent="0.15">
      <c r="A27" s="1249" t="s">
        <v>399</v>
      </c>
      <c r="B27" s="1249"/>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S27" s="1226"/>
      <c r="AT27" s="855"/>
      <c r="AU27" s="855"/>
      <c r="AV27" s="855"/>
      <c r="AW27" s="855"/>
      <c r="AX27" s="856"/>
      <c r="AY27" s="1229"/>
      <c r="AZ27" s="1230"/>
      <c r="BA27" s="1230"/>
      <c r="BB27" s="1230"/>
      <c r="BC27" s="1230"/>
      <c r="BD27" s="1230"/>
      <c r="BE27" s="169"/>
      <c r="BF27" s="15"/>
      <c r="BG27" s="170"/>
      <c r="BJ27" s="855"/>
      <c r="BK27" s="855"/>
      <c r="BL27" s="855"/>
      <c r="BM27" s="855"/>
      <c r="BN27" s="855"/>
      <c r="BO27" s="855"/>
      <c r="BP27" s="1467"/>
      <c r="BQ27" s="1270"/>
      <c r="BR27" s="1270"/>
      <c r="BS27" s="1270"/>
      <c r="BT27" s="1270"/>
      <c r="BU27" s="1270"/>
      <c r="BV27" s="1462"/>
      <c r="BW27" s="1462"/>
      <c r="BX27" s="1462"/>
      <c r="BY27" s="169"/>
    </row>
    <row r="28" spans="1:122" ht="10.5" customHeight="1" x14ac:dyDescent="0.4">
      <c r="AR28" s="13"/>
      <c r="AS28" s="2145" t="s">
        <v>36</v>
      </c>
      <c r="AT28" s="1485"/>
      <c r="AU28" s="1485"/>
      <c r="AV28" s="1485"/>
      <c r="AW28" s="1485"/>
      <c r="AX28" s="1486"/>
      <c r="AY28" s="1231"/>
      <c r="AZ28" s="1232"/>
      <c r="BA28" s="1232"/>
      <c r="BB28" s="1232"/>
      <c r="BC28" s="1232"/>
      <c r="BD28" s="1232"/>
      <c r="BE28" s="559" t="s">
        <v>28</v>
      </c>
      <c r="BF28" s="559"/>
      <c r="BG28" s="2146"/>
      <c r="BJ28" s="855"/>
      <c r="BK28" s="855"/>
      <c r="BL28" s="855"/>
      <c r="BM28" s="855"/>
      <c r="BN28" s="855"/>
      <c r="BO28" s="855"/>
      <c r="BP28" s="1270"/>
      <c r="BQ28" s="1270"/>
      <c r="BR28" s="1270"/>
      <c r="BS28" s="1270"/>
      <c r="BT28" s="1270"/>
      <c r="BU28" s="1270"/>
      <c r="BV28" s="169"/>
      <c r="BW28" s="258"/>
      <c r="BX28" s="258"/>
      <c r="BY28" s="7"/>
    </row>
    <row r="29" spans="1:122" ht="15" customHeight="1" x14ac:dyDescent="0.4">
      <c r="AR29" s="13"/>
      <c r="AS29" s="2147" t="s">
        <v>38</v>
      </c>
      <c r="AT29" s="2148"/>
      <c r="AU29" s="2148"/>
      <c r="AV29" s="2148"/>
      <c r="AW29" s="2148"/>
      <c r="AX29" s="2149"/>
      <c r="AY29" s="2153" t="e">
        <f>IF((AM94-BP94)&gt;0,AY23+(AM94-BP94),AY23)</f>
        <v>#N/A</v>
      </c>
      <c r="AZ29" s="2154"/>
      <c r="BA29" s="2154"/>
      <c r="BB29" s="2154"/>
      <c r="BC29" s="2154"/>
      <c r="BD29" s="2154"/>
      <c r="BE29" s="2157" t="s">
        <v>400</v>
      </c>
      <c r="BF29" s="1191"/>
      <c r="BG29" s="2158"/>
      <c r="BJ29" s="1485"/>
      <c r="BK29" s="1485"/>
      <c r="BL29" s="1485"/>
      <c r="BM29" s="1485"/>
      <c r="BN29" s="1485"/>
      <c r="BO29" s="1485"/>
      <c r="BP29" s="1270"/>
      <c r="BQ29" s="1270"/>
      <c r="BR29" s="1270"/>
      <c r="BS29" s="1270"/>
      <c r="BT29" s="1270"/>
      <c r="BU29" s="1270"/>
      <c r="BV29" s="559"/>
      <c r="BW29" s="559"/>
      <c r="BX29" s="1052"/>
      <c r="BY29" s="7"/>
    </row>
    <row r="30" spans="1:122" ht="13.5" customHeight="1" thickBot="1" x14ac:dyDescent="0.45">
      <c r="AR30" s="13"/>
      <c r="AS30" s="2150"/>
      <c r="AT30" s="2151"/>
      <c r="AU30" s="2151"/>
      <c r="AV30" s="2151"/>
      <c r="AW30" s="2151"/>
      <c r="AX30" s="2152"/>
      <c r="AY30" s="2155"/>
      <c r="AZ30" s="2156"/>
      <c r="BA30" s="2156"/>
      <c r="BB30" s="2156"/>
      <c r="BC30" s="2156"/>
      <c r="BD30" s="2156"/>
      <c r="BE30" s="2151"/>
      <c r="BF30" s="2151"/>
      <c r="BG30" s="2159"/>
      <c r="BJ30" s="1485"/>
      <c r="BK30" s="1485"/>
      <c r="BL30" s="1485"/>
      <c r="BM30" s="1485"/>
      <c r="BN30" s="1485"/>
      <c r="BO30" s="1485"/>
      <c r="BP30" s="2140"/>
      <c r="BQ30" s="2140"/>
      <c r="BR30" s="2140"/>
      <c r="BS30" s="2140"/>
      <c r="BT30" s="2140"/>
      <c r="BU30" s="2140"/>
      <c r="BV30" s="782"/>
      <c r="BW30" s="1052"/>
      <c r="BX30" s="1052"/>
      <c r="BY30" s="7"/>
    </row>
    <row r="31" spans="1:122" ht="12" customHeight="1" thickTop="1" x14ac:dyDescent="0.4">
      <c r="AR31" s="13"/>
      <c r="AS31" s="1208" t="s">
        <v>43</v>
      </c>
      <c r="AT31" s="1208"/>
      <c r="AU31" s="1208"/>
      <c r="AV31" s="1208"/>
      <c r="AW31" s="1208"/>
      <c r="AX31" s="1208"/>
      <c r="AY31" s="1208"/>
      <c r="AZ31" s="1208"/>
      <c r="BA31" s="1208"/>
      <c r="BB31" s="1208"/>
      <c r="BC31" s="1208"/>
      <c r="BD31" s="1208"/>
      <c r="BE31" s="1208"/>
      <c r="BF31" s="1208"/>
      <c r="BG31" s="1208"/>
      <c r="BJ31" s="2141"/>
      <c r="BK31" s="2141"/>
      <c r="BL31" s="2141"/>
      <c r="BM31" s="2141"/>
      <c r="BN31" s="2141"/>
      <c r="BO31" s="2141"/>
      <c r="BP31" s="2140"/>
      <c r="BQ31" s="2140"/>
      <c r="BR31" s="2140"/>
      <c r="BS31" s="2140"/>
      <c r="BT31" s="2140"/>
      <c r="BU31" s="2140"/>
      <c r="BV31" s="2141"/>
      <c r="BW31" s="2141"/>
      <c r="BX31" s="2141"/>
      <c r="BY31" s="7"/>
    </row>
    <row r="32" spans="1:122" ht="15" customHeight="1" x14ac:dyDescent="0.4">
      <c r="A32" s="167" t="s">
        <v>401</v>
      </c>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64"/>
      <c r="AS32" s="2142"/>
      <c r="AT32" s="2142"/>
      <c r="AU32" s="2142"/>
      <c r="AV32" s="2142"/>
      <c r="AW32" s="2142"/>
      <c r="AX32" s="2142"/>
      <c r="AY32" s="2143"/>
      <c r="AZ32" s="2143"/>
      <c r="BA32" s="2143"/>
      <c r="BB32" s="2143"/>
      <c r="BC32" s="2143"/>
      <c r="BD32" s="2143"/>
      <c r="BE32" s="2144"/>
      <c r="BF32" s="2144"/>
      <c r="BG32" s="2144"/>
    </row>
    <row r="33" spans="2:58" ht="11.25" customHeight="1" x14ac:dyDescent="0.4">
      <c r="B33" s="573" t="s">
        <v>44</v>
      </c>
      <c r="C33" s="675"/>
      <c r="D33" s="573" t="s">
        <v>45</v>
      </c>
      <c r="E33" s="674"/>
      <c r="F33" s="674"/>
      <c r="G33" s="674"/>
      <c r="H33" s="674"/>
      <c r="I33" s="675"/>
      <c r="J33" s="555" t="s">
        <v>402</v>
      </c>
      <c r="K33" s="674"/>
      <c r="L33" s="674"/>
      <c r="M33" s="674"/>
      <c r="N33" s="675"/>
      <c r="O33" s="555" t="s">
        <v>46</v>
      </c>
      <c r="P33" s="556"/>
      <c r="Q33" s="556"/>
      <c r="R33" s="556"/>
      <c r="S33" s="557"/>
      <c r="T33" s="2129">
        <f>R4</f>
        <v>0</v>
      </c>
      <c r="U33" s="2130"/>
      <c r="V33" s="2130"/>
      <c r="W33" s="2130"/>
      <c r="X33" s="1181" t="s">
        <v>47</v>
      </c>
      <c r="Y33" s="2133"/>
      <c r="Z33" s="2133"/>
      <c r="AA33" s="2133"/>
      <c r="AB33" s="2133"/>
      <c r="AC33" s="2133"/>
      <c r="AD33" s="2133"/>
      <c r="AE33" s="2133"/>
      <c r="AF33" s="2133"/>
      <c r="AG33" s="2133"/>
      <c r="AH33" s="2133"/>
      <c r="AI33" s="2133"/>
      <c r="AJ33" s="2133"/>
      <c r="AK33" s="2133"/>
      <c r="AL33" s="2134"/>
      <c r="AM33" s="556" t="s">
        <v>403</v>
      </c>
      <c r="AN33" s="556"/>
      <c r="AO33" s="556"/>
      <c r="AP33" s="556"/>
      <c r="AQ33" s="556"/>
      <c r="AR33" s="556"/>
      <c r="AS33" s="556"/>
      <c r="AT33" s="556"/>
      <c r="AU33" s="556"/>
      <c r="AV33" s="556"/>
      <c r="AW33" s="556"/>
      <c r="AX33" s="556"/>
      <c r="AY33" s="556"/>
      <c r="AZ33" s="556"/>
      <c r="BA33" s="556"/>
      <c r="BB33" s="557"/>
    </row>
    <row r="34" spans="2:58" ht="11.25" customHeight="1" x14ac:dyDescent="0.4">
      <c r="B34" s="676"/>
      <c r="C34" s="678"/>
      <c r="D34" s="676"/>
      <c r="E34" s="677"/>
      <c r="F34" s="677"/>
      <c r="G34" s="677"/>
      <c r="H34" s="677"/>
      <c r="I34" s="678"/>
      <c r="J34" s="676"/>
      <c r="K34" s="677"/>
      <c r="L34" s="677"/>
      <c r="M34" s="677"/>
      <c r="N34" s="678"/>
      <c r="O34" s="558"/>
      <c r="P34" s="559"/>
      <c r="Q34" s="559"/>
      <c r="R34" s="559"/>
      <c r="S34" s="560"/>
      <c r="T34" s="2131"/>
      <c r="U34" s="2132"/>
      <c r="V34" s="2132"/>
      <c r="W34" s="2132"/>
      <c r="X34" s="2135"/>
      <c r="Y34" s="2135"/>
      <c r="Z34" s="2135"/>
      <c r="AA34" s="2135"/>
      <c r="AB34" s="2135"/>
      <c r="AC34" s="2135"/>
      <c r="AD34" s="2135"/>
      <c r="AE34" s="2135"/>
      <c r="AF34" s="2135"/>
      <c r="AG34" s="2135"/>
      <c r="AH34" s="2135"/>
      <c r="AI34" s="2135"/>
      <c r="AJ34" s="2135"/>
      <c r="AK34" s="2135"/>
      <c r="AL34" s="2136"/>
      <c r="AM34" s="559"/>
      <c r="AN34" s="559"/>
      <c r="AO34" s="559"/>
      <c r="AP34" s="559"/>
      <c r="AQ34" s="559"/>
      <c r="AR34" s="559"/>
      <c r="AS34" s="559"/>
      <c r="AT34" s="559"/>
      <c r="AU34" s="559"/>
      <c r="AV34" s="559"/>
      <c r="AW34" s="559"/>
      <c r="AX34" s="559"/>
      <c r="AY34" s="559"/>
      <c r="AZ34" s="559"/>
      <c r="BA34" s="559"/>
      <c r="BB34" s="560"/>
    </row>
    <row r="35" spans="2:58" ht="11.25" customHeight="1" x14ac:dyDescent="0.4">
      <c r="B35" s="676"/>
      <c r="C35" s="678"/>
      <c r="D35" s="676"/>
      <c r="E35" s="677"/>
      <c r="F35" s="677"/>
      <c r="G35" s="677"/>
      <c r="H35" s="677"/>
      <c r="I35" s="678"/>
      <c r="J35" s="676"/>
      <c r="K35" s="677"/>
      <c r="L35" s="677"/>
      <c r="M35" s="677"/>
      <c r="N35" s="678"/>
      <c r="O35" s="2097" t="s">
        <v>404</v>
      </c>
      <c r="P35" s="2098"/>
      <c r="Q35" s="2098"/>
      <c r="R35" s="2098"/>
      <c r="S35" s="2099"/>
      <c r="T35" s="2100" t="s">
        <v>49</v>
      </c>
      <c r="U35" s="2101"/>
      <c r="V35" s="2101"/>
      <c r="W35" s="2101"/>
      <c r="X35" s="2101"/>
      <c r="Y35" s="2101"/>
      <c r="Z35" s="2101"/>
      <c r="AA35" s="2102"/>
      <c r="AB35" s="2106" t="s">
        <v>405</v>
      </c>
      <c r="AC35" s="2101"/>
      <c r="AD35" s="2101"/>
      <c r="AE35" s="2101"/>
      <c r="AF35" s="2101"/>
      <c r="AG35" s="2101"/>
      <c r="AH35" s="2101"/>
      <c r="AI35" s="2109" t="s">
        <v>406</v>
      </c>
      <c r="AJ35" s="2110"/>
      <c r="AK35" s="2110"/>
      <c r="AL35" s="2111"/>
      <c r="AM35" s="2118" t="s">
        <v>51</v>
      </c>
      <c r="AN35" s="2119"/>
      <c r="AO35" s="2119"/>
      <c r="AP35" s="2120"/>
      <c r="AQ35" s="782" t="s">
        <v>229</v>
      </c>
      <c r="AR35" s="782"/>
      <c r="AS35" s="782"/>
      <c r="AT35" s="782"/>
      <c r="AU35" s="782"/>
      <c r="AV35" s="782"/>
      <c r="AW35" s="782"/>
      <c r="AX35" s="782"/>
      <c r="AY35" s="782"/>
      <c r="AZ35" s="782"/>
      <c r="BA35" s="782"/>
      <c r="BB35" s="783"/>
    </row>
    <row r="36" spans="2:58" ht="11.25" customHeight="1" x14ac:dyDescent="0.4">
      <c r="B36" s="676"/>
      <c r="C36" s="678"/>
      <c r="D36" s="676"/>
      <c r="E36" s="677"/>
      <c r="F36" s="677"/>
      <c r="G36" s="677"/>
      <c r="H36" s="677"/>
      <c r="I36" s="678"/>
      <c r="J36" s="676"/>
      <c r="K36" s="677"/>
      <c r="L36" s="677"/>
      <c r="M36" s="677"/>
      <c r="N36" s="678"/>
      <c r="O36" s="2124"/>
      <c r="P36" s="2125"/>
      <c r="Q36" s="2125"/>
      <c r="R36" s="2125"/>
      <c r="S36" s="2128" t="s">
        <v>28</v>
      </c>
      <c r="T36" s="2103"/>
      <c r="U36" s="2104"/>
      <c r="V36" s="2104"/>
      <c r="W36" s="2104"/>
      <c r="X36" s="2104"/>
      <c r="Y36" s="2104"/>
      <c r="Z36" s="2104"/>
      <c r="AA36" s="2105"/>
      <c r="AB36" s="2107"/>
      <c r="AC36" s="2104"/>
      <c r="AD36" s="2104"/>
      <c r="AE36" s="2104"/>
      <c r="AF36" s="2104"/>
      <c r="AG36" s="2104"/>
      <c r="AH36" s="2108"/>
      <c r="AI36" s="2112"/>
      <c r="AJ36" s="2113"/>
      <c r="AK36" s="2113"/>
      <c r="AL36" s="2114"/>
      <c r="AM36" s="1341"/>
      <c r="AN36" s="559"/>
      <c r="AO36" s="559"/>
      <c r="AP36" s="2121"/>
      <c r="AQ36" s="782"/>
      <c r="AR36" s="782"/>
      <c r="AS36" s="782"/>
      <c r="AT36" s="782"/>
      <c r="AU36" s="782"/>
      <c r="AV36" s="782"/>
      <c r="AW36" s="782"/>
      <c r="AX36" s="782"/>
      <c r="AY36" s="782"/>
      <c r="AZ36" s="782"/>
      <c r="BA36" s="782"/>
      <c r="BB36" s="783"/>
      <c r="BF36" s="7"/>
    </row>
    <row r="37" spans="2:58" ht="11.25" customHeight="1" thickBot="1" x14ac:dyDescent="0.45">
      <c r="B37" s="1082"/>
      <c r="C37" s="1209"/>
      <c r="D37" s="1082"/>
      <c r="E37" s="1672"/>
      <c r="F37" s="1672"/>
      <c r="G37" s="1672"/>
      <c r="H37" s="1672"/>
      <c r="I37" s="1209"/>
      <c r="J37" s="1082"/>
      <c r="K37" s="1672"/>
      <c r="L37" s="1672"/>
      <c r="M37" s="1672"/>
      <c r="N37" s="1209"/>
      <c r="O37" s="2126"/>
      <c r="P37" s="2127"/>
      <c r="Q37" s="2127"/>
      <c r="R37" s="2127"/>
      <c r="S37" s="1094"/>
      <c r="T37" s="1746" t="s">
        <v>230</v>
      </c>
      <c r="U37" s="1747"/>
      <c r="V37" s="1747"/>
      <c r="W37" s="1748"/>
      <c r="X37" s="2137" t="s">
        <v>231</v>
      </c>
      <c r="Y37" s="1747"/>
      <c r="Z37" s="1748"/>
      <c r="AA37" s="260"/>
      <c r="AB37" s="1746" t="s">
        <v>230</v>
      </c>
      <c r="AC37" s="1747"/>
      <c r="AD37" s="1747"/>
      <c r="AE37" s="2138" t="s">
        <v>231</v>
      </c>
      <c r="AF37" s="2139"/>
      <c r="AG37" s="2139"/>
      <c r="AH37" s="261"/>
      <c r="AI37" s="2115"/>
      <c r="AJ37" s="2116"/>
      <c r="AK37" s="2116"/>
      <c r="AL37" s="2117"/>
      <c r="AM37" s="2122"/>
      <c r="AN37" s="1464"/>
      <c r="AO37" s="1464"/>
      <c r="AP37" s="2123"/>
      <c r="AQ37" s="1475"/>
      <c r="AR37" s="1475"/>
      <c r="AS37" s="1475"/>
      <c r="AT37" s="1475"/>
      <c r="AU37" s="1475"/>
      <c r="AV37" s="1475"/>
      <c r="AW37" s="1475"/>
      <c r="AX37" s="1475"/>
      <c r="AY37" s="1475"/>
      <c r="AZ37" s="1475"/>
      <c r="BA37" s="1475"/>
      <c r="BB37" s="1476"/>
    </row>
    <row r="38" spans="2:58" ht="11.25" customHeight="1" thickTop="1" x14ac:dyDescent="0.4">
      <c r="B38" s="1659" t="s">
        <v>407</v>
      </c>
      <c r="C38" s="2095"/>
      <c r="D38" s="1636" t="s">
        <v>233</v>
      </c>
      <c r="E38" s="1164"/>
      <c r="F38" s="1164"/>
      <c r="G38" s="1164"/>
      <c r="H38" s="1164"/>
      <c r="I38" s="1165"/>
      <c r="J38" s="1988" t="s">
        <v>408</v>
      </c>
      <c r="K38" s="1233"/>
      <c r="L38" s="1233"/>
      <c r="M38" s="1233"/>
      <c r="N38" s="1989"/>
      <c r="O38" s="1722"/>
      <c r="P38" s="1723"/>
      <c r="Q38" s="1723"/>
      <c r="R38" s="1723"/>
      <c r="S38" s="897" t="s">
        <v>28</v>
      </c>
      <c r="T38" s="1064"/>
      <c r="U38" s="1065"/>
      <c r="V38" s="1065"/>
      <c r="W38" s="1065"/>
      <c r="X38" s="2091"/>
      <c r="Y38" s="1065"/>
      <c r="Z38" s="2092"/>
      <c r="AA38" s="2093" t="s">
        <v>28</v>
      </c>
      <c r="AB38" s="1064"/>
      <c r="AC38" s="1065"/>
      <c r="AD38" s="2092"/>
      <c r="AE38" s="2091"/>
      <c r="AF38" s="1065"/>
      <c r="AG38" s="2092"/>
      <c r="AH38" s="2093" t="s">
        <v>28</v>
      </c>
      <c r="AI38" s="2094"/>
      <c r="AJ38" s="1065"/>
      <c r="AK38" s="1065"/>
      <c r="AL38" s="1734" t="s">
        <v>28</v>
      </c>
      <c r="AM38" s="2088">
        <f>T38+X38+AB38+AE38+AI38</f>
        <v>0</v>
      </c>
      <c r="AN38" s="2089"/>
      <c r="AO38" s="2089"/>
      <c r="AP38" s="2090"/>
      <c r="AQ38" s="1596" t="s">
        <v>234</v>
      </c>
      <c r="AR38" s="1596"/>
      <c r="AS38" s="1596"/>
      <c r="AT38" s="1596"/>
      <c r="AU38" s="1596"/>
      <c r="AV38" s="1652">
        <f>ROUNDDOWN(AM38/3,1)</f>
        <v>0</v>
      </c>
      <c r="AW38" s="1652"/>
      <c r="AX38" s="1652"/>
      <c r="AY38" s="1652"/>
      <c r="AZ38" s="884" t="s">
        <v>28</v>
      </c>
      <c r="BA38" s="884"/>
      <c r="BB38" s="678"/>
    </row>
    <row r="39" spans="2:58" ht="11.25" customHeight="1" x14ac:dyDescent="0.4">
      <c r="B39" s="1661"/>
      <c r="C39" s="1663"/>
      <c r="D39" s="1646"/>
      <c r="E39" s="1167"/>
      <c r="F39" s="1167"/>
      <c r="G39" s="1167"/>
      <c r="H39" s="1167"/>
      <c r="I39" s="1168"/>
      <c r="J39" s="561"/>
      <c r="K39" s="562"/>
      <c r="L39" s="562"/>
      <c r="M39" s="562"/>
      <c r="N39" s="563"/>
      <c r="O39" s="1722"/>
      <c r="P39" s="1723"/>
      <c r="Q39" s="1723"/>
      <c r="R39" s="1723"/>
      <c r="S39" s="897"/>
      <c r="T39" s="1171"/>
      <c r="U39" s="1172"/>
      <c r="V39" s="1172"/>
      <c r="W39" s="1172"/>
      <c r="X39" s="2050"/>
      <c r="Y39" s="1172"/>
      <c r="Z39" s="2051"/>
      <c r="AA39" s="2044"/>
      <c r="AB39" s="1171"/>
      <c r="AC39" s="1172"/>
      <c r="AD39" s="2051"/>
      <c r="AE39" s="2050"/>
      <c r="AF39" s="1172"/>
      <c r="AG39" s="2051"/>
      <c r="AH39" s="2044"/>
      <c r="AI39" s="2054"/>
      <c r="AJ39" s="1172"/>
      <c r="AK39" s="1172"/>
      <c r="AL39" s="1173"/>
      <c r="AM39" s="2041"/>
      <c r="AN39" s="1150"/>
      <c r="AO39" s="1150"/>
      <c r="AP39" s="2042"/>
      <c r="AQ39" s="726"/>
      <c r="AR39" s="726"/>
      <c r="AS39" s="726"/>
      <c r="AT39" s="726"/>
      <c r="AU39" s="726"/>
      <c r="AV39" s="1630"/>
      <c r="AW39" s="1630"/>
      <c r="AX39" s="1630"/>
      <c r="AY39" s="1630"/>
      <c r="AZ39" s="899"/>
      <c r="BA39" s="899"/>
      <c r="BB39" s="681"/>
    </row>
    <row r="40" spans="2:58" ht="11.25" customHeight="1" x14ac:dyDescent="0.4">
      <c r="B40" s="1661"/>
      <c r="C40" s="1663"/>
      <c r="D40" s="1643" t="s">
        <v>235</v>
      </c>
      <c r="E40" s="1153"/>
      <c r="F40" s="1153"/>
      <c r="G40" s="1153"/>
      <c r="H40" s="1153"/>
      <c r="I40" s="1154"/>
      <c r="J40" s="555" t="s">
        <v>408</v>
      </c>
      <c r="K40" s="556"/>
      <c r="L40" s="556"/>
      <c r="M40" s="556"/>
      <c r="N40" s="557"/>
      <c r="O40" s="1724"/>
      <c r="P40" s="1725"/>
      <c r="Q40" s="1725"/>
      <c r="R40" s="1725"/>
      <c r="S40" s="883" t="s">
        <v>28</v>
      </c>
      <c r="T40" s="901"/>
      <c r="U40" s="902"/>
      <c r="V40" s="902"/>
      <c r="W40" s="902"/>
      <c r="X40" s="2048"/>
      <c r="Y40" s="902"/>
      <c r="Z40" s="2049"/>
      <c r="AA40" s="2043" t="s">
        <v>28</v>
      </c>
      <c r="AB40" s="1157"/>
      <c r="AC40" s="1158"/>
      <c r="AD40" s="2049"/>
      <c r="AE40" s="2048"/>
      <c r="AF40" s="1158"/>
      <c r="AG40" s="2049"/>
      <c r="AH40" s="2043" t="s">
        <v>28</v>
      </c>
      <c r="AI40" s="2057"/>
      <c r="AJ40" s="1158"/>
      <c r="AK40" s="1158"/>
      <c r="AL40" s="1159" t="s">
        <v>28</v>
      </c>
      <c r="AM40" s="1174">
        <f>T40+X40+AB40+AE40+AI40+T42+X42+AB42+AE42+AI42</f>
        <v>0</v>
      </c>
      <c r="AN40" s="1148"/>
      <c r="AO40" s="1148"/>
      <c r="AP40" s="2014"/>
      <c r="AQ40" s="453" t="s">
        <v>56</v>
      </c>
      <c r="AR40" s="556"/>
      <c r="AS40" s="556"/>
      <c r="AT40" s="556"/>
      <c r="AU40" s="556"/>
      <c r="AV40" s="1634">
        <f>ROUNDDOWN(AM40/6,1)</f>
        <v>0</v>
      </c>
      <c r="AW40" s="1634"/>
      <c r="AX40" s="1634"/>
      <c r="AY40" s="1634"/>
      <c r="AZ40" s="894" t="s">
        <v>28</v>
      </c>
      <c r="BA40" s="894"/>
      <c r="BB40" s="675"/>
    </row>
    <row r="41" spans="2:58" ht="11.25" customHeight="1" x14ac:dyDescent="0.4">
      <c r="B41" s="1661"/>
      <c r="C41" s="1663"/>
      <c r="D41" s="1646"/>
      <c r="E41" s="1167"/>
      <c r="F41" s="1167"/>
      <c r="G41" s="1167"/>
      <c r="H41" s="1167"/>
      <c r="I41" s="1168"/>
      <c r="J41" s="561"/>
      <c r="K41" s="562"/>
      <c r="L41" s="562"/>
      <c r="M41" s="562"/>
      <c r="N41" s="563"/>
      <c r="O41" s="1724"/>
      <c r="P41" s="1725"/>
      <c r="Q41" s="1725"/>
      <c r="R41" s="1725"/>
      <c r="S41" s="883"/>
      <c r="T41" s="1171"/>
      <c r="U41" s="1172"/>
      <c r="V41" s="1172"/>
      <c r="W41" s="1172"/>
      <c r="X41" s="2050"/>
      <c r="Y41" s="1172"/>
      <c r="Z41" s="2051"/>
      <c r="AA41" s="2044"/>
      <c r="AB41" s="1171"/>
      <c r="AC41" s="1172"/>
      <c r="AD41" s="2051"/>
      <c r="AE41" s="2050"/>
      <c r="AF41" s="1172"/>
      <c r="AG41" s="2051"/>
      <c r="AH41" s="2044"/>
      <c r="AI41" s="2054"/>
      <c r="AJ41" s="1172"/>
      <c r="AK41" s="1172"/>
      <c r="AL41" s="1173"/>
      <c r="AM41" s="1176"/>
      <c r="AN41" s="1149"/>
      <c r="AO41" s="1149"/>
      <c r="AP41" s="2056"/>
      <c r="AQ41" s="1341"/>
      <c r="AR41" s="559"/>
      <c r="AS41" s="559"/>
      <c r="AT41" s="559"/>
      <c r="AU41" s="559"/>
      <c r="AV41" s="1642"/>
      <c r="AW41" s="1642"/>
      <c r="AX41" s="1642"/>
      <c r="AY41" s="1642"/>
      <c r="AZ41" s="884"/>
      <c r="BA41" s="884"/>
      <c r="BB41" s="678"/>
    </row>
    <row r="42" spans="2:58" ht="11.25" customHeight="1" x14ac:dyDescent="0.4">
      <c r="B42" s="1661"/>
      <c r="C42" s="1663"/>
      <c r="D42" s="1636" t="s">
        <v>237</v>
      </c>
      <c r="E42" s="1164"/>
      <c r="F42" s="1164"/>
      <c r="G42" s="1164"/>
      <c r="H42" s="1164"/>
      <c r="I42" s="1165"/>
      <c r="J42" s="558" t="s">
        <v>408</v>
      </c>
      <c r="K42" s="559"/>
      <c r="L42" s="559"/>
      <c r="M42" s="559"/>
      <c r="N42" s="560"/>
      <c r="O42" s="1733"/>
      <c r="P42" s="1721"/>
      <c r="Q42" s="1721"/>
      <c r="R42" s="1721"/>
      <c r="S42" s="900" t="s">
        <v>28</v>
      </c>
      <c r="T42" s="2052"/>
      <c r="U42" s="2084"/>
      <c r="V42" s="2084"/>
      <c r="W42" s="2084"/>
      <c r="X42" s="2085"/>
      <c r="Y42" s="2084"/>
      <c r="Z42" s="2086"/>
      <c r="AA42" s="2079" t="s">
        <v>28</v>
      </c>
      <c r="AB42" s="2052"/>
      <c r="AC42" s="1606"/>
      <c r="AD42" s="2086"/>
      <c r="AE42" s="2085"/>
      <c r="AF42" s="1606"/>
      <c r="AG42" s="2086"/>
      <c r="AH42" s="2079" t="s">
        <v>28</v>
      </c>
      <c r="AI42" s="2053"/>
      <c r="AJ42" s="1606"/>
      <c r="AK42" s="1606"/>
      <c r="AL42" s="2047" t="s">
        <v>28</v>
      </c>
      <c r="AM42" s="1176"/>
      <c r="AN42" s="1149"/>
      <c r="AO42" s="1149"/>
      <c r="AP42" s="2056"/>
      <c r="AQ42" s="1341"/>
      <c r="AR42" s="559"/>
      <c r="AS42" s="559"/>
      <c r="AT42" s="559"/>
      <c r="AU42" s="559"/>
      <c r="AV42" s="1642"/>
      <c r="AW42" s="1642"/>
      <c r="AX42" s="1642"/>
      <c r="AY42" s="1642"/>
      <c r="AZ42" s="884"/>
      <c r="BA42" s="884"/>
      <c r="BB42" s="678"/>
    </row>
    <row r="43" spans="2:58" ht="11.25" customHeight="1" thickBot="1" x14ac:dyDescent="0.45">
      <c r="B43" s="1661"/>
      <c r="C43" s="1663"/>
      <c r="D43" s="2080"/>
      <c r="E43" s="1127"/>
      <c r="F43" s="1127"/>
      <c r="G43" s="1127"/>
      <c r="H43" s="1127"/>
      <c r="I43" s="1128"/>
      <c r="J43" s="1627"/>
      <c r="K43" s="1105"/>
      <c r="L43" s="1105"/>
      <c r="M43" s="1105"/>
      <c r="N43" s="1106"/>
      <c r="O43" s="2081"/>
      <c r="P43" s="2082"/>
      <c r="Q43" s="2082"/>
      <c r="R43" s="2082"/>
      <c r="S43" s="2083"/>
      <c r="T43" s="1066"/>
      <c r="U43" s="1067"/>
      <c r="V43" s="1067"/>
      <c r="W43" s="1067"/>
      <c r="X43" s="2065"/>
      <c r="Y43" s="1067"/>
      <c r="Z43" s="2064"/>
      <c r="AA43" s="2066"/>
      <c r="AB43" s="1066"/>
      <c r="AC43" s="1067"/>
      <c r="AD43" s="2064"/>
      <c r="AE43" s="2065"/>
      <c r="AF43" s="1067"/>
      <c r="AG43" s="2064"/>
      <c r="AH43" s="2066"/>
      <c r="AI43" s="2067"/>
      <c r="AJ43" s="1067"/>
      <c r="AK43" s="1067"/>
      <c r="AL43" s="1134"/>
      <c r="AM43" s="1137"/>
      <c r="AN43" s="1108"/>
      <c r="AO43" s="1108"/>
      <c r="AP43" s="2015"/>
      <c r="AQ43" s="2087"/>
      <c r="AR43" s="1105"/>
      <c r="AS43" s="1105"/>
      <c r="AT43" s="1105"/>
      <c r="AU43" s="1105"/>
      <c r="AV43" s="2072"/>
      <c r="AW43" s="2072"/>
      <c r="AX43" s="2072"/>
      <c r="AY43" s="2072"/>
      <c r="AZ43" s="1079"/>
      <c r="BA43" s="1079"/>
      <c r="BB43" s="1698"/>
    </row>
    <row r="44" spans="2:58" ht="11.25" customHeight="1" x14ac:dyDescent="0.4">
      <c r="B44" s="1661"/>
      <c r="C44" s="1663"/>
      <c r="D44" s="1160" t="s">
        <v>409</v>
      </c>
      <c r="E44" s="1161"/>
      <c r="F44" s="1161"/>
      <c r="G44" s="1161"/>
      <c r="H44" s="1161"/>
      <c r="I44" s="1161"/>
      <c r="J44" s="1161"/>
      <c r="K44" s="1161"/>
      <c r="L44" s="1161"/>
      <c r="M44" s="1161"/>
      <c r="N44" s="1161"/>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2"/>
    </row>
    <row r="45" spans="2:58" ht="11.25" customHeight="1" x14ac:dyDescent="0.4">
      <c r="B45" s="1661"/>
      <c r="C45" s="1663"/>
      <c r="D45" s="1163" t="s">
        <v>55</v>
      </c>
      <c r="E45" s="1637"/>
      <c r="F45" s="1637"/>
      <c r="G45" s="1637"/>
      <c r="H45" s="1637"/>
      <c r="I45" s="1638"/>
      <c r="J45" s="558" t="s">
        <v>410</v>
      </c>
      <c r="K45" s="559"/>
      <c r="L45" s="559"/>
      <c r="M45" s="559"/>
      <c r="N45" s="560"/>
      <c r="O45" s="2058"/>
      <c r="P45" s="2059"/>
      <c r="Q45" s="2059"/>
      <c r="R45" s="2059"/>
      <c r="S45" s="2062"/>
      <c r="T45" s="1157"/>
      <c r="U45" s="1158"/>
      <c r="V45" s="1158"/>
      <c r="W45" s="1158"/>
      <c r="X45" s="1158"/>
      <c r="Y45" s="1158"/>
      <c r="Z45" s="1158"/>
      <c r="AA45" s="2026" t="s">
        <v>28</v>
      </c>
      <c r="AB45" s="1157"/>
      <c r="AC45" s="1158"/>
      <c r="AD45" s="1158"/>
      <c r="AE45" s="1158"/>
      <c r="AF45" s="1158"/>
      <c r="AG45" s="1158"/>
      <c r="AH45" s="2028" t="s">
        <v>28</v>
      </c>
      <c r="AI45" s="2057"/>
      <c r="AJ45" s="1158"/>
      <c r="AK45" s="1158"/>
      <c r="AL45" s="1159" t="s">
        <v>28</v>
      </c>
      <c r="AM45" s="2055">
        <f>T45+AB45+AI45</f>
        <v>0</v>
      </c>
      <c r="AN45" s="1149"/>
      <c r="AO45" s="1149"/>
      <c r="AP45" s="2056"/>
      <c r="AQ45" s="559" t="s">
        <v>56</v>
      </c>
      <c r="AR45" s="559"/>
      <c r="AS45" s="559"/>
      <c r="AT45" s="559"/>
      <c r="AU45" s="559"/>
      <c r="AV45" s="1635">
        <f>ROUNDDOWN(AM45/6,1)</f>
        <v>0</v>
      </c>
      <c r="AW45" s="1635"/>
      <c r="AX45" s="1635"/>
      <c r="AY45" s="1635"/>
      <c r="AZ45" s="884" t="s">
        <v>28</v>
      </c>
      <c r="BA45" s="884"/>
      <c r="BB45" s="1139"/>
    </row>
    <row r="46" spans="2:58" ht="11.25" customHeight="1" x14ac:dyDescent="0.4">
      <c r="B46" s="1661"/>
      <c r="C46" s="1663"/>
      <c r="D46" s="1163"/>
      <c r="E46" s="1637"/>
      <c r="F46" s="1637"/>
      <c r="G46" s="1637"/>
      <c r="H46" s="1637"/>
      <c r="I46" s="1638"/>
      <c r="J46" s="558"/>
      <c r="K46" s="559"/>
      <c r="L46" s="559"/>
      <c r="M46" s="559"/>
      <c r="N46" s="560"/>
      <c r="O46" s="2060"/>
      <c r="P46" s="2061"/>
      <c r="Q46" s="2061"/>
      <c r="R46" s="2061"/>
      <c r="S46" s="2063"/>
      <c r="T46" s="1171"/>
      <c r="U46" s="1172"/>
      <c r="V46" s="1172"/>
      <c r="W46" s="1172"/>
      <c r="X46" s="1172"/>
      <c r="Y46" s="1172"/>
      <c r="Z46" s="1172"/>
      <c r="AA46" s="2046"/>
      <c r="AB46" s="2052"/>
      <c r="AC46" s="1606"/>
      <c r="AD46" s="1606"/>
      <c r="AE46" s="1606"/>
      <c r="AF46" s="1606"/>
      <c r="AG46" s="1606"/>
      <c r="AH46" s="2028"/>
      <c r="AI46" s="2054"/>
      <c r="AJ46" s="1172"/>
      <c r="AK46" s="1172"/>
      <c r="AL46" s="1173"/>
      <c r="AM46" s="2041"/>
      <c r="AN46" s="1150"/>
      <c r="AO46" s="1150"/>
      <c r="AP46" s="2042"/>
      <c r="AQ46" s="562"/>
      <c r="AR46" s="562"/>
      <c r="AS46" s="562"/>
      <c r="AT46" s="562"/>
      <c r="AU46" s="562"/>
      <c r="AV46" s="1630"/>
      <c r="AW46" s="1630"/>
      <c r="AX46" s="1630"/>
      <c r="AY46" s="1630"/>
      <c r="AZ46" s="899"/>
      <c r="BA46" s="899"/>
      <c r="BB46" s="1188"/>
    </row>
    <row r="47" spans="2:58" ht="11.25" customHeight="1" x14ac:dyDescent="0.4">
      <c r="B47" s="1661"/>
      <c r="C47" s="1663"/>
      <c r="D47" s="1152" t="s">
        <v>57</v>
      </c>
      <c r="E47" s="1644"/>
      <c r="F47" s="1644"/>
      <c r="G47" s="1644"/>
      <c r="H47" s="1644"/>
      <c r="I47" s="1645"/>
      <c r="J47" s="1287" t="s">
        <v>410</v>
      </c>
      <c r="K47" s="894"/>
      <c r="L47" s="894"/>
      <c r="M47" s="894"/>
      <c r="N47" s="895"/>
      <c r="O47" s="2076"/>
      <c r="P47" s="2077"/>
      <c r="Q47" s="2077"/>
      <c r="R47" s="2077"/>
      <c r="S47" s="2078"/>
      <c r="T47" s="1157"/>
      <c r="U47" s="1158"/>
      <c r="V47" s="1158"/>
      <c r="W47" s="1158"/>
      <c r="X47" s="1158"/>
      <c r="Y47" s="1158"/>
      <c r="Z47" s="1158"/>
      <c r="AA47" s="2026" t="s">
        <v>28</v>
      </c>
      <c r="AB47" s="1157"/>
      <c r="AC47" s="1158"/>
      <c r="AD47" s="1158"/>
      <c r="AE47" s="1158"/>
      <c r="AF47" s="1158"/>
      <c r="AG47" s="2049"/>
      <c r="AH47" s="2028" t="s">
        <v>28</v>
      </c>
      <c r="AI47" s="2057"/>
      <c r="AJ47" s="1158"/>
      <c r="AK47" s="1158"/>
      <c r="AL47" s="1159" t="s">
        <v>28</v>
      </c>
      <c r="AM47" s="2040">
        <f>T47+AB47+T49+X49+AB49+AE49+AI47+AI49</f>
        <v>0</v>
      </c>
      <c r="AN47" s="1148"/>
      <c r="AO47" s="1148"/>
      <c r="AP47" s="2014"/>
      <c r="AQ47" s="556" t="s">
        <v>58</v>
      </c>
      <c r="AR47" s="556"/>
      <c r="AS47" s="556"/>
      <c r="AT47" s="556"/>
      <c r="AU47" s="556"/>
      <c r="AV47" s="1634">
        <f>ROUNDDOWN(AM47/15,1)</f>
        <v>0</v>
      </c>
      <c r="AW47" s="1634"/>
      <c r="AX47" s="1634"/>
      <c r="AY47" s="1634"/>
      <c r="AZ47" s="894" t="s">
        <v>28</v>
      </c>
      <c r="BA47" s="894"/>
      <c r="BB47" s="1151"/>
    </row>
    <row r="48" spans="2:58" ht="11.25" customHeight="1" x14ac:dyDescent="0.4">
      <c r="B48" s="1661"/>
      <c r="C48" s="1663"/>
      <c r="D48" s="1163"/>
      <c r="E48" s="1637"/>
      <c r="F48" s="1637"/>
      <c r="G48" s="1637"/>
      <c r="H48" s="1637"/>
      <c r="I48" s="1638"/>
      <c r="J48" s="896"/>
      <c r="K48" s="884"/>
      <c r="L48" s="884"/>
      <c r="M48" s="884"/>
      <c r="N48" s="897"/>
      <c r="O48" s="2058"/>
      <c r="P48" s="2059"/>
      <c r="Q48" s="2059"/>
      <c r="R48" s="2059"/>
      <c r="S48" s="2062"/>
      <c r="T48" s="1171"/>
      <c r="U48" s="1172"/>
      <c r="V48" s="1172"/>
      <c r="W48" s="1172"/>
      <c r="X48" s="1172"/>
      <c r="Y48" s="1172"/>
      <c r="Z48" s="1172"/>
      <c r="AA48" s="2046"/>
      <c r="AB48" s="1171"/>
      <c r="AC48" s="1172"/>
      <c r="AD48" s="1172"/>
      <c r="AE48" s="1172"/>
      <c r="AF48" s="1172"/>
      <c r="AG48" s="2051"/>
      <c r="AH48" s="2028"/>
      <c r="AI48" s="2054"/>
      <c r="AJ48" s="1172"/>
      <c r="AK48" s="1172"/>
      <c r="AL48" s="1173"/>
      <c r="AM48" s="2055"/>
      <c r="AN48" s="1149"/>
      <c r="AO48" s="1149"/>
      <c r="AP48" s="2056"/>
      <c r="AQ48" s="559"/>
      <c r="AR48" s="559"/>
      <c r="AS48" s="559"/>
      <c r="AT48" s="559"/>
      <c r="AU48" s="559"/>
      <c r="AV48" s="1642"/>
      <c r="AW48" s="1642"/>
      <c r="AX48" s="1642"/>
      <c r="AY48" s="1642"/>
      <c r="AZ48" s="884"/>
      <c r="BA48" s="884"/>
      <c r="BB48" s="1139"/>
    </row>
    <row r="49" spans="2:54" ht="11.25" customHeight="1" x14ac:dyDescent="0.4">
      <c r="B49" s="1661"/>
      <c r="C49" s="1663"/>
      <c r="D49" s="1163"/>
      <c r="E49" s="1637"/>
      <c r="F49" s="1637"/>
      <c r="G49" s="1637"/>
      <c r="H49" s="1637"/>
      <c r="I49" s="1638"/>
      <c r="J49" s="1287" t="s">
        <v>411</v>
      </c>
      <c r="K49" s="894"/>
      <c r="L49" s="894"/>
      <c r="M49" s="894"/>
      <c r="N49" s="895"/>
      <c r="O49" s="1732"/>
      <c r="P49" s="1720"/>
      <c r="Q49" s="1720"/>
      <c r="R49" s="1720"/>
      <c r="S49" s="895" t="s">
        <v>28</v>
      </c>
      <c r="T49" s="1157"/>
      <c r="U49" s="1158"/>
      <c r="V49" s="1158"/>
      <c r="W49" s="1158"/>
      <c r="X49" s="2048"/>
      <c r="Y49" s="1158"/>
      <c r="Z49" s="1158"/>
      <c r="AA49" s="2026" t="s">
        <v>28</v>
      </c>
      <c r="AB49" s="1157"/>
      <c r="AC49" s="1158"/>
      <c r="AD49" s="2049"/>
      <c r="AE49" s="2048"/>
      <c r="AF49" s="1158"/>
      <c r="AG49" s="2049"/>
      <c r="AH49" s="2043" t="s">
        <v>28</v>
      </c>
      <c r="AI49" s="2053"/>
      <c r="AJ49" s="1606"/>
      <c r="AK49" s="1606"/>
      <c r="AL49" s="2047" t="s">
        <v>28</v>
      </c>
      <c r="AM49" s="2055"/>
      <c r="AN49" s="1149"/>
      <c r="AO49" s="1149"/>
      <c r="AP49" s="2056"/>
      <c r="AQ49" s="559"/>
      <c r="AR49" s="559"/>
      <c r="AS49" s="559"/>
      <c r="AT49" s="559"/>
      <c r="AU49" s="559"/>
      <c r="AV49" s="1642"/>
      <c r="AW49" s="1642"/>
      <c r="AX49" s="1642"/>
      <c r="AY49" s="1642"/>
      <c r="AZ49" s="884"/>
      <c r="BA49" s="884"/>
      <c r="BB49" s="1139"/>
    </row>
    <row r="50" spans="2:54" ht="11.25" customHeight="1" thickBot="1" x14ac:dyDescent="0.45">
      <c r="B50" s="1661"/>
      <c r="C50" s="1663"/>
      <c r="D50" s="2071"/>
      <c r="E50" s="1963"/>
      <c r="F50" s="1963"/>
      <c r="G50" s="1963"/>
      <c r="H50" s="1963"/>
      <c r="I50" s="1964"/>
      <c r="J50" s="2068"/>
      <c r="K50" s="1079"/>
      <c r="L50" s="1079"/>
      <c r="M50" s="1079"/>
      <c r="N50" s="1132"/>
      <c r="O50" s="2069"/>
      <c r="P50" s="2070"/>
      <c r="Q50" s="2070"/>
      <c r="R50" s="2070"/>
      <c r="S50" s="1132"/>
      <c r="T50" s="1066"/>
      <c r="U50" s="1067"/>
      <c r="V50" s="1067"/>
      <c r="W50" s="1067"/>
      <c r="X50" s="2065"/>
      <c r="Y50" s="1067"/>
      <c r="Z50" s="1067"/>
      <c r="AA50" s="2027"/>
      <c r="AB50" s="1066"/>
      <c r="AC50" s="1067"/>
      <c r="AD50" s="2064"/>
      <c r="AE50" s="2065"/>
      <c r="AF50" s="1067"/>
      <c r="AG50" s="2064"/>
      <c r="AH50" s="2066"/>
      <c r="AI50" s="2067"/>
      <c r="AJ50" s="1067"/>
      <c r="AK50" s="1067"/>
      <c r="AL50" s="1134"/>
      <c r="AM50" s="2041"/>
      <c r="AN50" s="1150"/>
      <c r="AO50" s="1150"/>
      <c r="AP50" s="2042"/>
      <c r="AQ50" s="562"/>
      <c r="AR50" s="562"/>
      <c r="AS50" s="562"/>
      <c r="AT50" s="562"/>
      <c r="AU50" s="562"/>
      <c r="AV50" s="1635"/>
      <c r="AW50" s="1635"/>
      <c r="AX50" s="1635"/>
      <c r="AY50" s="1635"/>
      <c r="AZ50" s="1079"/>
      <c r="BA50" s="1079"/>
      <c r="BB50" s="1073"/>
    </row>
    <row r="51" spans="2:54" ht="11.25" customHeight="1" x14ac:dyDescent="0.4">
      <c r="B51" s="1661"/>
      <c r="C51" s="1663"/>
      <c r="D51" s="1160" t="s">
        <v>412</v>
      </c>
      <c r="E51" s="1161"/>
      <c r="F51" s="1161"/>
      <c r="G51" s="1161"/>
      <c r="H51" s="1161"/>
      <c r="I51" s="1161"/>
      <c r="J51" s="1161"/>
      <c r="K51" s="1161"/>
      <c r="L51" s="1161"/>
      <c r="M51" s="1161"/>
      <c r="N51" s="1161"/>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2"/>
    </row>
    <row r="52" spans="2:54" ht="11.25" customHeight="1" x14ac:dyDescent="0.4">
      <c r="B52" s="1661"/>
      <c r="C52" s="1663"/>
      <c r="D52" s="1163" t="s">
        <v>55</v>
      </c>
      <c r="E52" s="1637"/>
      <c r="F52" s="1637"/>
      <c r="G52" s="1637"/>
      <c r="H52" s="1637"/>
      <c r="I52" s="1638"/>
      <c r="J52" s="558" t="s">
        <v>410</v>
      </c>
      <c r="K52" s="559"/>
      <c r="L52" s="559"/>
      <c r="M52" s="559"/>
      <c r="N52" s="560"/>
      <c r="O52" s="2076"/>
      <c r="P52" s="2077"/>
      <c r="Q52" s="2077"/>
      <c r="R52" s="2077"/>
      <c r="S52" s="2078"/>
      <c r="T52" s="1157"/>
      <c r="U52" s="1158"/>
      <c r="V52" s="1158"/>
      <c r="W52" s="1158"/>
      <c r="X52" s="1158"/>
      <c r="Y52" s="1158"/>
      <c r="Z52" s="1158"/>
      <c r="AA52" s="2026" t="s">
        <v>28</v>
      </c>
      <c r="AB52" s="1157"/>
      <c r="AC52" s="1158"/>
      <c r="AD52" s="1158"/>
      <c r="AE52" s="1158"/>
      <c r="AF52" s="1158"/>
      <c r="AG52" s="1158"/>
      <c r="AH52" s="2028" t="s">
        <v>28</v>
      </c>
      <c r="AI52" s="2057"/>
      <c r="AJ52" s="1158"/>
      <c r="AK52" s="1158"/>
      <c r="AL52" s="1159" t="s">
        <v>28</v>
      </c>
      <c r="AM52" s="2040">
        <f>T52+AB52+T54+AB54+T56+X56+AB56+AE56+AI52+AI54+AI56</f>
        <v>0</v>
      </c>
      <c r="AN52" s="1148"/>
      <c r="AO52" s="1148"/>
      <c r="AP52" s="2014"/>
      <c r="AQ52" s="556" t="s">
        <v>58</v>
      </c>
      <c r="AR52" s="556"/>
      <c r="AS52" s="556"/>
      <c r="AT52" s="556"/>
      <c r="AU52" s="556"/>
      <c r="AV52" s="1634">
        <f>ROUNDDOWN(AM52/15,1)</f>
        <v>0</v>
      </c>
      <c r="AW52" s="1634"/>
      <c r="AX52" s="1634"/>
      <c r="AY52" s="1634"/>
      <c r="AZ52" s="894" t="s">
        <v>28</v>
      </c>
      <c r="BA52" s="894"/>
      <c r="BB52" s="1151"/>
    </row>
    <row r="53" spans="2:54" ht="11.25" customHeight="1" x14ac:dyDescent="0.4">
      <c r="B53" s="1661"/>
      <c r="C53" s="1663"/>
      <c r="D53" s="1163"/>
      <c r="E53" s="1637"/>
      <c r="F53" s="1637"/>
      <c r="G53" s="1637"/>
      <c r="H53" s="1637"/>
      <c r="I53" s="1638"/>
      <c r="J53" s="558"/>
      <c r="K53" s="559"/>
      <c r="L53" s="559"/>
      <c r="M53" s="559"/>
      <c r="N53" s="560"/>
      <c r="O53" s="2060"/>
      <c r="P53" s="2061"/>
      <c r="Q53" s="2061"/>
      <c r="R53" s="2061"/>
      <c r="S53" s="2063"/>
      <c r="T53" s="1171"/>
      <c r="U53" s="1172"/>
      <c r="V53" s="1172"/>
      <c r="W53" s="1172"/>
      <c r="X53" s="1172"/>
      <c r="Y53" s="1172"/>
      <c r="Z53" s="1172"/>
      <c r="AA53" s="2046"/>
      <c r="AB53" s="2052"/>
      <c r="AC53" s="1606"/>
      <c r="AD53" s="1606"/>
      <c r="AE53" s="1606"/>
      <c r="AF53" s="1606"/>
      <c r="AG53" s="1606"/>
      <c r="AH53" s="2028"/>
      <c r="AI53" s="2054"/>
      <c r="AJ53" s="1172"/>
      <c r="AK53" s="1172"/>
      <c r="AL53" s="1173"/>
      <c r="AM53" s="2055"/>
      <c r="AN53" s="1149"/>
      <c r="AO53" s="1149"/>
      <c r="AP53" s="2056"/>
      <c r="AQ53" s="559"/>
      <c r="AR53" s="559"/>
      <c r="AS53" s="559"/>
      <c r="AT53" s="559"/>
      <c r="AU53" s="559"/>
      <c r="AV53" s="1642"/>
      <c r="AW53" s="1642"/>
      <c r="AX53" s="1642"/>
      <c r="AY53" s="1642"/>
      <c r="AZ53" s="884"/>
      <c r="BA53" s="884"/>
      <c r="BB53" s="1139"/>
    </row>
    <row r="54" spans="2:54" ht="11.25" customHeight="1" x14ac:dyDescent="0.4">
      <c r="B54" s="1661"/>
      <c r="C54" s="1663"/>
      <c r="D54" s="1152" t="s">
        <v>57</v>
      </c>
      <c r="E54" s="1644"/>
      <c r="F54" s="1644"/>
      <c r="G54" s="1644"/>
      <c r="H54" s="1644"/>
      <c r="I54" s="1645"/>
      <c r="J54" s="1287" t="s">
        <v>410</v>
      </c>
      <c r="K54" s="894"/>
      <c r="L54" s="894"/>
      <c r="M54" s="894"/>
      <c r="N54" s="895"/>
      <c r="O54" s="2058"/>
      <c r="P54" s="2059"/>
      <c r="Q54" s="2059"/>
      <c r="R54" s="2059"/>
      <c r="S54" s="2062"/>
      <c r="T54" s="1157"/>
      <c r="U54" s="1158"/>
      <c r="V54" s="1158"/>
      <c r="W54" s="1158"/>
      <c r="X54" s="1158"/>
      <c r="Y54" s="1158"/>
      <c r="Z54" s="1158"/>
      <c r="AA54" s="2026" t="s">
        <v>28</v>
      </c>
      <c r="AB54" s="1157"/>
      <c r="AC54" s="1158"/>
      <c r="AD54" s="1158"/>
      <c r="AE54" s="1158"/>
      <c r="AF54" s="1158"/>
      <c r="AG54" s="2049"/>
      <c r="AH54" s="2028" t="s">
        <v>28</v>
      </c>
      <c r="AI54" s="2057"/>
      <c r="AJ54" s="1158"/>
      <c r="AK54" s="1158"/>
      <c r="AL54" s="1159" t="s">
        <v>28</v>
      </c>
      <c r="AM54" s="2055"/>
      <c r="AN54" s="1149"/>
      <c r="AO54" s="1149"/>
      <c r="AP54" s="2056"/>
      <c r="AQ54" s="559"/>
      <c r="AR54" s="559"/>
      <c r="AS54" s="559"/>
      <c r="AT54" s="559"/>
      <c r="AU54" s="559"/>
      <c r="AV54" s="1642"/>
      <c r="AW54" s="1642"/>
      <c r="AX54" s="1642"/>
      <c r="AY54" s="1642"/>
      <c r="AZ54" s="884"/>
      <c r="BA54" s="884"/>
      <c r="BB54" s="1139"/>
    </row>
    <row r="55" spans="2:54" ht="11.25" customHeight="1" x14ac:dyDescent="0.4">
      <c r="B55" s="1661"/>
      <c r="C55" s="1663"/>
      <c r="D55" s="1163"/>
      <c r="E55" s="1637"/>
      <c r="F55" s="1637"/>
      <c r="G55" s="1637"/>
      <c r="H55" s="1637"/>
      <c r="I55" s="1638"/>
      <c r="J55" s="896"/>
      <c r="K55" s="884"/>
      <c r="L55" s="884"/>
      <c r="M55" s="884"/>
      <c r="N55" s="897"/>
      <c r="O55" s="2058"/>
      <c r="P55" s="2059"/>
      <c r="Q55" s="2059"/>
      <c r="R55" s="2059"/>
      <c r="S55" s="2062"/>
      <c r="T55" s="1171"/>
      <c r="U55" s="1172"/>
      <c r="V55" s="1172"/>
      <c r="W55" s="1172"/>
      <c r="X55" s="1172"/>
      <c r="Y55" s="1172"/>
      <c r="Z55" s="1172"/>
      <c r="AA55" s="2046"/>
      <c r="AB55" s="1171"/>
      <c r="AC55" s="1172"/>
      <c r="AD55" s="1172"/>
      <c r="AE55" s="1172"/>
      <c r="AF55" s="1172"/>
      <c r="AG55" s="2051"/>
      <c r="AH55" s="2028"/>
      <c r="AI55" s="2054"/>
      <c r="AJ55" s="1172"/>
      <c r="AK55" s="1172"/>
      <c r="AL55" s="1173"/>
      <c r="AM55" s="2055"/>
      <c r="AN55" s="1149"/>
      <c r="AO55" s="1149"/>
      <c r="AP55" s="2056"/>
      <c r="AQ55" s="559"/>
      <c r="AR55" s="559"/>
      <c r="AS55" s="559"/>
      <c r="AT55" s="559"/>
      <c r="AU55" s="559"/>
      <c r="AV55" s="1642"/>
      <c r="AW55" s="1642"/>
      <c r="AX55" s="1642"/>
      <c r="AY55" s="1642"/>
      <c r="AZ55" s="884"/>
      <c r="BA55" s="884"/>
      <c r="BB55" s="1139"/>
    </row>
    <row r="56" spans="2:54" ht="11.25" customHeight="1" x14ac:dyDescent="0.4">
      <c r="B56" s="1661"/>
      <c r="C56" s="1663"/>
      <c r="D56" s="1163"/>
      <c r="E56" s="1637"/>
      <c r="F56" s="1637"/>
      <c r="G56" s="1637"/>
      <c r="H56" s="1637"/>
      <c r="I56" s="1638"/>
      <c r="J56" s="1287" t="s">
        <v>411</v>
      </c>
      <c r="K56" s="894"/>
      <c r="L56" s="894"/>
      <c r="M56" s="894"/>
      <c r="N56" s="895"/>
      <c r="O56" s="1732"/>
      <c r="P56" s="1720"/>
      <c r="Q56" s="1720"/>
      <c r="R56" s="1720"/>
      <c r="S56" s="895" t="s">
        <v>28</v>
      </c>
      <c r="T56" s="1157"/>
      <c r="U56" s="1158"/>
      <c r="V56" s="1158"/>
      <c r="W56" s="1158"/>
      <c r="X56" s="2048"/>
      <c r="Y56" s="1158"/>
      <c r="Z56" s="1158"/>
      <c r="AA56" s="2026" t="s">
        <v>28</v>
      </c>
      <c r="AB56" s="1157"/>
      <c r="AC56" s="1158"/>
      <c r="AD56" s="2049"/>
      <c r="AE56" s="2048"/>
      <c r="AF56" s="1158"/>
      <c r="AG56" s="2049"/>
      <c r="AH56" s="2043" t="s">
        <v>28</v>
      </c>
      <c r="AI56" s="2057"/>
      <c r="AJ56" s="1158"/>
      <c r="AK56" s="1158"/>
      <c r="AL56" s="1159" t="s">
        <v>28</v>
      </c>
      <c r="AM56" s="2055"/>
      <c r="AN56" s="1149"/>
      <c r="AO56" s="1149"/>
      <c r="AP56" s="2056"/>
      <c r="AQ56" s="559"/>
      <c r="AR56" s="559"/>
      <c r="AS56" s="559"/>
      <c r="AT56" s="559"/>
      <c r="AU56" s="559"/>
      <c r="AV56" s="1642"/>
      <c r="AW56" s="1642"/>
      <c r="AX56" s="1642"/>
      <c r="AY56" s="1642"/>
      <c r="AZ56" s="884"/>
      <c r="BA56" s="884"/>
      <c r="BB56" s="1139"/>
    </row>
    <row r="57" spans="2:54" ht="11.25" customHeight="1" thickBot="1" x14ac:dyDescent="0.45">
      <c r="B57" s="1661"/>
      <c r="C57" s="1663"/>
      <c r="D57" s="2071"/>
      <c r="E57" s="1963"/>
      <c r="F57" s="1963"/>
      <c r="G57" s="1963"/>
      <c r="H57" s="1963"/>
      <c r="I57" s="1964"/>
      <c r="J57" s="2068"/>
      <c r="K57" s="1079"/>
      <c r="L57" s="1079"/>
      <c r="M57" s="1079"/>
      <c r="N57" s="1132"/>
      <c r="O57" s="2069"/>
      <c r="P57" s="2070"/>
      <c r="Q57" s="2070"/>
      <c r="R57" s="2070"/>
      <c r="S57" s="1132"/>
      <c r="T57" s="1066"/>
      <c r="U57" s="1067"/>
      <c r="V57" s="1067"/>
      <c r="W57" s="1067"/>
      <c r="X57" s="2065"/>
      <c r="Y57" s="1067"/>
      <c r="Z57" s="1067"/>
      <c r="AA57" s="2027"/>
      <c r="AB57" s="1066"/>
      <c r="AC57" s="1067"/>
      <c r="AD57" s="2064"/>
      <c r="AE57" s="2065"/>
      <c r="AF57" s="1067"/>
      <c r="AG57" s="2064"/>
      <c r="AH57" s="2066"/>
      <c r="AI57" s="2067"/>
      <c r="AJ57" s="1067"/>
      <c r="AK57" s="1067"/>
      <c r="AL57" s="1134"/>
      <c r="AM57" s="2041"/>
      <c r="AN57" s="1150"/>
      <c r="AO57" s="1150"/>
      <c r="AP57" s="2042"/>
      <c r="AQ57" s="562"/>
      <c r="AR57" s="562"/>
      <c r="AS57" s="562"/>
      <c r="AT57" s="562"/>
      <c r="AU57" s="562"/>
      <c r="AV57" s="1635"/>
      <c r="AW57" s="1635"/>
      <c r="AX57" s="1635"/>
      <c r="AY57" s="1635"/>
      <c r="AZ57" s="1079"/>
      <c r="BA57" s="1079"/>
      <c r="BB57" s="1073"/>
    </row>
    <row r="58" spans="2:54" ht="11.25" customHeight="1" x14ac:dyDescent="0.4">
      <c r="B58" s="1661"/>
      <c r="C58" s="1663"/>
      <c r="D58" s="1160" t="s">
        <v>413</v>
      </c>
      <c r="E58" s="1161"/>
      <c r="F58" s="1161"/>
      <c r="G58" s="1161"/>
      <c r="H58" s="1161"/>
      <c r="I58" s="116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2"/>
    </row>
    <row r="59" spans="2:54" ht="11.25" customHeight="1" x14ac:dyDescent="0.4">
      <c r="B59" s="1661"/>
      <c r="C59" s="1663"/>
      <c r="D59" s="1163" t="s">
        <v>55</v>
      </c>
      <c r="E59" s="1637"/>
      <c r="F59" s="1637"/>
      <c r="G59" s="1637"/>
      <c r="H59" s="1637"/>
      <c r="I59" s="1638"/>
      <c r="J59" s="558" t="s">
        <v>410</v>
      </c>
      <c r="K59" s="559"/>
      <c r="L59" s="559"/>
      <c r="M59" s="559"/>
      <c r="N59" s="560"/>
      <c r="O59" s="2058"/>
      <c r="P59" s="2059"/>
      <c r="Q59" s="2059"/>
      <c r="R59" s="2059"/>
      <c r="S59" s="2062"/>
      <c r="T59" s="2052"/>
      <c r="U59" s="1606"/>
      <c r="V59" s="1606"/>
      <c r="W59" s="1606"/>
      <c r="X59" s="1606"/>
      <c r="Y59" s="1606"/>
      <c r="Z59" s="1606"/>
      <c r="AA59" s="2045" t="s">
        <v>28</v>
      </c>
      <c r="AB59" s="2052"/>
      <c r="AC59" s="1606"/>
      <c r="AD59" s="1606"/>
      <c r="AE59" s="1606"/>
      <c r="AF59" s="1606"/>
      <c r="AG59" s="1606"/>
      <c r="AH59" s="2044" t="s">
        <v>28</v>
      </c>
      <c r="AI59" s="2053"/>
      <c r="AJ59" s="1606"/>
      <c r="AK59" s="1606"/>
      <c r="AL59" s="2047" t="s">
        <v>28</v>
      </c>
      <c r="AM59" s="2055">
        <f>T59+AB59+AI59</f>
        <v>0</v>
      </c>
      <c r="AN59" s="1149"/>
      <c r="AO59" s="1149"/>
      <c r="AP59" s="2056"/>
      <c r="AQ59" s="559" t="s">
        <v>56</v>
      </c>
      <c r="AR59" s="559"/>
      <c r="AS59" s="559"/>
      <c r="AT59" s="559"/>
      <c r="AU59" s="559"/>
      <c r="AV59" s="1635">
        <f>ROUNDDOWN(AM59/6,1)</f>
        <v>0</v>
      </c>
      <c r="AW59" s="1635"/>
      <c r="AX59" s="1635"/>
      <c r="AY59" s="1635"/>
      <c r="AZ59" s="884" t="s">
        <v>28</v>
      </c>
      <c r="BA59" s="884"/>
      <c r="BB59" s="1139"/>
    </row>
    <row r="60" spans="2:54" ht="11.25" customHeight="1" x14ac:dyDescent="0.4">
      <c r="B60" s="1661"/>
      <c r="C60" s="1663"/>
      <c r="D60" s="1163"/>
      <c r="E60" s="1637"/>
      <c r="F60" s="1637"/>
      <c r="G60" s="1637"/>
      <c r="H60" s="1637"/>
      <c r="I60" s="1638"/>
      <c r="J60" s="558"/>
      <c r="K60" s="559"/>
      <c r="L60" s="559"/>
      <c r="M60" s="559"/>
      <c r="N60" s="560"/>
      <c r="O60" s="2060"/>
      <c r="P60" s="2061"/>
      <c r="Q60" s="2061"/>
      <c r="R60" s="2061"/>
      <c r="S60" s="2063"/>
      <c r="T60" s="1171"/>
      <c r="U60" s="1172"/>
      <c r="V60" s="1172"/>
      <c r="W60" s="1172"/>
      <c r="X60" s="1172"/>
      <c r="Y60" s="1172"/>
      <c r="Z60" s="1172"/>
      <c r="AA60" s="2046"/>
      <c r="AB60" s="2052"/>
      <c r="AC60" s="1606"/>
      <c r="AD60" s="1606"/>
      <c r="AE60" s="1606"/>
      <c r="AF60" s="1606"/>
      <c r="AG60" s="1606"/>
      <c r="AH60" s="2028"/>
      <c r="AI60" s="2054"/>
      <c r="AJ60" s="1172"/>
      <c r="AK60" s="1172"/>
      <c r="AL60" s="1173"/>
      <c r="AM60" s="2041"/>
      <c r="AN60" s="1150"/>
      <c r="AO60" s="1150"/>
      <c r="AP60" s="2042"/>
      <c r="AQ60" s="562"/>
      <c r="AR60" s="562"/>
      <c r="AS60" s="562"/>
      <c r="AT60" s="562"/>
      <c r="AU60" s="562"/>
      <c r="AV60" s="1630"/>
      <c r="AW60" s="1630"/>
      <c r="AX60" s="1630"/>
      <c r="AY60" s="1630"/>
      <c r="AZ60" s="899"/>
      <c r="BA60" s="899"/>
      <c r="BB60" s="1188"/>
    </row>
    <row r="61" spans="2:54" ht="11.25" customHeight="1" x14ac:dyDescent="0.4">
      <c r="B61" s="1661"/>
      <c r="C61" s="1663"/>
      <c r="D61" s="1152" t="s">
        <v>57</v>
      </c>
      <c r="E61" s="1644"/>
      <c r="F61" s="1644"/>
      <c r="G61" s="1644"/>
      <c r="H61" s="1644"/>
      <c r="I61" s="1645"/>
      <c r="J61" s="1287" t="s">
        <v>410</v>
      </c>
      <c r="K61" s="894"/>
      <c r="L61" s="894"/>
      <c r="M61" s="894"/>
      <c r="N61" s="895"/>
      <c r="O61" s="2076"/>
      <c r="P61" s="2077"/>
      <c r="Q61" s="2077"/>
      <c r="R61" s="2077"/>
      <c r="S61" s="2078"/>
      <c r="T61" s="1157"/>
      <c r="U61" s="1158"/>
      <c r="V61" s="1158"/>
      <c r="W61" s="1158"/>
      <c r="X61" s="1158"/>
      <c r="Y61" s="1158"/>
      <c r="Z61" s="1158"/>
      <c r="AA61" s="2026" t="s">
        <v>28</v>
      </c>
      <c r="AB61" s="1157"/>
      <c r="AC61" s="1158"/>
      <c r="AD61" s="1158"/>
      <c r="AE61" s="1158"/>
      <c r="AF61" s="1158"/>
      <c r="AG61" s="2049"/>
      <c r="AH61" s="2028" t="s">
        <v>28</v>
      </c>
      <c r="AI61" s="2057"/>
      <c r="AJ61" s="1158"/>
      <c r="AK61" s="1158"/>
      <c r="AL61" s="1159" t="s">
        <v>28</v>
      </c>
      <c r="AM61" s="1174">
        <f>T61+AB61+T63+X63+AB63+AE63+AI61+AI63</f>
        <v>0</v>
      </c>
      <c r="AN61" s="1148"/>
      <c r="AO61" s="1148"/>
      <c r="AP61" s="2014"/>
      <c r="AQ61" s="556" t="s">
        <v>61</v>
      </c>
      <c r="AR61" s="556"/>
      <c r="AS61" s="556"/>
      <c r="AT61" s="556"/>
      <c r="AU61" s="556"/>
      <c r="AV61" s="1634">
        <f>ROUNDDOWN(AM61/20,1)</f>
        <v>0</v>
      </c>
      <c r="AW61" s="1634"/>
      <c r="AX61" s="1634"/>
      <c r="AY61" s="1634"/>
      <c r="AZ61" s="894" t="s">
        <v>28</v>
      </c>
      <c r="BA61" s="894"/>
      <c r="BB61" s="1151"/>
    </row>
    <row r="62" spans="2:54" ht="11.25" customHeight="1" x14ac:dyDescent="0.4">
      <c r="B62" s="1661"/>
      <c r="C62" s="1663"/>
      <c r="D62" s="1163"/>
      <c r="E62" s="1637"/>
      <c r="F62" s="1637"/>
      <c r="G62" s="1637"/>
      <c r="H62" s="1637"/>
      <c r="I62" s="1638"/>
      <c r="J62" s="896"/>
      <c r="K62" s="884"/>
      <c r="L62" s="884"/>
      <c r="M62" s="884"/>
      <c r="N62" s="897"/>
      <c r="O62" s="2058"/>
      <c r="P62" s="2059"/>
      <c r="Q62" s="2059"/>
      <c r="R62" s="2059"/>
      <c r="S62" s="2062"/>
      <c r="T62" s="1171"/>
      <c r="U62" s="1172"/>
      <c r="V62" s="1172"/>
      <c r="W62" s="1172"/>
      <c r="X62" s="1172"/>
      <c r="Y62" s="1172"/>
      <c r="Z62" s="1172"/>
      <c r="AA62" s="2046"/>
      <c r="AB62" s="1171"/>
      <c r="AC62" s="1172"/>
      <c r="AD62" s="1172"/>
      <c r="AE62" s="1172"/>
      <c r="AF62" s="1172"/>
      <c r="AG62" s="2051"/>
      <c r="AH62" s="2028"/>
      <c r="AI62" s="2054"/>
      <c r="AJ62" s="1172"/>
      <c r="AK62" s="1172"/>
      <c r="AL62" s="1173"/>
      <c r="AM62" s="1176"/>
      <c r="AN62" s="1149"/>
      <c r="AO62" s="1149"/>
      <c r="AP62" s="2056"/>
      <c r="AQ62" s="559"/>
      <c r="AR62" s="559"/>
      <c r="AS62" s="559"/>
      <c r="AT62" s="559"/>
      <c r="AU62" s="559"/>
      <c r="AV62" s="1642"/>
      <c r="AW62" s="1642"/>
      <c r="AX62" s="1642"/>
      <c r="AY62" s="1642"/>
      <c r="AZ62" s="884"/>
      <c r="BA62" s="884"/>
      <c r="BB62" s="1139"/>
    </row>
    <row r="63" spans="2:54" ht="11.25" customHeight="1" x14ac:dyDescent="0.4">
      <c r="B63" s="1661"/>
      <c r="C63" s="1663"/>
      <c r="D63" s="1163"/>
      <c r="E63" s="1637"/>
      <c r="F63" s="1637"/>
      <c r="G63" s="1637"/>
      <c r="H63" s="1637"/>
      <c r="I63" s="1638"/>
      <c r="J63" s="1287" t="s">
        <v>411</v>
      </c>
      <c r="K63" s="894"/>
      <c r="L63" s="894"/>
      <c r="M63" s="894"/>
      <c r="N63" s="895"/>
      <c r="O63" s="1732"/>
      <c r="P63" s="1720"/>
      <c r="Q63" s="1720"/>
      <c r="R63" s="1720"/>
      <c r="S63" s="895" t="s">
        <v>28</v>
      </c>
      <c r="T63" s="1157"/>
      <c r="U63" s="1158"/>
      <c r="V63" s="1158"/>
      <c r="W63" s="1158"/>
      <c r="X63" s="2048"/>
      <c r="Y63" s="1158"/>
      <c r="Z63" s="2049"/>
      <c r="AA63" s="2043" t="s">
        <v>28</v>
      </c>
      <c r="AB63" s="1157"/>
      <c r="AC63" s="1158"/>
      <c r="AD63" s="2049"/>
      <c r="AE63" s="2048"/>
      <c r="AF63" s="1158"/>
      <c r="AG63" s="2049"/>
      <c r="AH63" s="2043" t="s">
        <v>28</v>
      </c>
      <c r="AI63" s="2057"/>
      <c r="AJ63" s="1158"/>
      <c r="AK63" s="1158"/>
      <c r="AL63" s="1159" t="s">
        <v>28</v>
      </c>
      <c r="AM63" s="1176"/>
      <c r="AN63" s="1149"/>
      <c r="AO63" s="1149"/>
      <c r="AP63" s="2056"/>
      <c r="AQ63" s="559"/>
      <c r="AR63" s="559"/>
      <c r="AS63" s="559"/>
      <c r="AT63" s="559"/>
      <c r="AU63" s="559"/>
      <c r="AV63" s="1642"/>
      <c r="AW63" s="1642"/>
      <c r="AX63" s="1642"/>
      <c r="AY63" s="1642"/>
      <c r="AZ63" s="884"/>
      <c r="BA63" s="884"/>
      <c r="BB63" s="1139"/>
    </row>
    <row r="64" spans="2:54" ht="11.25" customHeight="1" thickBot="1" x14ac:dyDescent="0.45">
      <c r="B64" s="1661"/>
      <c r="C64" s="1663"/>
      <c r="D64" s="2071"/>
      <c r="E64" s="1963"/>
      <c r="F64" s="1963"/>
      <c r="G64" s="1963"/>
      <c r="H64" s="1963"/>
      <c r="I64" s="1964"/>
      <c r="J64" s="2068"/>
      <c r="K64" s="1079"/>
      <c r="L64" s="1079"/>
      <c r="M64" s="1079"/>
      <c r="N64" s="1132"/>
      <c r="O64" s="2069"/>
      <c r="P64" s="2070"/>
      <c r="Q64" s="2070"/>
      <c r="R64" s="2070"/>
      <c r="S64" s="1132"/>
      <c r="T64" s="1066"/>
      <c r="U64" s="1067"/>
      <c r="V64" s="1067"/>
      <c r="W64" s="1067"/>
      <c r="X64" s="2065"/>
      <c r="Y64" s="1067"/>
      <c r="Z64" s="2064"/>
      <c r="AA64" s="2066"/>
      <c r="AB64" s="1066"/>
      <c r="AC64" s="1067"/>
      <c r="AD64" s="2064"/>
      <c r="AE64" s="2065"/>
      <c r="AF64" s="1067"/>
      <c r="AG64" s="2064"/>
      <c r="AH64" s="2066"/>
      <c r="AI64" s="2067"/>
      <c r="AJ64" s="1067"/>
      <c r="AK64" s="1067"/>
      <c r="AL64" s="1134"/>
      <c r="AM64" s="1137"/>
      <c r="AN64" s="1108"/>
      <c r="AO64" s="1108"/>
      <c r="AP64" s="2015"/>
      <c r="AQ64" s="1105"/>
      <c r="AR64" s="1105"/>
      <c r="AS64" s="1105"/>
      <c r="AT64" s="1105"/>
      <c r="AU64" s="1105"/>
      <c r="AV64" s="2072"/>
      <c r="AW64" s="2072"/>
      <c r="AX64" s="2072"/>
      <c r="AY64" s="2072"/>
      <c r="AZ64" s="1079"/>
      <c r="BA64" s="1079"/>
      <c r="BB64" s="1073"/>
    </row>
    <row r="65" spans="2:56" ht="11.25" customHeight="1" x14ac:dyDescent="0.4">
      <c r="B65" s="1661"/>
      <c r="C65" s="1663"/>
      <c r="D65" s="2073" t="s">
        <v>414</v>
      </c>
      <c r="E65" s="2074"/>
      <c r="F65" s="2074"/>
      <c r="G65" s="2074"/>
      <c r="H65" s="2074"/>
      <c r="I65" s="2074"/>
      <c r="J65" s="2074"/>
      <c r="K65" s="2074"/>
      <c r="L65" s="2074"/>
      <c r="M65" s="2074"/>
      <c r="N65" s="2074"/>
      <c r="O65" s="2074"/>
      <c r="P65" s="2074"/>
      <c r="Q65" s="2074"/>
      <c r="R65" s="2074"/>
      <c r="S65" s="2074"/>
      <c r="T65" s="2074"/>
      <c r="U65" s="2074"/>
      <c r="V65" s="2074"/>
      <c r="W65" s="2074"/>
      <c r="X65" s="2074"/>
      <c r="Y65" s="2074"/>
      <c r="Z65" s="2074"/>
      <c r="AA65" s="2074"/>
      <c r="AB65" s="2074"/>
      <c r="AC65" s="2074"/>
      <c r="AD65" s="2074"/>
      <c r="AE65" s="2074"/>
      <c r="AF65" s="2074"/>
      <c r="AG65" s="2074"/>
      <c r="AH65" s="2074"/>
      <c r="AI65" s="2074"/>
      <c r="AJ65" s="2074"/>
      <c r="AK65" s="2074"/>
      <c r="AL65" s="2074"/>
      <c r="AM65" s="2074"/>
      <c r="AN65" s="2074"/>
      <c r="AO65" s="2074"/>
      <c r="AP65" s="2074"/>
      <c r="AQ65" s="2074"/>
      <c r="AR65" s="2074"/>
      <c r="AS65" s="2074"/>
      <c r="AT65" s="2074"/>
      <c r="AU65" s="2074"/>
      <c r="AV65" s="2074"/>
      <c r="AW65" s="2074"/>
      <c r="AX65" s="2074"/>
      <c r="AY65" s="2074"/>
      <c r="AZ65" s="2074"/>
      <c r="BA65" s="2074"/>
      <c r="BB65" s="2075"/>
    </row>
    <row r="66" spans="2:56" ht="11.25" customHeight="1" x14ac:dyDescent="0.4">
      <c r="B66" s="1661"/>
      <c r="C66" s="1663"/>
      <c r="D66" s="1163" t="s">
        <v>55</v>
      </c>
      <c r="E66" s="1637"/>
      <c r="F66" s="1637"/>
      <c r="G66" s="1637"/>
      <c r="H66" s="1637"/>
      <c r="I66" s="1638"/>
      <c r="J66" s="558" t="s">
        <v>410</v>
      </c>
      <c r="K66" s="559"/>
      <c r="L66" s="559"/>
      <c r="M66" s="559"/>
      <c r="N66" s="560"/>
      <c r="O66" s="2076"/>
      <c r="P66" s="2077"/>
      <c r="Q66" s="2077"/>
      <c r="R66" s="2077"/>
      <c r="S66" s="2078"/>
      <c r="T66" s="1157"/>
      <c r="U66" s="1158"/>
      <c r="V66" s="1158"/>
      <c r="W66" s="1158"/>
      <c r="X66" s="1158"/>
      <c r="Y66" s="1158"/>
      <c r="Z66" s="1158"/>
      <c r="AA66" s="2026" t="s">
        <v>28</v>
      </c>
      <c r="AB66" s="1157"/>
      <c r="AC66" s="1158"/>
      <c r="AD66" s="1158"/>
      <c r="AE66" s="1158"/>
      <c r="AF66" s="1158"/>
      <c r="AG66" s="1158"/>
      <c r="AH66" s="2028" t="s">
        <v>28</v>
      </c>
      <c r="AI66" s="2057"/>
      <c r="AJ66" s="1158"/>
      <c r="AK66" s="1158"/>
      <c r="AL66" s="1159" t="s">
        <v>28</v>
      </c>
      <c r="AM66" s="1174">
        <f>T66+AB66+T68+AB68+T70+X70+AB70+AE70+AI66+AI68+AI70</f>
        <v>0</v>
      </c>
      <c r="AN66" s="1148"/>
      <c r="AO66" s="1148"/>
      <c r="AP66" s="2014"/>
      <c r="AQ66" s="556" t="s">
        <v>61</v>
      </c>
      <c r="AR66" s="556"/>
      <c r="AS66" s="556"/>
      <c r="AT66" s="556"/>
      <c r="AU66" s="556"/>
      <c r="AV66" s="1634">
        <f>ROUNDDOWN(AM66/20,1)</f>
        <v>0</v>
      </c>
      <c r="AW66" s="1634"/>
      <c r="AX66" s="1634"/>
      <c r="AY66" s="1634"/>
      <c r="AZ66" s="894" t="s">
        <v>28</v>
      </c>
      <c r="BA66" s="894"/>
      <c r="BB66" s="1151"/>
    </row>
    <row r="67" spans="2:56" ht="11.25" customHeight="1" x14ac:dyDescent="0.4">
      <c r="B67" s="1661"/>
      <c r="C67" s="1663"/>
      <c r="D67" s="1163"/>
      <c r="E67" s="1637"/>
      <c r="F67" s="1637"/>
      <c r="G67" s="1637"/>
      <c r="H67" s="1637"/>
      <c r="I67" s="1638"/>
      <c r="J67" s="558"/>
      <c r="K67" s="559"/>
      <c r="L67" s="559"/>
      <c r="M67" s="559"/>
      <c r="N67" s="560"/>
      <c r="O67" s="2060"/>
      <c r="P67" s="2061"/>
      <c r="Q67" s="2061"/>
      <c r="R67" s="2061"/>
      <c r="S67" s="2063"/>
      <c r="T67" s="1171"/>
      <c r="U67" s="1172"/>
      <c r="V67" s="1172"/>
      <c r="W67" s="1172"/>
      <c r="X67" s="1172"/>
      <c r="Y67" s="1172"/>
      <c r="Z67" s="1172"/>
      <c r="AA67" s="2046"/>
      <c r="AB67" s="2052"/>
      <c r="AC67" s="1606"/>
      <c r="AD67" s="1606"/>
      <c r="AE67" s="1606"/>
      <c r="AF67" s="1606"/>
      <c r="AG67" s="1606"/>
      <c r="AH67" s="2028"/>
      <c r="AI67" s="2054"/>
      <c r="AJ67" s="1172"/>
      <c r="AK67" s="1172"/>
      <c r="AL67" s="1173"/>
      <c r="AM67" s="1176"/>
      <c r="AN67" s="1149"/>
      <c r="AO67" s="1149"/>
      <c r="AP67" s="2056"/>
      <c r="AQ67" s="559"/>
      <c r="AR67" s="559"/>
      <c r="AS67" s="559"/>
      <c r="AT67" s="559"/>
      <c r="AU67" s="559"/>
      <c r="AV67" s="1642"/>
      <c r="AW67" s="1642"/>
      <c r="AX67" s="1642"/>
      <c r="AY67" s="1642"/>
      <c r="AZ67" s="884"/>
      <c r="BA67" s="884"/>
      <c r="BB67" s="1139"/>
    </row>
    <row r="68" spans="2:56" ht="11.25" customHeight="1" x14ac:dyDescent="0.4">
      <c r="B68" s="1661"/>
      <c r="C68" s="1663"/>
      <c r="D68" s="1152" t="s">
        <v>57</v>
      </c>
      <c r="E68" s="1644"/>
      <c r="F68" s="1644"/>
      <c r="G68" s="1644"/>
      <c r="H68" s="1644"/>
      <c r="I68" s="1645"/>
      <c r="J68" s="1287" t="s">
        <v>410</v>
      </c>
      <c r="K68" s="894"/>
      <c r="L68" s="894"/>
      <c r="M68" s="894"/>
      <c r="N68" s="895"/>
      <c r="O68" s="2058"/>
      <c r="P68" s="2059"/>
      <c r="Q68" s="2059"/>
      <c r="R68" s="2059"/>
      <c r="S68" s="2062"/>
      <c r="T68" s="1157"/>
      <c r="U68" s="1158"/>
      <c r="V68" s="1158"/>
      <c r="W68" s="1158"/>
      <c r="X68" s="1158"/>
      <c r="Y68" s="1158"/>
      <c r="Z68" s="1158"/>
      <c r="AA68" s="2026" t="s">
        <v>28</v>
      </c>
      <c r="AB68" s="1157"/>
      <c r="AC68" s="1158"/>
      <c r="AD68" s="1158"/>
      <c r="AE68" s="1158"/>
      <c r="AF68" s="1158"/>
      <c r="AG68" s="2049"/>
      <c r="AH68" s="2028" t="s">
        <v>28</v>
      </c>
      <c r="AI68" s="2057"/>
      <c r="AJ68" s="1158"/>
      <c r="AK68" s="1158"/>
      <c r="AL68" s="1159" t="s">
        <v>28</v>
      </c>
      <c r="AM68" s="1176"/>
      <c r="AN68" s="1149"/>
      <c r="AO68" s="1149"/>
      <c r="AP68" s="2056"/>
      <c r="AQ68" s="559"/>
      <c r="AR68" s="559"/>
      <c r="AS68" s="559"/>
      <c r="AT68" s="559"/>
      <c r="AU68" s="559"/>
      <c r="AV68" s="1642"/>
      <c r="AW68" s="1642"/>
      <c r="AX68" s="1642"/>
      <c r="AY68" s="1642"/>
      <c r="AZ68" s="884"/>
      <c r="BA68" s="884"/>
      <c r="BB68" s="1139"/>
    </row>
    <row r="69" spans="2:56" ht="11.25" customHeight="1" x14ac:dyDescent="0.4">
      <c r="B69" s="1661"/>
      <c r="C69" s="1663"/>
      <c r="D69" s="1163"/>
      <c r="E69" s="1637"/>
      <c r="F69" s="1637"/>
      <c r="G69" s="1637"/>
      <c r="H69" s="1637"/>
      <c r="I69" s="1638"/>
      <c r="J69" s="896"/>
      <c r="K69" s="884"/>
      <c r="L69" s="884"/>
      <c r="M69" s="884"/>
      <c r="N69" s="897"/>
      <c r="O69" s="2058"/>
      <c r="P69" s="2059"/>
      <c r="Q69" s="2059"/>
      <c r="R69" s="2059"/>
      <c r="S69" s="2062"/>
      <c r="T69" s="1171"/>
      <c r="U69" s="1172"/>
      <c r="V69" s="1172"/>
      <c r="W69" s="1172"/>
      <c r="X69" s="1172"/>
      <c r="Y69" s="1172"/>
      <c r="Z69" s="1172"/>
      <c r="AA69" s="2046"/>
      <c r="AB69" s="1171"/>
      <c r="AC69" s="1172"/>
      <c r="AD69" s="1172"/>
      <c r="AE69" s="1172"/>
      <c r="AF69" s="1172"/>
      <c r="AG69" s="2051"/>
      <c r="AH69" s="2028"/>
      <c r="AI69" s="2054"/>
      <c r="AJ69" s="1172"/>
      <c r="AK69" s="1172"/>
      <c r="AL69" s="1173"/>
      <c r="AM69" s="1176"/>
      <c r="AN69" s="1149"/>
      <c r="AO69" s="1149"/>
      <c r="AP69" s="2056"/>
      <c r="AQ69" s="559"/>
      <c r="AR69" s="559"/>
      <c r="AS69" s="559"/>
      <c r="AT69" s="559"/>
      <c r="AU69" s="559"/>
      <c r="AV69" s="1642"/>
      <c r="AW69" s="1642"/>
      <c r="AX69" s="1642"/>
      <c r="AY69" s="1642"/>
      <c r="AZ69" s="884"/>
      <c r="BA69" s="884"/>
      <c r="BB69" s="1139"/>
    </row>
    <row r="70" spans="2:56" ht="11.25" customHeight="1" x14ac:dyDescent="0.4">
      <c r="B70" s="1661"/>
      <c r="C70" s="1663"/>
      <c r="D70" s="1163"/>
      <c r="E70" s="1637"/>
      <c r="F70" s="1637"/>
      <c r="G70" s="1637"/>
      <c r="H70" s="1637"/>
      <c r="I70" s="1638"/>
      <c r="J70" s="1287" t="s">
        <v>411</v>
      </c>
      <c r="K70" s="894"/>
      <c r="L70" s="894"/>
      <c r="M70" s="894"/>
      <c r="N70" s="895"/>
      <c r="O70" s="1732"/>
      <c r="P70" s="1720"/>
      <c r="Q70" s="1720"/>
      <c r="R70" s="1720"/>
      <c r="S70" s="895" t="s">
        <v>28</v>
      </c>
      <c r="T70" s="1157"/>
      <c r="U70" s="1158"/>
      <c r="V70" s="1158"/>
      <c r="W70" s="1158"/>
      <c r="X70" s="2048"/>
      <c r="Y70" s="1158"/>
      <c r="Z70" s="2049"/>
      <c r="AA70" s="2043" t="s">
        <v>28</v>
      </c>
      <c r="AB70" s="1157"/>
      <c r="AC70" s="1158"/>
      <c r="AD70" s="2049"/>
      <c r="AE70" s="2048"/>
      <c r="AF70" s="1158"/>
      <c r="AG70" s="2049"/>
      <c r="AH70" s="2043" t="s">
        <v>28</v>
      </c>
      <c r="AI70" s="2057"/>
      <c r="AJ70" s="1158"/>
      <c r="AK70" s="1158"/>
      <c r="AL70" s="1159" t="s">
        <v>28</v>
      </c>
      <c r="AM70" s="1176"/>
      <c r="AN70" s="1149"/>
      <c r="AO70" s="1149"/>
      <c r="AP70" s="2056"/>
      <c r="AQ70" s="559"/>
      <c r="AR70" s="559"/>
      <c r="AS70" s="559"/>
      <c r="AT70" s="559"/>
      <c r="AU70" s="559"/>
      <c r="AV70" s="1642"/>
      <c r="AW70" s="1642"/>
      <c r="AX70" s="1642"/>
      <c r="AY70" s="1642"/>
      <c r="AZ70" s="884"/>
      <c r="BA70" s="884"/>
      <c r="BB70" s="1139"/>
    </row>
    <row r="71" spans="2:56" ht="11.25" customHeight="1" thickBot="1" x14ac:dyDescent="0.45">
      <c r="B71" s="1661"/>
      <c r="C71" s="1663"/>
      <c r="D71" s="2071"/>
      <c r="E71" s="1963"/>
      <c r="F71" s="1963"/>
      <c r="G71" s="1963"/>
      <c r="H71" s="1963"/>
      <c r="I71" s="1964"/>
      <c r="J71" s="2068"/>
      <c r="K71" s="1079"/>
      <c r="L71" s="1079"/>
      <c r="M71" s="1079"/>
      <c r="N71" s="1132"/>
      <c r="O71" s="2069"/>
      <c r="P71" s="2070"/>
      <c r="Q71" s="2070"/>
      <c r="R71" s="2070"/>
      <c r="S71" s="1132"/>
      <c r="T71" s="1066"/>
      <c r="U71" s="1067"/>
      <c r="V71" s="1067"/>
      <c r="W71" s="1067"/>
      <c r="X71" s="2065"/>
      <c r="Y71" s="1067"/>
      <c r="Z71" s="2064"/>
      <c r="AA71" s="2066"/>
      <c r="AB71" s="1066"/>
      <c r="AC71" s="1067"/>
      <c r="AD71" s="2064"/>
      <c r="AE71" s="2065"/>
      <c r="AF71" s="1067"/>
      <c r="AG71" s="2064"/>
      <c r="AH71" s="2066"/>
      <c r="AI71" s="2067"/>
      <c r="AJ71" s="1067"/>
      <c r="AK71" s="1067"/>
      <c r="AL71" s="1134"/>
      <c r="AM71" s="1137"/>
      <c r="AN71" s="1108"/>
      <c r="AO71" s="1108"/>
      <c r="AP71" s="2015"/>
      <c r="AQ71" s="1105"/>
      <c r="AR71" s="1105"/>
      <c r="AS71" s="1105"/>
      <c r="AT71" s="1105"/>
      <c r="AU71" s="1105"/>
      <c r="AV71" s="2072"/>
      <c r="AW71" s="2072"/>
      <c r="AX71" s="2072"/>
      <c r="AY71" s="2072"/>
      <c r="AZ71" s="1079"/>
      <c r="BA71" s="1079"/>
      <c r="BB71" s="1073"/>
    </row>
    <row r="72" spans="2:56" ht="11.25" customHeight="1" x14ac:dyDescent="0.4">
      <c r="B72" s="1661"/>
      <c r="C72" s="1663"/>
      <c r="D72" s="1636" t="s">
        <v>63</v>
      </c>
      <c r="E72" s="1637"/>
      <c r="F72" s="1637"/>
      <c r="G72" s="1637"/>
      <c r="H72" s="1637"/>
      <c r="I72" s="1638"/>
      <c r="J72" s="896" t="s">
        <v>410</v>
      </c>
      <c r="K72" s="884"/>
      <c r="L72" s="884"/>
      <c r="M72" s="884"/>
      <c r="N72" s="897"/>
      <c r="O72" s="2058"/>
      <c r="P72" s="2059"/>
      <c r="Q72" s="2059"/>
      <c r="R72" s="2059"/>
      <c r="S72" s="2062"/>
      <c r="T72" s="2052"/>
      <c r="U72" s="1606"/>
      <c r="V72" s="1606"/>
      <c r="W72" s="1606"/>
      <c r="X72" s="1606"/>
      <c r="Y72" s="1606"/>
      <c r="Z72" s="1606"/>
      <c r="AA72" s="2045" t="s">
        <v>28</v>
      </c>
      <c r="AB72" s="2052"/>
      <c r="AC72" s="1606"/>
      <c r="AD72" s="1606"/>
      <c r="AE72" s="1606"/>
      <c r="AF72" s="1606"/>
      <c r="AG72" s="1606"/>
      <c r="AH72" s="2044" t="s">
        <v>28</v>
      </c>
      <c r="AI72" s="2053"/>
      <c r="AJ72" s="1606"/>
      <c r="AK72" s="1606"/>
      <c r="AL72" s="2047" t="s">
        <v>28</v>
      </c>
      <c r="AM72" s="2055">
        <f>T72+AB72+T74+X74+AB74+AE74+AI72+AI74</f>
        <v>0</v>
      </c>
      <c r="AN72" s="1149"/>
      <c r="AO72" s="1149"/>
      <c r="AP72" s="2056"/>
      <c r="AQ72" s="559" t="s">
        <v>64</v>
      </c>
      <c r="AR72" s="559"/>
      <c r="AS72" s="559"/>
      <c r="AT72" s="559"/>
      <c r="AU72" s="559"/>
      <c r="AV72" s="1642">
        <f>ROUNDDOWN(AM72/30,1)</f>
        <v>0</v>
      </c>
      <c r="AW72" s="1642"/>
      <c r="AX72" s="1642"/>
      <c r="AY72" s="1642"/>
      <c r="AZ72" s="884" t="s">
        <v>28</v>
      </c>
      <c r="BA72" s="884"/>
      <c r="BB72" s="678"/>
    </row>
    <row r="73" spans="2:56" ht="11.25" customHeight="1" x14ac:dyDescent="0.4">
      <c r="B73" s="1661"/>
      <c r="C73" s="1663"/>
      <c r="D73" s="1636"/>
      <c r="E73" s="1637"/>
      <c r="F73" s="1637"/>
      <c r="G73" s="1637"/>
      <c r="H73" s="1637"/>
      <c r="I73" s="1638"/>
      <c r="J73" s="898"/>
      <c r="K73" s="899"/>
      <c r="L73" s="899"/>
      <c r="M73" s="899"/>
      <c r="N73" s="900"/>
      <c r="O73" s="2060"/>
      <c r="P73" s="2061"/>
      <c r="Q73" s="2061"/>
      <c r="R73" s="2061"/>
      <c r="S73" s="2063"/>
      <c r="T73" s="1171"/>
      <c r="U73" s="1172"/>
      <c r="V73" s="1172"/>
      <c r="W73" s="1172"/>
      <c r="X73" s="1172"/>
      <c r="Y73" s="1172"/>
      <c r="Z73" s="1172"/>
      <c r="AA73" s="2046"/>
      <c r="AB73" s="2052"/>
      <c r="AC73" s="1606"/>
      <c r="AD73" s="1606"/>
      <c r="AE73" s="1606"/>
      <c r="AF73" s="1606"/>
      <c r="AG73" s="1606"/>
      <c r="AH73" s="2028"/>
      <c r="AI73" s="2054"/>
      <c r="AJ73" s="1172"/>
      <c r="AK73" s="1172"/>
      <c r="AL73" s="1173"/>
      <c r="AM73" s="2055"/>
      <c r="AN73" s="1149"/>
      <c r="AO73" s="1149"/>
      <c r="AP73" s="2056"/>
      <c r="AQ73" s="559"/>
      <c r="AR73" s="559"/>
      <c r="AS73" s="559"/>
      <c r="AT73" s="559"/>
      <c r="AU73" s="559"/>
      <c r="AV73" s="1642"/>
      <c r="AW73" s="1642"/>
      <c r="AX73" s="1642"/>
      <c r="AY73" s="1642"/>
      <c r="AZ73" s="884"/>
      <c r="BA73" s="884"/>
      <c r="BB73" s="678"/>
    </row>
    <row r="74" spans="2:56" ht="11.25" customHeight="1" x14ac:dyDescent="0.4">
      <c r="B74" s="1661"/>
      <c r="C74" s="1663"/>
      <c r="D74" s="1636"/>
      <c r="E74" s="1637"/>
      <c r="F74" s="1637"/>
      <c r="G74" s="1637"/>
      <c r="H74" s="1637"/>
      <c r="I74" s="1638"/>
      <c r="J74" s="896" t="s">
        <v>411</v>
      </c>
      <c r="K74" s="884"/>
      <c r="L74" s="884"/>
      <c r="M74" s="884"/>
      <c r="N74" s="897"/>
      <c r="O74" s="1722"/>
      <c r="P74" s="1723"/>
      <c r="Q74" s="1723"/>
      <c r="R74" s="1723"/>
      <c r="S74" s="897" t="s">
        <v>28</v>
      </c>
      <c r="T74" s="1157"/>
      <c r="U74" s="1158"/>
      <c r="V74" s="1158"/>
      <c r="W74" s="1158"/>
      <c r="X74" s="2048"/>
      <c r="Y74" s="1158"/>
      <c r="Z74" s="2049"/>
      <c r="AA74" s="2043" t="s">
        <v>28</v>
      </c>
      <c r="AB74" s="1157"/>
      <c r="AC74" s="1158"/>
      <c r="AD74" s="2049"/>
      <c r="AE74" s="2048"/>
      <c r="AF74" s="1158"/>
      <c r="AG74" s="2049"/>
      <c r="AH74" s="2043" t="s">
        <v>28</v>
      </c>
      <c r="AI74" s="2057"/>
      <c r="AJ74" s="1158"/>
      <c r="AK74" s="1158"/>
      <c r="AL74" s="1159" t="s">
        <v>28</v>
      </c>
      <c r="AM74" s="2055"/>
      <c r="AN74" s="1149"/>
      <c r="AO74" s="1149"/>
      <c r="AP74" s="2056"/>
      <c r="AQ74" s="559"/>
      <c r="AR74" s="559"/>
      <c r="AS74" s="559"/>
      <c r="AT74" s="559"/>
      <c r="AU74" s="559"/>
      <c r="AV74" s="1642"/>
      <c r="AW74" s="1642"/>
      <c r="AX74" s="1642"/>
      <c r="AY74" s="1642"/>
      <c r="AZ74" s="884"/>
      <c r="BA74" s="884"/>
      <c r="BB74" s="678"/>
    </row>
    <row r="75" spans="2:56" ht="11.25" customHeight="1" x14ac:dyDescent="0.4">
      <c r="B75" s="1661"/>
      <c r="C75" s="1663"/>
      <c r="D75" s="1639"/>
      <c r="E75" s="1640"/>
      <c r="F75" s="1640"/>
      <c r="G75" s="1640"/>
      <c r="H75" s="1640"/>
      <c r="I75" s="1641"/>
      <c r="J75" s="898"/>
      <c r="K75" s="899"/>
      <c r="L75" s="899"/>
      <c r="M75" s="899"/>
      <c r="N75" s="900"/>
      <c r="O75" s="1733"/>
      <c r="P75" s="1721"/>
      <c r="Q75" s="1721"/>
      <c r="R75" s="1721"/>
      <c r="S75" s="900"/>
      <c r="T75" s="1171"/>
      <c r="U75" s="1172"/>
      <c r="V75" s="1172"/>
      <c r="W75" s="1172"/>
      <c r="X75" s="2050"/>
      <c r="Y75" s="1172"/>
      <c r="Z75" s="2051"/>
      <c r="AA75" s="2044"/>
      <c r="AB75" s="1171"/>
      <c r="AC75" s="1172"/>
      <c r="AD75" s="2051"/>
      <c r="AE75" s="2050"/>
      <c r="AF75" s="1172"/>
      <c r="AG75" s="2051"/>
      <c r="AH75" s="2044"/>
      <c r="AI75" s="2054"/>
      <c r="AJ75" s="1172"/>
      <c r="AK75" s="1172"/>
      <c r="AL75" s="1173"/>
      <c r="AM75" s="2041"/>
      <c r="AN75" s="1150"/>
      <c r="AO75" s="1150"/>
      <c r="AP75" s="2042"/>
      <c r="AQ75" s="562"/>
      <c r="AR75" s="562"/>
      <c r="AS75" s="562"/>
      <c r="AT75" s="562"/>
      <c r="AU75" s="562"/>
      <c r="AV75" s="1635"/>
      <c r="AW75" s="1635"/>
      <c r="AX75" s="1635"/>
      <c r="AY75" s="1635"/>
      <c r="AZ75" s="899"/>
      <c r="BA75" s="899"/>
      <c r="BB75" s="681"/>
    </row>
    <row r="76" spans="2:56" ht="11.25" customHeight="1" x14ac:dyDescent="0.4">
      <c r="B76" s="1661"/>
      <c r="C76" s="1663"/>
      <c r="D76" s="555" t="s">
        <v>415</v>
      </c>
      <c r="E76" s="556"/>
      <c r="F76" s="556"/>
      <c r="G76" s="556"/>
      <c r="H76" s="556"/>
      <c r="I76" s="556"/>
      <c r="J76" s="556"/>
      <c r="K76" s="556"/>
      <c r="L76" s="556"/>
      <c r="M76" s="556"/>
      <c r="N76" s="557"/>
      <c r="O76" s="2036">
        <f>O36</f>
        <v>0</v>
      </c>
      <c r="P76" s="2037"/>
      <c r="Q76" s="2037"/>
      <c r="R76" s="2037"/>
      <c r="S76" s="895" t="s">
        <v>28</v>
      </c>
      <c r="T76" s="1650">
        <f>T45+T47+T52+T54+T59+T61+T66+T68+T72</f>
        <v>0</v>
      </c>
      <c r="U76" s="1149"/>
      <c r="V76" s="1149"/>
      <c r="W76" s="1149"/>
      <c r="X76" s="1149"/>
      <c r="Y76" s="1149"/>
      <c r="Z76" s="1149"/>
      <c r="AA76" s="2045" t="s">
        <v>28</v>
      </c>
      <c r="AB76" s="1650">
        <f>AB45+AB47+AB52+AB54+AB59+AB61+AB66+AB68+AB72</f>
        <v>0</v>
      </c>
      <c r="AC76" s="1149"/>
      <c r="AD76" s="1149"/>
      <c r="AE76" s="1149"/>
      <c r="AF76" s="1149"/>
      <c r="AG76" s="1149"/>
      <c r="AH76" s="2044" t="s">
        <v>28</v>
      </c>
      <c r="AI76" s="1176">
        <f>AI45+AI47+AI52+AI54+AI59+AI61+AI66+AI68+AI72</f>
        <v>0</v>
      </c>
      <c r="AJ76" s="1149"/>
      <c r="AK76" s="1149"/>
      <c r="AL76" s="2047" t="s">
        <v>28</v>
      </c>
      <c r="AM76" s="2030"/>
      <c r="AN76" s="2031"/>
      <c r="AO76" s="2031"/>
      <c r="AP76" s="2031"/>
      <c r="AQ76" s="2031"/>
      <c r="AR76" s="2031"/>
      <c r="AS76" s="2031"/>
      <c r="AT76" s="2031"/>
      <c r="AU76" s="2031"/>
      <c r="AV76" s="2031"/>
      <c r="AW76" s="2031"/>
      <c r="AX76" s="2031"/>
      <c r="AY76" s="2031"/>
      <c r="AZ76" s="2031"/>
      <c r="BA76" s="2031"/>
      <c r="BB76" s="2032"/>
    </row>
    <row r="77" spans="2:56" ht="11.25" customHeight="1" x14ac:dyDescent="0.4">
      <c r="B77" s="1661"/>
      <c r="C77" s="1663"/>
      <c r="D77" s="561"/>
      <c r="E77" s="562"/>
      <c r="F77" s="562"/>
      <c r="G77" s="562"/>
      <c r="H77" s="562"/>
      <c r="I77" s="562"/>
      <c r="J77" s="562"/>
      <c r="K77" s="562"/>
      <c r="L77" s="562"/>
      <c r="M77" s="562"/>
      <c r="N77" s="563"/>
      <c r="O77" s="2038"/>
      <c r="P77" s="2039"/>
      <c r="Q77" s="2039"/>
      <c r="R77" s="2039"/>
      <c r="S77" s="900"/>
      <c r="T77" s="1632"/>
      <c r="U77" s="1150"/>
      <c r="V77" s="1150"/>
      <c r="W77" s="1150"/>
      <c r="X77" s="1150"/>
      <c r="Y77" s="1150"/>
      <c r="Z77" s="1150"/>
      <c r="AA77" s="2046"/>
      <c r="AB77" s="1650"/>
      <c r="AC77" s="1149"/>
      <c r="AD77" s="1149"/>
      <c r="AE77" s="1149"/>
      <c r="AF77" s="1149"/>
      <c r="AG77" s="1149"/>
      <c r="AH77" s="2028"/>
      <c r="AI77" s="1178"/>
      <c r="AJ77" s="1150"/>
      <c r="AK77" s="1150"/>
      <c r="AL77" s="1173"/>
      <c r="AM77" s="2033"/>
      <c r="AN77" s="2034"/>
      <c r="AO77" s="2034"/>
      <c r="AP77" s="2034"/>
      <c r="AQ77" s="2034"/>
      <c r="AR77" s="2034"/>
      <c r="AS77" s="2034"/>
      <c r="AT77" s="2034"/>
      <c r="AU77" s="2034"/>
      <c r="AV77" s="2034"/>
      <c r="AW77" s="2034"/>
      <c r="AX77" s="2034"/>
      <c r="AY77" s="2034"/>
      <c r="AZ77" s="2034"/>
      <c r="BA77" s="2034"/>
      <c r="BB77" s="2035"/>
    </row>
    <row r="78" spans="2:56" ht="11.25" customHeight="1" x14ac:dyDescent="0.4">
      <c r="B78" s="1661"/>
      <c r="C78" s="1663"/>
      <c r="D78" s="555" t="s">
        <v>416</v>
      </c>
      <c r="E78" s="556"/>
      <c r="F78" s="556"/>
      <c r="G78" s="556"/>
      <c r="H78" s="556"/>
      <c r="I78" s="556"/>
      <c r="J78" s="556"/>
      <c r="K78" s="556"/>
      <c r="L78" s="556"/>
      <c r="M78" s="556"/>
      <c r="N78" s="557"/>
      <c r="O78" s="2036">
        <f>O38+O40+O42+O49+O56+O63+O70+O74</f>
        <v>0</v>
      </c>
      <c r="P78" s="2037"/>
      <c r="Q78" s="2037"/>
      <c r="R78" s="2037"/>
      <c r="S78" s="895" t="s">
        <v>28</v>
      </c>
      <c r="T78" s="1631">
        <f>T38+T40+T42+T49+T56+T63+T70+T74</f>
        <v>0</v>
      </c>
      <c r="U78" s="1148"/>
      <c r="V78" s="1148"/>
      <c r="W78" s="1148"/>
      <c r="X78" s="2040">
        <f>X38+X40+X42+X49+X56+X63+X70+X74</f>
        <v>0</v>
      </c>
      <c r="Y78" s="1148"/>
      <c r="Z78" s="2014"/>
      <c r="AA78" s="2043" t="s">
        <v>28</v>
      </c>
      <c r="AB78" s="1631">
        <f>AB38+AB40+AB42+AB49+AB56+AB63+AB70+AB74</f>
        <v>0</v>
      </c>
      <c r="AC78" s="1148"/>
      <c r="AD78" s="2014"/>
      <c r="AE78" s="2040">
        <f>AE38+AE40+AE42+AE49+AE56+AE63+AE70+AE74</f>
        <v>0</v>
      </c>
      <c r="AF78" s="1148"/>
      <c r="AG78" s="2014"/>
      <c r="AH78" s="2043" t="s">
        <v>28</v>
      </c>
      <c r="AI78" s="1174">
        <f>AI38+AI40+AI42+AI49+AI56+AI63+AI70+AI74</f>
        <v>0</v>
      </c>
      <c r="AJ78" s="1148"/>
      <c r="AK78" s="1148"/>
      <c r="AL78" s="1159" t="s">
        <v>28</v>
      </c>
      <c r="AM78" s="2016"/>
      <c r="AN78" s="2017"/>
      <c r="AO78" s="2017"/>
      <c r="AP78" s="2017"/>
      <c r="AQ78" s="2017"/>
      <c r="AR78" s="2017"/>
      <c r="AS78" s="2017"/>
      <c r="AT78" s="2017"/>
      <c r="AU78" s="2017"/>
      <c r="AV78" s="2017"/>
      <c r="AW78" s="2017"/>
      <c r="AX78" s="2017"/>
      <c r="AY78" s="2017"/>
      <c r="AZ78" s="2017"/>
      <c r="BA78" s="2017"/>
      <c r="BB78" s="2018"/>
    </row>
    <row r="79" spans="2:56" ht="11.25" customHeight="1" x14ac:dyDescent="0.4">
      <c r="B79" s="1661"/>
      <c r="C79" s="1663"/>
      <c r="D79" s="558"/>
      <c r="E79" s="559"/>
      <c r="F79" s="559"/>
      <c r="G79" s="559"/>
      <c r="H79" s="559"/>
      <c r="I79" s="559"/>
      <c r="J79" s="559"/>
      <c r="K79" s="559"/>
      <c r="L79" s="559"/>
      <c r="M79" s="559"/>
      <c r="N79" s="560"/>
      <c r="O79" s="2038"/>
      <c r="P79" s="2039"/>
      <c r="Q79" s="2039"/>
      <c r="R79" s="2039"/>
      <c r="S79" s="900"/>
      <c r="T79" s="1632"/>
      <c r="U79" s="1150"/>
      <c r="V79" s="1150"/>
      <c r="W79" s="1150"/>
      <c r="X79" s="2041"/>
      <c r="Y79" s="1150"/>
      <c r="Z79" s="2042"/>
      <c r="AA79" s="2044"/>
      <c r="AB79" s="1632"/>
      <c r="AC79" s="1150"/>
      <c r="AD79" s="2042"/>
      <c r="AE79" s="2041"/>
      <c r="AF79" s="1150"/>
      <c r="AG79" s="2042"/>
      <c r="AH79" s="2044"/>
      <c r="AI79" s="1178"/>
      <c r="AJ79" s="1150"/>
      <c r="AK79" s="1150"/>
      <c r="AL79" s="1173"/>
      <c r="AM79" s="2019"/>
      <c r="AN79" s="2020"/>
      <c r="AO79" s="2020"/>
      <c r="AP79" s="2020"/>
      <c r="AQ79" s="2020"/>
      <c r="AR79" s="2020"/>
      <c r="AS79" s="2020"/>
      <c r="AT79" s="2020"/>
      <c r="AU79" s="2020"/>
      <c r="AV79" s="2020"/>
      <c r="AW79" s="2020"/>
      <c r="AX79" s="2020"/>
      <c r="AY79" s="2020"/>
      <c r="AZ79" s="2020"/>
      <c r="BA79" s="2020"/>
      <c r="BB79" s="2021"/>
    </row>
    <row r="80" spans="2:56" ht="11.25" customHeight="1" x14ac:dyDescent="0.4">
      <c r="B80" s="1661"/>
      <c r="C80" s="1663"/>
      <c r="D80" s="1643" t="s">
        <v>417</v>
      </c>
      <c r="E80" s="1644"/>
      <c r="F80" s="1644"/>
      <c r="G80" s="1644"/>
      <c r="H80" s="1644"/>
      <c r="I80" s="1644"/>
      <c r="J80" s="1644"/>
      <c r="K80" s="1644"/>
      <c r="L80" s="1644"/>
      <c r="M80" s="1644"/>
      <c r="N80" s="1645"/>
      <c r="O80" s="2022">
        <f>O76+O78</f>
        <v>0</v>
      </c>
      <c r="P80" s="2023"/>
      <c r="Q80" s="2023"/>
      <c r="R80" s="2023"/>
      <c r="S80" s="897" t="s">
        <v>28</v>
      </c>
      <c r="T80" s="1631">
        <f>T76+T78+X78</f>
        <v>0</v>
      </c>
      <c r="U80" s="1148"/>
      <c r="V80" s="1148"/>
      <c r="W80" s="1148"/>
      <c r="X80" s="1148"/>
      <c r="Y80" s="1148"/>
      <c r="Z80" s="1148"/>
      <c r="AA80" s="2026" t="s">
        <v>28</v>
      </c>
      <c r="AB80" s="1631">
        <f>AB76+AB78+AE78</f>
        <v>0</v>
      </c>
      <c r="AC80" s="1148"/>
      <c r="AD80" s="1148"/>
      <c r="AE80" s="1148"/>
      <c r="AF80" s="1148"/>
      <c r="AG80" s="1148"/>
      <c r="AH80" s="2028" t="s">
        <v>28</v>
      </c>
      <c r="AI80" s="1174">
        <f>AI76+AI78</f>
        <v>0</v>
      </c>
      <c r="AJ80" s="1148"/>
      <c r="AK80" s="1148"/>
      <c r="AL80" s="1159" t="s">
        <v>28</v>
      </c>
      <c r="AM80" s="1174">
        <f>T80+AB80+AI80</f>
        <v>0</v>
      </c>
      <c r="AN80" s="1148"/>
      <c r="AO80" s="1148"/>
      <c r="AP80" s="2014"/>
      <c r="AQ80" s="559" t="s">
        <v>238</v>
      </c>
      <c r="AR80" s="559"/>
      <c r="AS80" s="559"/>
      <c r="AT80" s="559"/>
      <c r="AU80" s="559"/>
      <c r="AV80" s="1642">
        <f>ROUND(AV38+AV40+AV45+AV47+AV52+AV59+AV61+AV66+AV72,0)</f>
        <v>0</v>
      </c>
      <c r="AW80" s="1149"/>
      <c r="AX80" s="1149"/>
      <c r="AY80" s="1149"/>
      <c r="AZ80" s="884" t="s">
        <v>28</v>
      </c>
      <c r="BA80" s="884"/>
      <c r="BB80" s="897" t="s">
        <v>66</v>
      </c>
      <c r="BC80" s="262" t="s">
        <v>239</v>
      </c>
      <c r="BD80" s="43"/>
    </row>
    <row r="81" spans="2:90" ht="11.25" customHeight="1" thickBot="1" x14ac:dyDescent="0.45">
      <c r="B81" s="1661"/>
      <c r="C81" s="1663"/>
      <c r="D81" s="1962"/>
      <c r="E81" s="1963"/>
      <c r="F81" s="1963"/>
      <c r="G81" s="1963"/>
      <c r="H81" s="1963"/>
      <c r="I81" s="1963"/>
      <c r="J81" s="1963"/>
      <c r="K81" s="1963"/>
      <c r="L81" s="1963"/>
      <c r="M81" s="1963"/>
      <c r="N81" s="1964"/>
      <c r="O81" s="2024"/>
      <c r="P81" s="2025"/>
      <c r="Q81" s="2025"/>
      <c r="R81" s="2025"/>
      <c r="S81" s="1132"/>
      <c r="T81" s="1130"/>
      <c r="U81" s="1108"/>
      <c r="V81" s="1108"/>
      <c r="W81" s="1108"/>
      <c r="X81" s="1108"/>
      <c r="Y81" s="1108"/>
      <c r="Z81" s="1108"/>
      <c r="AA81" s="2027"/>
      <c r="AB81" s="1130"/>
      <c r="AC81" s="1108"/>
      <c r="AD81" s="1108"/>
      <c r="AE81" s="1108"/>
      <c r="AF81" s="1108"/>
      <c r="AG81" s="1108"/>
      <c r="AH81" s="2029"/>
      <c r="AI81" s="1137"/>
      <c r="AJ81" s="1108"/>
      <c r="AK81" s="1108"/>
      <c r="AL81" s="1134"/>
      <c r="AM81" s="1137"/>
      <c r="AN81" s="1108"/>
      <c r="AO81" s="1108"/>
      <c r="AP81" s="2015"/>
      <c r="AQ81" s="1105"/>
      <c r="AR81" s="1105"/>
      <c r="AS81" s="1105"/>
      <c r="AT81" s="1105"/>
      <c r="AU81" s="1105"/>
      <c r="AV81" s="1108"/>
      <c r="AW81" s="1108"/>
      <c r="AX81" s="1108"/>
      <c r="AY81" s="1108"/>
      <c r="AZ81" s="1079"/>
      <c r="BA81" s="1079"/>
      <c r="BB81" s="1132"/>
      <c r="BC81" s="262"/>
      <c r="BD81" s="43" t="s">
        <v>240</v>
      </c>
    </row>
    <row r="82" spans="2:90" ht="11.25" customHeight="1" x14ac:dyDescent="0.4">
      <c r="B82" s="1661"/>
      <c r="C82" s="1663"/>
      <c r="D82" s="1679"/>
      <c r="E82" s="2010" t="s">
        <v>418</v>
      </c>
      <c r="F82" s="2010"/>
      <c r="G82" s="2010"/>
      <c r="H82" s="2010"/>
      <c r="I82" s="2010"/>
      <c r="J82" s="2010"/>
      <c r="K82" s="2010"/>
      <c r="L82" s="2010"/>
      <c r="M82" s="2010"/>
      <c r="N82" s="2010"/>
      <c r="O82" s="2010"/>
      <c r="P82" s="2010"/>
      <c r="Q82" s="2010"/>
      <c r="R82" s="2010"/>
      <c r="S82" s="2010"/>
      <c r="T82" s="2010"/>
      <c r="U82" s="2010"/>
      <c r="V82" s="2010"/>
      <c r="W82" s="2010"/>
      <c r="X82" s="2010"/>
      <c r="Y82" s="2010"/>
      <c r="Z82" s="2010"/>
      <c r="AA82" s="2010"/>
      <c r="AB82" s="2010"/>
      <c r="AC82" s="2010"/>
      <c r="AD82" s="2010"/>
      <c r="AE82" s="2010"/>
      <c r="AF82" s="2010"/>
      <c r="AG82" s="2010"/>
      <c r="AH82" s="2010"/>
      <c r="AI82" s="2010"/>
      <c r="AJ82" s="2010"/>
      <c r="AK82" s="2010"/>
      <c r="AL82" s="2011"/>
      <c r="AM82" s="185"/>
      <c r="AN82" s="185"/>
      <c r="AO82" s="185"/>
      <c r="AP82" s="185"/>
      <c r="AQ82" s="185"/>
      <c r="AR82" s="185"/>
      <c r="AS82" s="185"/>
      <c r="AT82" s="185"/>
      <c r="AU82" s="185"/>
      <c r="AV82" s="1099">
        <f>IF(AND(O78&gt;=1,O78&lt;=90),1,0)</f>
        <v>0</v>
      </c>
      <c r="AW82" s="1099"/>
      <c r="AX82" s="1099"/>
      <c r="AY82" s="1099"/>
      <c r="AZ82" s="1056" t="s">
        <v>28</v>
      </c>
      <c r="BA82" s="1056"/>
      <c r="BB82" s="897" t="s">
        <v>419</v>
      </c>
    </row>
    <row r="83" spans="2:90" ht="11.25" customHeight="1" x14ac:dyDescent="0.4">
      <c r="B83" s="1661"/>
      <c r="C83" s="1663"/>
      <c r="D83" s="561"/>
      <c r="E83" s="2012"/>
      <c r="F83" s="2012"/>
      <c r="G83" s="2012"/>
      <c r="H83" s="2012"/>
      <c r="I83" s="2012"/>
      <c r="J83" s="2012"/>
      <c r="K83" s="2012"/>
      <c r="L83" s="2012"/>
      <c r="M83" s="2012"/>
      <c r="N83" s="2012"/>
      <c r="O83" s="2012"/>
      <c r="P83" s="2012"/>
      <c r="Q83" s="2012"/>
      <c r="R83" s="2012"/>
      <c r="S83" s="2012"/>
      <c r="T83" s="2012"/>
      <c r="U83" s="2012"/>
      <c r="V83" s="2012"/>
      <c r="W83" s="2012"/>
      <c r="X83" s="2012"/>
      <c r="Y83" s="2012"/>
      <c r="Z83" s="2012"/>
      <c r="AA83" s="2012"/>
      <c r="AB83" s="2012"/>
      <c r="AC83" s="2012"/>
      <c r="AD83" s="2012"/>
      <c r="AE83" s="2012"/>
      <c r="AF83" s="2012"/>
      <c r="AG83" s="2012"/>
      <c r="AH83" s="2012"/>
      <c r="AI83" s="2012"/>
      <c r="AJ83" s="2012"/>
      <c r="AK83" s="2012"/>
      <c r="AL83" s="2013"/>
      <c r="AM83" s="263"/>
      <c r="AN83" s="263"/>
      <c r="AO83" s="263"/>
      <c r="AP83" s="263"/>
      <c r="AQ83" s="263"/>
      <c r="AR83" s="263"/>
      <c r="AS83" s="263"/>
      <c r="AT83" s="263"/>
      <c r="AU83" s="263"/>
      <c r="AV83" s="1997"/>
      <c r="AW83" s="1997"/>
      <c r="AX83" s="1997"/>
      <c r="AY83" s="1997"/>
      <c r="AZ83" s="899"/>
      <c r="BA83" s="899"/>
      <c r="BB83" s="900"/>
    </row>
    <row r="84" spans="2:90" ht="11.25" customHeight="1" x14ac:dyDescent="0.4">
      <c r="B84" s="1661"/>
      <c r="C84" s="1663"/>
      <c r="D84" s="555"/>
      <c r="E84" s="1060" t="s">
        <v>420</v>
      </c>
      <c r="F84" s="1060"/>
      <c r="G84" s="1060"/>
      <c r="H84" s="1060"/>
      <c r="I84" s="1060"/>
      <c r="J84" s="1060"/>
      <c r="K84" s="1060"/>
      <c r="L84" s="1060"/>
      <c r="M84" s="1060"/>
      <c r="N84" s="1060"/>
      <c r="O84" s="1060"/>
      <c r="P84" s="1060"/>
      <c r="Q84" s="1060"/>
      <c r="R84" s="1060"/>
      <c r="S84" s="1060"/>
      <c r="T84" s="1060"/>
      <c r="U84" s="1060"/>
      <c r="V84" s="1060"/>
      <c r="W84" s="1060"/>
      <c r="X84" s="1060"/>
      <c r="Y84" s="1060"/>
      <c r="Z84" s="1060"/>
      <c r="AA84" s="1060"/>
      <c r="AB84" s="1060"/>
      <c r="AC84" s="1060"/>
      <c r="AD84" s="1060"/>
      <c r="AE84" s="1060"/>
      <c r="AF84" s="1060"/>
      <c r="AG84" s="1060"/>
      <c r="AH84" s="1060"/>
      <c r="AI84" s="1060"/>
      <c r="AJ84" s="1060"/>
      <c r="AK84" s="1060"/>
      <c r="AL84" s="1061"/>
      <c r="AM84" s="264"/>
      <c r="AN84" s="264"/>
      <c r="AO84" s="264"/>
      <c r="AP84" s="264"/>
      <c r="AQ84" s="264"/>
      <c r="AR84" s="264"/>
      <c r="AS84" s="264"/>
      <c r="AT84" s="264"/>
      <c r="AU84" s="264"/>
      <c r="AV84" s="1997">
        <f>IF(AND((T78+AB78)&gt;=1),1,0)</f>
        <v>0</v>
      </c>
      <c r="AW84" s="1997"/>
      <c r="AX84" s="1997"/>
      <c r="AY84" s="1997"/>
      <c r="AZ84" s="894" t="s">
        <v>28</v>
      </c>
      <c r="BA84" s="894"/>
      <c r="BB84" s="895" t="s">
        <v>71</v>
      </c>
    </row>
    <row r="85" spans="2:90" ht="11.25" customHeight="1" x14ac:dyDescent="0.4">
      <c r="B85" s="1661"/>
      <c r="C85" s="1663"/>
      <c r="D85" s="561"/>
      <c r="E85" s="1062"/>
      <c r="F85" s="1062"/>
      <c r="G85" s="1062"/>
      <c r="H85" s="1062"/>
      <c r="I85" s="1062"/>
      <c r="J85" s="1062"/>
      <c r="K85" s="1062"/>
      <c r="L85" s="1062"/>
      <c r="M85" s="1062"/>
      <c r="N85" s="1062"/>
      <c r="O85" s="1062"/>
      <c r="P85" s="1062"/>
      <c r="Q85" s="1062"/>
      <c r="R85" s="1062"/>
      <c r="S85" s="1062"/>
      <c r="T85" s="1062"/>
      <c r="U85" s="1062"/>
      <c r="V85" s="1062"/>
      <c r="W85" s="1062"/>
      <c r="X85" s="1062"/>
      <c r="Y85" s="1062"/>
      <c r="Z85" s="1062"/>
      <c r="AA85" s="1062"/>
      <c r="AB85" s="1062"/>
      <c r="AC85" s="1062"/>
      <c r="AD85" s="1062"/>
      <c r="AE85" s="1062"/>
      <c r="AF85" s="1062"/>
      <c r="AG85" s="1062"/>
      <c r="AH85" s="1062"/>
      <c r="AI85" s="1062"/>
      <c r="AJ85" s="1062"/>
      <c r="AK85" s="1062"/>
      <c r="AL85" s="1063"/>
      <c r="AM85" s="263"/>
      <c r="AN85" s="263"/>
      <c r="AO85" s="263"/>
      <c r="AP85" s="263"/>
      <c r="AQ85" s="263"/>
      <c r="AR85" s="263"/>
      <c r="AS85" s="263"/>
      <c r="AT85" s="263"/>
      <c r="AU85" s="263"/>
      <c r="AV85" s="1997"/>
      <c r="AW85" s="1997"/>
      <c r="AX85" s="1997"/>
      <c r="AY85" s="1997"/>
      <c r="AZ85" s="899"/>
      <c r="BA85" s="899"/>
      <c r="BB85" s="900"/>
    </row>
    <row r="86" spans="2:90" ht="11.25" customHeight="1" x14ac:dyDescent="0.4">
      <c r="B86" s="1661"/>
      <c r="C86" s="1663"/>
      <c r="D86" s="555"/>
      <c r="E86" s="1060" t="s">
        <v>421</v>
      </c>
      <c r="F86" s="1060"/>
      <c r="G86" s="1060"/>
      <c r="H86" s="1060"/>
      <c r="I86" s="1060"/>
      <c r="J86" s="1060"/>
      <c r="K86" s="1060"/>
      <c r="L86" s="1060"/>
      <c r="M86" s="1060"/>
      <c r="N86" s="1060"/>
      <c r="O86" s="1060"/>
      <c r="P86" s="1060"/>
      <c r="Q86" s="1060"/>
      <c r="R86" s="1060"/>
      <c r="S86" s="1060"/>
      <c r="T86" s="1060"/>
      <c r="U86" s="1060"/>
      <c r="V86" s="1060"/>
      <c r="W86" s="1060"/>
      <c r="X86" s="1060"/>
      <c r="Y86" s="1060"/>
      <c r="Z86" s="1060"/>
      <c r="AA86" s="1060"/>
      <c r="AB86" s="1060"/>
      <c r="AC86" s="1060"/>
      <c r="AD86" s="1060"/>
      <c r="AE86" s="1060"/>
      <c r="AF86" s="1060"/>
      <c r="AG86" s="1060"/>
      <c r="AH86" s="1060"/>
      <c r="AI86" s="1060"/>
      <c r="AJ86" s="1060"/>
      <c r="AK86" s="1060"/>
      <c r="AL86" s="1061"/>
      <c r="AM86" s="264"/>
      <c r="AN86" s="264"/>
      <c r="AO86" s="264"/>
      <c r="AP86" s="264"/>
      <c r="AQ86" s="264"/>
      <c r="AR86" s="264"/>
      <c r="AS86" s="264"/>
      <c r="AT86" s="264"/>
      <c r="AU86" s="264"/>
      <c r="AV86" s="2006">
        <v>1</v>
      </c>
      <c r="AW86" s="2006"/>
      <c r="AX86" s="2006"/>
      <c r="AY86" s="2006"/>
      <c r="AZ86" s="894" t="s">
        <v>28</v>
      </c>
      <c r="BA86" s="894"/>
      <c r="BB86" s="895" t="s">
        <v>76</v>
      </c>
    </row>
    <row r="87" spans="2:90" ht="11.25" customHeight="1" x14ac:dyDescent="0.4">
      <c r="B87" s="1661"/>
      <c r="C87" s="1663"/>
      <c r="D87" s="561"/>
      <c r="E87" s="1062"/>
      <c r="F87" s="1062"/>
      <c r="G87" s="1062"/>
      <c r="H87" s="1062"/>
      <c r="I87" s="1062"/>
      <c r="J87" s="1062"/>
      <c r="K87" s="1062"/>
      <c r="L87" s="1062"/>
      <c r="M87" s="1062"/>
      <c r="N87" s="1062"/>
      <c r="O87" s="1062"/>
      <c r="P87" s="1062"/>
      <c r="Q87" s="1062"/>
      <c r="R87" s="1062"/>
      <c r="S87" s="1062"/>
      <c r="T87" s="1062"/>
      <c r="U87" s="1062"/>
      <c r="V87" s="1062"/>
      <c r="W87" s="1062"/>
      <c r="X87" s="1062"/>
      <c r="Y87" s="1062"/>
      <c r="Z87" s="1062"/>
      <c r="AA87" s="1062"/>
      <c r="AB87" s="1062"/>
      <c r="AC87" s="1062"/>
      <c r="AD87" s="1062"/>
      <c r="AE87" s="1062"/>
      <c r="AF87" s="1062"/>
      <c r="AG87" s="1062"/>
      <c r="AH87" s="1062"/>
      <c r="AI87" s="1062"/>
      <c r="AJ87" s="1062"/>
      <c r="AK87" s="1062"/>
      <c r="AL87" s="1063"/>
      <c r="AM87" s="263"/>
      <c r="AN87" s="263"/>
      <c r="AO87" s="263"/>
      <c r="AP87" s="263"/>
      <c r="AQ87" s="263"/>
      <c r="AR87" s="263"/>
      <c r="AS87" s="263"/>
      <c r="AT87" s="263"/>
      <c r="AU87" s="263"/>
      <c r="AV87" s="2006"/>
      <c r="AW87" s="2006"/>
      <c r="AX87" s="2006"/>
      <c r="AY87" s="2006"/>
      <c r="AZ87" s="899"/>
      <c r="BA87" s="899"/>
      <c r="BB87" s="900"/>
    </row>
    <row r="88" spans="2:90" ht="11.25" customHeight="1" x14ac:dyDescent="0.4">
      <c r="B88" s="1661"/>
      <c r="C88" s="1663"/>
      <c r="D88" s="555"/>
      <c r="E88" s="1060" t="s">
        <v>422</v>
      </c>
      <c r="F88" s="1060"/>
      <c r="G88" s="1060"/>
      <c r="H88" s="1060"/>
      <c r="I88" s="1060"/>
      <c r="J88" s="1060"/>
      <c r="K88" s="1060"/>
      <c r="L88" s="1060"/>
      <c r="M88" s="1060"/>
      <c r="N88" s="1060"/>
      <c r="O88" s="1060"/>
      <c r="P88" s="1060"/>
      <c r="Q88" s="1060"/>
      <c r="R88" s="1060"/>
      <c r="S88" s="1060"/>
      <c r="T88" s="1060"/>
      <c r="U88" s="1060"/>
      <c r="V88" s="1060"/>
      <c r="W88" s="1060"/>
      <c r="X88" s="1060"/>
      <c r="Y88" s="1060"/>
      <c r="Z88" s="1060"/>
      <c r="AA88" s="1060"/>
      <c r="AB88" s="1060"/>
      <c r="AC88" s="1060"/>
      <c r="AD88" s="1060"/>
      <c r="AE88" s="1060"/>
      <c r="AF88" s="1060"/>
      <c r="AG88" s="1060"/>
      <c r="AH88" s="1060"/>
      <c r="AI88" s="1060"/>
      <c r="AJ88" s="1060"/>
      <c r="AK88" s="1060"/>
      <c r="AL88" s="1061"/>
      <c r="AM88" s="264"/>
      <c r="AN88" s="264"/>
      <c r="AO88" s="264"/>
      <c r="AP88" s="264"/>
      <c r="AQ88" s="264"/>
      <c r="AR88" s="264"/>
      <c r="AS88" s="264"/>
      <c r="AT88" s="264"/>
      <c r="AU88" s="264"/>
      <c r="AV88" s="2006">
        <v>0.5</v>
      </c>
      <c r="AW88" s="2006"/>
      <c r="AX88" s="2006"/>
      <c r="AY88" s="2006"/>
      <c r="AZ88" s="894" t="s">
        <v>28</v>
      </c>
      <c r="BA88" s="894"/>
      <c r="BB88" s="895" t="s">
        <v>79</v>
      </c>
    </row>
    <row r="89" spans="2:90" ht="11.25" customHeight="1" x14ac:dyDescent="0.4">
      <c r="B89" s="1661"/>
      <c r="C89" s="1663"/>
      <c r="D89" s="561"/>
      <c r="E89" s="1062"/>
      <c r="F89" s="1062"/>
      <c r="G89" s="1062"/>
      <c r="H89" s="1062"/>
      <c r="I89" s="1062"/>
      <c r="J89" s="1062"/>
      <c r="K89" s="1062"/>
      <c r="L89" s="1062"/>
      <c r="M89" s="1062"/>
      <c r="N89" s="1062"/>
      <c r="O89" s="1062"/>
      <c r="P89" s="1062"/>
      <c r="Q89" s="1062"/>
      <c r="R89" s="1062"/>
      <c r="S89" s="1062"/>
      <c r="T89" s="1062"/>
      <c r="U89" s="1062"/>
      <c r="V89" s="1062"/>
      <c r="W89" s="1062"/>
      <c r="X89" s="1062"/>
      <c r="Y89" s="1062"/>
      <c r="Z89" s="1062"/>
      <c r="AA89" s="1062"/>
      <c r="AB89" s="1062"/>
      <c r="AC89" s="1062"/>
      <c r="AD89" s="1062"/>
      <c r="AE89" s="1062"/>
      <c r="AF89" s="1062"/>
      <c r="AG89" s="1062"/>
      <c r="AH89" s="1062"/>
      <c r="AI89" s="1062"/>
      <c r="AJ89" s="1062"/>
      <c r="AK89" s="1062"/>
      <c r="AL89" s="1063"/>
      <c r="AM89" s="263"/>
      <c r="AN89" s="263"/>
      <c r="AO89" s="263"/>
      <c r="AP89" s="263"/>
      <c r="AQ89" s="263"/>
      <c r="AR89" s="263"/>
      <c r="AS89" s="263"/>
      <c r="AT89" s="263"/>
      <c r="AU89" s="263"/>
      <c r="AV89" s="2006"/>
      <c r="AW89" s="2006"/>
      <c r="AX89" s="2006"/>
      <c r="AY89" s="2006"/>
      <c r="AZ89" s="899"/>
      <c r="BA89" s="899"/>
      <c r="BB89" s="900"/>
    </row>
    <row r="90" spans="2:90" ht="11.25" customHeight="1" x14ac:dyDescent="0.4">
      <c r="B90" s="1661"/>
      <c r="C90" s="1663"/>
      <c r="D90" s="555" t="s">
        <v>423</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6"/>
      <c r="AL90" s="557"/>
      <c r="AM90" s="2007"/>
      <c r="AN90" s="2007"/>
      <c r="AO90" s="2007"/>
      <c r="AP90" s="2007"/>
      <c r="AQ90" s="2007"/>
      <c r="AR90" s="2007"/>
      <c r="AS90" s="2007"/>
      <c r="AT90" s="2007"/>
      <c r="AU90" s="2007"/>
      <c r="AV90" s="1630">
        <f>AV80+AV82+AV84+AV86+AV88</f>
        <v>1.5</v>
      </c>
      <c r="AW90" s="1630"/>
      <c r="AX90" s="1630"/>
      <c r="AY90" s="1630"/>
      <c r="AZ90" s="884" t="s">
        <v>28</v>
      </c>
      <c r="BA90" s="884"/>
      <c r="BB90" s="897" t="s">
        <v>81</v>
      </c>
      <c r="BC90" s="262"/>
      <c r="BD90" s="43"/>
    </row>
    <row r="91" spans="2:90" ht="11.25" customHeight="1" thickBot="1" x14ac:dyDescent="0.45">
      <c r="B91" s="1664"/>
      <c r="C91" s="2096"/>
      <c r="D91" s="1627"/>
      <c r="E91" s="1105"/>
      <c r="F91" s="1105"/>
      <c r="G91" s="1105"/>
      <c r="H91" s="1105"/>
      <c r="I91" s="1105"/>
      <c r="J91" s="1105"/>
      <c r="K91" s="1105"/>
      <c r="L91" s="1105"/>
      <c r="M91" s="1105"/>
      <c r="N91" s="1105"/>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c r="AJ91" s="1105"/>
      <c r="AK91" s="1105"/>
      <c r="AL91" s="1106"/>
      <c r="AM91" s="2008"/>
      <c r="AN91" s="2008"/>
      <c r="AO91" s="2008"/>
      <c r="AP91" s="2008"/>
      <c r="AQ91" s="2008"/>
      <c r="AR91" s="2008"/>
      <c r="AS91" s="2008"/>
      <c r="AT91" s="2008"/>
      <c r="AU91" s="2008"/>
      <c r="AV91" s="2009"/>
      <c r="AW91" s="2009"/>
      <c r="AX91" s="2009"/>
      <c r="AY91" s="2009"/>
      <c r="AZ91" s="1079"/>
      <c r="BA91" s="1079"/>
      <c r="BB91" s="1132"/>
      <c r="BC91" s="1999" t="s">
        <v>424</v>
      </c>
      <c r="BD91" s="1992"/>
      <c r="BE91" s="1992"/>
      <c r="BF91" s="1992"/>
      <c r="BG91" s="1992"/>
    </row>
    <row r="92" spans="2:90" ht="11.25" customHeight="1" x14ac:dyDescent="0.4">
      <c r="B92" s="2000" t="s">
        <v>425</v>
      </c>
      <c r="C92" s="2001"/>
      <c r="D92" s="1679"/>
      <c r="E92" s="1111" t="s">
        <v>426</v>
      </c>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2003"/>
      <c r="AM92" s="2004">
        <v>1</v>
      </c>
      <c r="AN92" s="2004"/>
      <c r="AO92" s="2004"/>
      <c r="AP92" s="2004"/>
      <c r="AQ92" s="2004"/>
      <c r="AR92" s="2004"/>
      <c r="AS92" s="2004"/>
      <c r="AT92" s="2004"/>
      <c r="AU92" s="2004"/>
      <c r="AV92" s="2004"/>
      <c r="AW92" s="2004"/>
      <c r="AX92" s="2004"/>
      <c r="AY92" s="2004"/>
      <c r="AZ92" s="1078" t="s">
        <v>28</v>
      </c>
      <c r="BA92" s="1078"/>
      <c r="BB92" s="1131" t="s">
        <v>83</v>
      </c>
      <c r="BJ92" s="701" t="s">
        <v>427</v>
      </c>
      <c r="BK92" s="701"/>
      <c r="BL92" s="701"/>
      <c r="BM92" s="701"/>
      <c r="BN92" s="701"/>
      <c r="BO92" s="701"/>
      <c r="BP92" s="1994">
        <f>O49+O56+O63+O70+O74+O76</f>
        <v>0</v>
      </c>
      <c r="BQ92" s="1994"/>
      <c r="BR92" s="1994"/>
      <c r="BS92" s="1994"/>
      <c r="BT92" s="1994"/>
      <c r="BU92" s="1994"/>
      <c r="BV92" s="265"/>
      <c r="BW92" s="265"/>
      <c r="BX92" s="265"/>
      <c r="BY92" s="8"/>
      <c r="BZ92" s="8"/>
      <c r="CA92" s="8"/>
      <c r="CB92" s="8"/>
      <c r="CC92" s="8"/>
      <c r="CD92" s="8"/>
      <c r="CE92" s="8"/>
      <c r="CF92" s="8"/>
      <c r="CG92" s="8"/>
      <c r="CH92" s="8"/>
      <c r="CI92" s="8"/>
      <c r="CJ92" s="8"/>
    </row>
    <row r="93" spans="2:90" ht="11.25" customHeight="1" x14ac:dyDescent="0.4">
      <c r="B93" s="1109"/>
      <c r="C93" s="2002"/>
      <c r="D93" s="679"/>
      <c r="E93" s="1062"/>
      <c r="F93" s="1062"/>
      <c r="G93" s="1062"/>
      <c r="H93" s="1062"/>
      <c r="I93" s="1062"/>
      <c r="J93" s="1062"/>
      <c r="K93" s="1062"/>
      <c r="L93" s="1062"/>
      <c r="M93" s="1062"/>
      <c r="N93" s="1062"/>
      <c r="O93" s="1062"/>
      <c r="P93" s="1062"/>
      <c r="Q93" s="1062"/>
      <c r="R93" s="1062"/>
      <c r="S93" s="1062"/>
      <c r="T93" s="1062"/>
      <c r="U93" s="1062"/>
      <c r="V93" s="1062"/>
      <c r="W93" s="1062"/>
      <c r="X93" s="1062"/>
      <c r="Y93" s="1062"/>
      <c r="Z93" s="1062"/>
      <c r="AA93" s="1062"/>
      <c r="AB93" s="1062"/>
      <c r="AC93" s="1062"/>
      <c r="AD93" s="1062"/>
      <c r="AE93" s="1062"/>
      <c r="AF93" s="1062"/>
      <c r="AG93" s="1062"/>
      <c r="AH93" s="1062"/>
      <c r="AI93" s="1062"/>
      <c r="AJ93" s="1062"/>
      <c r="AK93" s="1062"/>
      <c r="AL93" s="1063"/>
      <c r="AM93" s="2005"/>
      <c r="AN93" s="2005"/>
      <c r="AO93" s="2005"/>
      <c r="AP93" s="2005"/>
      <c r="AQ93" s="2005"/>
      <c r="AR93" s="2005"/>
      <c r="AS93" s="2005"/>
      <c r="AT93" s="2005"/>
      <c r="AU93" s="2005"/>
      <c r="AV93" s="2005"/>
      <c r="AW93" s="2005"/>
      <c r="AX93" s="2005"/>
      <c r="AY93" s="2005"/>
      <c r="AZ93" s="899"/>
      <c r="BA93" s="899"/>
      <c r="BB93" s="900"/>
      <c r="BJ93" s="701"/>
      <c r="BK93" s="701"/>
      <c r="BL93" s="701"/>
      <c r="BM93" s="701"/>
      <c r="BN93" s="701"/>
      <c r="BO93" s="701"/>
      <c r="BP93" s="1994"/>
      <c r="BQ93" s="1994"/>
      <c r="BR93" s="1994"/>
      <c r="BS93" s="1994"/>
      <c r="BT93" s="1994"/>
      <c r="BU93" s="1994"/>
      <c r="BV93" s="265"/>
      <c r="BW93" s="265"/>
      <c r="BX93" s="265"/>
      <c r="BY93" s="8"/>
      <c r="BZ93" s="8"/>
      <c r="CA93" s="8"/>
      <c r="CB93" s="8"/>
      <c r="CC93" s="8"/>
      <c r="CD93" s="8"/>
      <c r="CE93" s="8"/>
      <c r="CF93" s="8"/>
      <c r="CG93" s="8"/>
      <c r="CH93" s="8"/>
      <c r="CI93" s="8"/>
      <c r="CJ93" s="8"/>
    </row>
    <row r="94" spans="2:90" ht="11.25" customHeight="1" x14ac:dyDescent="0.4">
      <c r="B94" s="1109"/>
      <c r="C94" s="2002"/>
      <c r="D94" s="555"/>
      <c r="E94" s="1083" t="s">
        <v>74</v>
      </c>
      <c r="F94" s="1083"/>
      <c r="G94" s="1083"/>
      <c r="H94" s="1083"/>
      <c r="I94" s="1083"/>
      <c r="J94" s="1083"/>
      <c r="K94" s="1083"/>
      <c r="L94" s="1083"/>
      <c r="M94" s="1083"/>
      <c r="N94" s="1083"/>
      <c r="O94" s="1083"/>
      <c r="P94" s="1083"/>
      <c r="Q94" s="1083"/>
      <c r="R94" s="1083"/>
      <c r="S94" s="1083"/>
      <c r="T94" s="1083"/>
      <c r="U94" s="189"/>
      <c r="V94" s="189"/>
      <c r="W94" s="723" t="s">
        <v>75</v>
      </c>
      <c r="X94" s="723"/>
      <c r="Y94" s="723"/>
      <c r="Z94" s="723"/>
      <c r="AA94" s="723"/>
      <c r="AB94" s="723"/>
      <c r="AC94" s="1598" t="e">
        <f>LOOKUP(BP92,BJ96:BJ102,BK96:BK102)</f>
        <v>#N/A</v>
      </c>
      <c r="AD94" s="1598"/>
      <c r="AE94" s="1598"/>
      <c r="AF94" s="1598"/>
      <c r="AG94" s="723" t="s">
        <v>28</v>
      </c>
      <c r="AH94" s="723"/>
      <c r="AI94" s="189"/>
      <c r="AJ94" s="189"/>
      <c r="AK94" s="189"/>
      <c r="AL94" s="190"/>
      <c r="AM94" s="1997" t="e">
        <f>IF(BP94&gt;=AC94,AC94,IF(BP94&lt;3,ROUND(BP94,0),
IF(MOD(BP94,1)*10&lt;=2,ROUNDDOWN(BP94,0),
IF(MOD(BP94,1)*10&gt;=5,ROUNDUP(BP94,0),
ROUNDDOWN(BP94,0)+0.5))))</f>
        <v>#N/A</v>
      </c>
      <c r="AN94" s="1997"/>
      <c r="AO94" s="1997"/>
      <c r="AP94" s="1997"/>
      <c r="AQ94" s="1997"/>
      <c r="AR94" s="1997"/>
      <c r="AS94" s="1997"/>
      <c r="AT94" s="1997"/>
      <c r="AU94" s="1997"/>
      <c r="AV94" s="1997"/>
      <c r="AW94" s="1997"/>
      <c r="AX94" s="1997"/>
      <c r="AY94" s="1997"/>
      <c r="AZ94" s="894" t="s">
        <v>28</v>
      </c>
      <c r="BA94" s="894"/>
      <c r="BB94" s="895" t="s">
        <v>262</v>
      </c>
      <c r="BJ94" s="1993" t="s">
        <v>77</v>
      </c>
      <c r="BK94" s="1993"/>
      <c r="BL94" s="1993"/>
      <c r="BM94" s="1993"/>
      <c r="BN94" s="1993"/>
      <c r="BO94" s="1993"/>
      <c r="BP94" s="1994">
        <f>IF(AY23-AV90-AM92-AQ117&lt;0,0,IF(AY23-AV90-AM92-AQ117&gt;=AC94,AC94,AY23-AV90-AM92-AQ117))</f>
        <v>0</v>
      </c>
      <c r="BQ94" s="1994"/>
      <c r="BR94" s="1994"/>
      <c r="BS94" s="1994"/>
      <c r="BT94" s="1994"/>
      <c r="BU94" s="1994"/>
    </row>
    <row r="95" spans="2:90" ht="11.25" customHeight="1" x14ac:dyDescent="0.4">
      <c r="B95" s="1109"/>
      <c r="C95" s="2002"/>
      <c r="D95" s="676"/>
      <c r="E95" s="1062"/>
      <c r="F95" s="1062"/>
      <c r="G95" s="1062"/>
      <c r="H95" s="1062"/>
      <c r="I95" s="1062"/>
      <c r="J95" s="1062"/>
      <c r="K95" s="1062"/>
      <c r="L95" s="1062"/>
      <c r="M95" s="1062"/>
      <c r="N95" s="1062"/>
      <c r="O95" s="1062"/>
      <c r="P95" s="1062"/>
      <c r="Q95" s="1062"/>
      <c r="R95" s="1062"/>
      <c r="S95" s="1062"/>
      <c r="T95" s="1062"/>
      <c r="U95" s="266"/>
      <c r="V95" s="266"/>
      <c r="W95" s="726"/>
      <c r="X95" s="726"/>
      <c r="Y95" s="726"/>
      <c r="Z95" s="726"/>
      <c r="AA95" s="726"/>
      <c r="AB95" s="726"/>
      <c r="AC95" s="1099"/>
      <c r="AD95" s="1099"/>
      <c r="AE95" s="1099"/>
      <c r="AF95" s="1099"/>
      <c r="AG95" s="726"/>
      <c r="AH95" s="726"/>
      <c r="AI95" s="266"/>
      <c r="AJ95" s="266"/>
      <c r="AK95" s="266"/>
      <c r="AL95" s="267"/>
      <c r="AM95" s="1997"/>
      <c r="AN95" s="1997"/>
      <c r="AO95" s="1997"/>
      <c r="AP95" s="1997"/>
      <c r="AQ95" s="1997"/>
      <c r="AR95" s="1997"/>
      <c r="AS95" s="1997"/>
      <c r="AT95" s="1997"/>
      <c r="AU95" s="1997"/>
      <c r="AV95" s="1997"/>
      <c r="AW95" s="1997"/>
      <c r="AX95" s="1997"/>
      <c r="AY95" s="1997"/>
      <c r="AZ95" s="884"/>
      <c r="BA95" s="884"/>
      <c r="BB95" s="897"/>
      <c r="BJ95" s="1993"/>
      <c r="BK95" s="1993"/>
      <c r="BL95" s="1993"/>
      <c r="BM95" s="1993"/>
      <c r="BN95" s="1993"/>
      <c r="BO95" s="1993"/>
      <c r="BP95" s="1994"/>
      <c r="BQ95" s="1994"/>
      <c r="BR95" s="1994"/>
      <c r="BS95" s="1994"/>
      <c r="BT95" s="1994"/>
      <c r="BU95" s="1994"/>
      <c r="BV95" s="189"/>
      <c r="BW95" s="189"/>
      <c r="BX95" s="189"/>
      <c r="BY95" s="189"/>
      <c r="BZ95" s="189"/>
      <c r="CA95" s="189"/>
      <c r="CB95" s="189"/>
      <c r="CC95" s="189"/>
      <c r="CD95" s="189"/>
      <c r="CE95" s="189"/>
      <c r="CF95" s="189"/>
      <c r="CG95" s="189"/>
      <c r="CH95" s="189"/>
      <c r="CI95" s="189"/>
      <c r="CJ95" s="189"/>
      <c r="CK95" s="189"/>
      <c r="CL95" s="189"/>
    </row>
    <row r="96" spans="2:90" ht="11.25" customHeight="1" x14ac:dyDescent="0.4">
      <c r="B96" s="1109"/>
      <c r="C96" s="2002"/>
      <c r="D96" s="555"/>
      <c r="E96" s="1060" t="s">
        <v>428</v>
      </c>
      <c r="F96" s="1060"/>
      <c r="G96" s="1060"/>
      <c r="H96" s="1060"/>
      <c r="I96" s="1060"/>
      <c r="J96" s="1060"/>
      <c r="K96" s="1060"/>
      <c r="L96" s="1060"/>
      <c r="M96" s="1060"/>
      <c r="N96" s="1060"/>
      <c r="O96" s="1060"/>
      <c r="P96" s="1060"/>
      <c r="Q96" s="1060"/>
      <c r="R96" s="1060"/>
      <c r="S96" s="1060"/>
      <c r="T96" s="1060"/>
      <c r="U96" s="1060"/>
      <c r="V96" s="1060"/>
      <c r="W96" s="1060"/>
      <c r="X96" s="1060"/>
      <c r="Y96" s="1060"/>
      <c r="Z96" s="1060"/>
      <c r="AA96" s="1060"/>
      <c r="AB96" s="1060"/>
      <c r="AC96" s="1060"/>
      <c r="AD96" s="1060"/>
      <c r="AE96" s="1060"/>
      <c r="AF96" s="1060"/>
      <c r="AG96" s="1060"/>
      <c r="AH96" s="1060"/>
      <c r="AI96" s="1060"/>
      <c r="AJ96" s="1060"/>
      <c r="AK96" s="1060"/>
      <c r="AL96" s="1061"/>
      <c r="AM96" s="1997">
        <f>-(IF(AV90+AM92-AY20&lt;0,0,AV90+AM92-AY20))</f>
        <v>-2.5</v>
      </c>
      <c r="AN96" s="1997"/>
      <c r="AO96" s="1997"/>
      <c r="AP96" s="1997"/>
      <c r="AQ96" s="1997"/>
      <c r="AR96" s="1997"/>
      <c r="AS96" s="1997"/>
      <c r="AT96" s="1997"/>
      <c r="AU96" s="1997"/>
      <c r="AV96" s="1997"/>
      <c r="AW96" s="1997"/>
      <c r="AX96" s="1997"/>
      <c r="AY96" s="1997"/>
      <c r="AZ96" s="894" t="s">
        <v>28</v>
      </c>
      <c r="BA96" s="894"/>
      <c r="BB96" s="895" t="s">
        <v>263</v>
      </c>
      <c r="BJ96" s="268">
        <v>1</v>
      </c>
      <c r="BK96" s="268">
        <v>1</v>
      </c>
    </row>
    <row r="97" spans="1:90" ht="11.25" customHeight="1" thickBot="1" x14ac:dyDescent="0.45">
      <c r="B97" s="1109"/>
      <c r="C97" s="2002"/>
      <c r="D97" s="1627"/>
      <c r="E97" s="1995"/>
      <c r="F97" s="1995"/>
      <c r="G97" s="1995"/>
      <c r="H97" s="1995"/>
      <c r="I97" s="1995"/>
      <c r="J97" s="1995"/>
      <c r="K97" s="1995"/>
      <c r="L97" s="1995"/>
      <c r="M97" s="1995"/>
      <c r="N97" s="1995"/>
      <c r="O97" s="1995"/>
      <c r="P97" s="1995"/>
      <c r="Q97" s="1995"/>
      <c r="R97" s="1995"/>
      <c r="S97" s="1995"/>
      <c r="T97" s="1995"/>
      <c r="U97" s="1995"/>
      <c r="V97" s="1995"/>
      <c r="W97" s="1995"/>
      <c r="X97" s="1995"/>
      <c r="Y97" s="1995"/>
      <c r="Z97" s="1995"/>
      <c r="AA97" s="1995"/>
      <c r="AB97" s="1995"/>
      <c r="AC97" s="1995"/>
      <c r="AD97" s="1995"/>
      <c r="AE97" s="1995"/>
      <c r="AF97" s="1995"/>
      <c r="AG97" s="1995"/>
      <c r="AH97" s="1995"/>
      <c r="AI97" s="1995"/>
      <c r="AJ97" s="1995"/>
      <c r="AK97" s="1995"/>
      <c r="AL97" s="1996"/>
      <c r="AM97" s="1998"/>
      <c r="AN97" s="1998"/>
      <c r="AO97" s="1998"/>
      <c r="AP97" s="1998"/>
      <c r="AQ97" s="1998"/>
      <c r="AR97" s="1998"/>
      <c r="AS97" s="1998"/>
      <c r="AT97" s="1998"/>
      <c r="AU97" s="1998"/>
      <c r="AV97" s="1998"/>
      <c r="AW97" s="1998"/>
      <c r="AX97" s="1998"/>
      <c r="AY97" s="1998"/>
      <c r="AZ97" s="899"/>
      <c r="BA97" s="899"/>
      <c r="BB97" s="900"/>
      <c r="BJ97" s="269">
        <v>46</v>
      </c>
      <c r="BK97" s="270">
        <v>2</v>
      </c>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row>
    <row r="98" spans="1:90" ht="11.25" customHeight="1" x14ac:dyDescent="0.4">
      <c r="B98" s="1068" t="s">
        <v>429</v>
      </c>
      <c r="C98" s="1102"/>
      <c r="D98" s="1102"/>
      <c r="E98" s="1102"/>
      <c r="F98" s="1102"/>
      <c r="G98" s="1102"/>
      <c r="H98" s="1102"/>
      <c r="I98" s="1102"/>
      <c r="J98" s="1102"/>
      <c r="K98" s="1102"/>
      <c r="L98" s="1102"/>
      <c r="M98" s="1102"/>
      <c r="N98" s="1102"/>
      <c r="O98" s="1102"/>
      <c r="P98" s="1102"/>
      <c r="Q98" s="1102"/>
      <c r="R98" s="1102"/>
      <c r="S98" s="1102"/>
      <c r="T98" s="1102"/>
      <c r="U98" s="1102"/>
      <c r="V98" s="1102"/>
      <c r="W98" s="1102"/>
      <c r="X98" s="1102"/>
      <c r="Y98" s="1102"/>
      <c r="Z98" s="1102"/>
      <c r="AA98" s="1102"/>
      <c r="AB98" s="1102"/>
      <c r="AC98" s="1102"/>
      <c r="AD98" s="1102"/>
      <c r="AE98" s="1102"/>
      <c r="AF98" s="1102"/>
      <c r="AG98" s="1102"/>
      <c r="AH98" s="1102"/>
      <c r="AI98" s="1102"/>
      <c r="AJ98" s="1102"/>
      <c r="AK98" s="1102"/>
      <c r="AL98" s="1103"/>
      <c r="AM98" s="1990" t="e">
        <f>AV90+AM92+AM94+AM96</f>
        <v>#N/A</v>
      </c>
      <c r="AN98" s="1107"/>
      <c r="AO98" s="1107"/>
      <c r="AP98" s="1107"/>
      <c r="AQ98" s="1107"/>
      <c r="AR98" s="1107"/>
      <c r="AS98" s="1107"/>
      <c r="AT98" s="1107"/>
      <c r="AU98" s="1107"/>
      <c r="AV98" s="1107"/>
      <c r="AW98" s="1107"/>
      <c r="AX98" s="1107"/>
      <c r="AY98" s="1107"/>
      <c r="AZ98" s="1078" t="s">
        <v>28</v>
      </c>
      <c r="BA98" s="1078"/>
      <c r="BB98" s="1080" t="s">
        <v>264</v>
      </c>
      <c r="BJ98" s="269">
        <v>151</v>
      </c>
      <c r="BK98" s="270">
        <v>3</v>
      </c>
    </row>
    <row r="99" spans="1:90" ht="11.25" customHeight="1" thickBot="1" x14ac:dyDescent="0.45">
      <c r="B99" s="1104"/>
      <c r="C99" s="1105"/>
      <c r="D99" s="1105"/>
      <c r="E99" s="1105"/>
      <c r="F99" s="1105"/>
      <c r="G99" s="1105"/>
      <c r="H99" s="1105"/>
      <c r="I99" s="1105"/>
      <c r="J99" s="1105"/>
      <c r="K99" s="1105"/>
      <c r="L99" s="1105"/>
      <c r="M99" s="1105"/>
      <c r="N99" s="1105"/>
      <c r="O99" s="1105"/>
      <c r="P99" s="1105"/>
      <c r="Q99" s="1105"/>
      <c r="R99" s="1105"/>
      <c r="S99" s="1105"/>
      <c r="T99" s="1105"/>
      <c r="U99" s="1105"/>
      <c r="V99" s="1105"/>
      <c r="W99" s="1105"/>
      <c r="X99" s="1105"/>
      <c r="Y99" s="1105"/>
      <c r="Z99" s="1105"/>
      <c r="AA99" s="1105"/>
      <c r="AB99" s="1105"/>
      <c r="AC99" s="1105"/>
      <c r="AD99" s="1105"/>
      <c r="AE99" s="1105"/>
      <c r="AF99" s="1105"/>
      <c r="AG99" s="1105"/>
      <c r="AH99" s="1105"/>
      <c r="AI99" s="1105"/>
      <c r="AJ99" s="1105"/>
      <c r="AK99" s="1105"/>
      <c r="AL99" s="1106"/>
      <c r="AM99" s="1108"/>
      <c r="AN99" s="1108"/>
      <c r="AO99" s="1108"/>
      <c r="AP99" s="1108"/>
      <c r="AQ99" s="1108"/>
      <c r="AR99" s="1108"/>
      <c r="AS99" s="1108"/>
      <c r="AT99" s="1108"/>
      <c r="AU99" s="1108"/>
      <c r="AV99" s="1108"/>
      <c r="AW99" s="1108"/>
      <c r="AX99" s="1108"/>
      <c r="AY99" s="1108"/>
      <c r="AZ99" s="1079"/>
      <c r="BA99" s="1079"/>
      <c r="BB99" s="1081"/>
      <c r="BC99" s="1991"/>
      <c r="BD99" s="1992"/>
      <c r="BE99" s="1992"/>
      <c r="BF99" s="1992"/>
      <c r="BG99" s="1992"/>
      <c r="BJ99" s="269">
        <v>241</v>
      </c>
      <c r="BK99" s="271">
        <v>3.5</v>
      </c>
    </row>
    <row r="100" spans="1:90" ht="12" customHeight="1" x14ac:dyDescent="0.4">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952" t="s">
        <v>430</v>
      </c>
      <c r="AN100" s="1952"/>
      <c r="AO100" s="1952"/>
      <c r="AP100" s="1952"/>
      <c r="AQ100" s="1952"/>
      <c r="AR100" s="1952"/>
      <c r="AS100" s="1952"/>
      <c r="AT100" s="1952"/>
      <c r="AU100" s="1952"/>
      <c r="AV100" s="1952"/>
      <c r="AW100" s="1952"/>
      <c r="AX100" s="1952"/>
      <c r="AY100" s="1952"/>
      <c r="AZ100" s="1952"/>
      <c r="BA100" s="1952"/>
      <c r="BB100" s="1952"/>
      <c r="BC100" s="1952"/>
      <c r="BD100" s="1952"/>
      <c r="BE100" s="1952"/>
      <c r="BF100" s="1952"/>
      <c r="BG100" s="272"/>
      <c r="BJ100" s="269">
        <v>271</v>
      </c>
      <c r="BK100" s="270">
        <v>5</v>
      </c>
    </row>
    <row r="101" spans="1:90" ht="12" customHeight="1" x14ac:dyDescent="0.4">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2"/>
      <c r="BJ101" s="269">
        <v>301</v>
      </c>
      <c r="BK101" s="270">
        <v>6</v>
      </c>
    </row>
    <row r="102" spans="1:90" ht="15" customHeight="1" x14ac:dyDescent="0.4">
      <c r="A102" s="2" t="s">
        <v>431</v>
      </c>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4"/>
      <c r="AH102" s="184"/>
      <c r="AI102" s="184"/>
      <c r="AJ102" s="184"/>
      <c r="AK102" s="184"/>
      <c r="AL102" s="184"/>
      <c r="AM102" s="184"/>
      <c r="AN102" s="184"/>
      <c r="AO102" s="184"/>
      <c r="AP102" s="184"/>
      <c r="AQ102" s="184"/>
      <c r="BJ102" s="269">
        <v>451</v>
      </c>
      <c r="BK102" s="270">
        <v>8</v>
      </c>
    </row>
    <row r="103" spans="1:90" ht="15" customHeight="1" x14ac:dyDescent="0.4">
      <c r="B103" s="573" t="s">
        <v>44</v>
      </c>
      <c r="C103" s="675"/>
      <c r="D103" s="555" t="s">
        <v>226</v>
      </c>
      <c r="E103" s="674"/>
      <c r="F103" s="674"/>
      <c r="G103" s="674"/>
      <c r="H103" s="674"/>
      <c r="I103" s="675"/>
      <c r="J103" s="555" t="s">
        <v>402</v>
      </c>
      <c r="K103" s="674"/>
      <c r="L103" s="674"/>
      <c r="M103" s="674"/>
      <c r="N103" s="675"/>
      <c r="O103" s="573" t="s">
        <v>251</v>
      </c>
      <c r="P103" s="744"/>
      <c r="Q103" s="744"/>
      <c r="R103" s="1673"/>
      <c r="S103" s="1654" t="s">
        <v>432</v>
      </c>
      <c r="T103" s="720"/>
      <c r="U103" s="720"/>
      <c r="V103" s="720"/>
      <c r="W103" s="720"/>
      <c r="X103" s="720"/>
      <c r="Y103" s="720"/>
      <c r="Z103" s="720"/>
      <c r="AA103" s="720"/>
      <c r="AB103" s="721"/>
      <c r="AC103" s="573" t="s">
        <v>251</v>
      </c>
      <c r="AD103" s="744"/>
      <c r="AE103" s="744"/>
      <c r="AF103" s="1673"/>
      <c r="AG103" s="1654" t="s">
        <v>433</v>
      </c>
      <c r="AH103" s="720"/>
      <c r="AI103" s="720"/>
      <c r="AJ103" s="720"/>
      <c r="AK103" s="720"/>
      <c r="AL103" s="720"/>
      <c r="AM103" s="720"/>
      <c r="AN103" s="720"/>
      <c r="AO103" s="720"/>
      <c r="AP103" s="721"/>
      <c r="AQ103" s="1588" t="s">
        <v>434</v>
      </c>
      <c r="AR103" s="720"/>
      <c r="AS103" s="720"/>
      <c r="AT103" s="720"/>
      <c r="AU103" s="720"/>
      <c r="AV103" s="720"/>
      <c r="AW103" s="720"/>
      <c r="AX103" s="721"/>
    </row>
    <row r="104" spans="1:90" ht="15" customHeight="1" x14ac:dyDescent="0.4">
      <c r="B104" s="676"/>
      <c r="C104" s="678"/>
      <c r="D104" s="676"/>
      <c r="E104" s="677"/>
      <c r="F104" s="677"/>
      <c r="G104" s="677"/>
      <c r="H104" s="677"/>
      <c r="I104" s="678"/>
      <c r="J104" s="676"/>
      <c r="K104" s="677"/>
      <c r="L104" s="677"/>
      <c r="M104" s="677"/>
      <c r="N104" s="678"/>
      <c r="O104" s="781"/>
      <c r="P104" s="782"/>
      <c r="Q104" s="782"/>
      <c r="R104" s="1674"/>
      <c r="S104" s="1655"/>
      <c r="T104" s="723"/>
      <c r="U104" s="723"/>
      <c r="V104" s="723"/>
      <c r="W104" s="723"/>
      <c r="X104" s="723"/>
      <c r="Y104" s="723"/>
      <c r="Z104" s="723"/>
      <c r="AA104" s="723"/>
      <c r="AB104" s="724"/>
      <c r="AC104" s="781"/>
      <c r="AD104" s="782"/>
      <c r="AE104" s="782"/>
      <c r="AF104" s="1674"/>
      <c r="AG104" s="1655"/>
      <c r="AH104" s="723"/>
      <c r="AI104" s="723"/>
      <c r="AJ104" s="723"/>
      <c r="AK104" s="723"/>
      <c r="AL104" s="723"/>
      <c r="AM104" s="723"/>
      <c r="AN104" s="723"/>
      <c r="AO104" s="723"/>
      <c r="AP104" s="724"/>
      <c r="AQ104" s="722"/>
      <c r="AR104" s="723"/>
      <c r="AS104" s="723"/>
      <c r="AT104" s="723"/>
      <c r="AU104" s="723"/>
      <c r="AV104" s="723"/>
      <c r="AW104" s="723"/>
      <c r="AX104" s="724"/>
    </row>
    <row r="105" spans="1:90" ht="15" customHeight="1" x14ac:dyDescent="0.4">
      <c r="B105" s="676"/>
      <c r="C105" s="678"/>
      <c r="D105" s="676"/>
      <c r="E105" s="677"/>
      <c r="F105" s="677"/>
      <c r="G105" s="677"/>
      <c r="H105" s="677"/>
      <c r="I105" s="678"/>
      <c r="J105" s="676"/>
      <c r="K105" s="677"/>
      <c r="L105" s="677"/>
      <c r="M105" s="677"/>
      <c r="N105" s="678"/>
      <c r="O105" s="781"/>
      <c r="P105" s="782"/>
      <c r="Q105" s="782"/>
      <c r="R105" s="1674"/>
      <c r="S105" s="1657" t="s">
        <v>229</v>
      </c>
      <c r="T105" s="782"/>
      <c r="U105" s="782"/>
      <c r="V105" s="782"/>
      <c r="W105" s="782"/>
      <c r="X105" s="782"/>
      <c r="Y105" s="782"/>
      <c r="Z105" s="782"/>
      <c r="AA105" s="782"/>
      <c r="AB105" s="783"/>
      <c r="AC105" s="781"/>
      <c r="AD105" s="782"/>
      <c r="AE105" s="782"/>
      <c r="AF105" s="1674"/>
      <c r="AG105" s="1657" t="s">
        <v>229</v>
      </c>
      <c r="AH105" s="782"/>
      <c r="AI105" s="782"/>
      <c r="AJ105" s="782"/>
      <c r="AK105" s="782"/>
      <c r="AL105" s="782"/>
      <c r="AM105" s="782"/>
      <c r="AN105" s="782"/>
      <c r="AO105" s="782"/>
      <c r="AP105" s="783"/>
      <c r="AQ105" s="722"/>
      <c r="AR105" s="723"/>
      <c r="AS105" s="723"/>
      <c r="AT105" s="723"/>
      <c r="AU105" s="723"/>
      <c r="AV105" s="723"/>
      <c r="AW105" s="723"/>
      <c r="AX105" s="724"/>
    </row>
    <row r="106" spans="1:90" ht="15" customHeight="1" thickBot="1" x14ac:dyDescent="0.45">
      <c r="B106" s="1082"/>
      <c r="C106" s="1209"/>
      <c r="D106" s="1082"/>
      <c r="E106" s="1672"/>
      <c r="F106" s="1672"/>
      <c r="G106" s="1672"/>
      <c r="H106" s="1672"/>
      <c r="I106" s="1209"/>
      <c r="J106" s="1082"/>
      <c r="K106" s="1672"/>
      <c r="L106" s="1672"/>
      <c r="M106" s="1672"/>
      <c r="N106" s="1209"/>
      <c r="O106" s="1675"/>
      <c r="P106" s="1475"/>
      <c r="Q106" s="1475"/>
      <c r="R106" s="1676"/>
      <c r="S106" s="1658"/>
      <c r="T106" s="1475"/>
      <c r="U106" s="1475"/>
      <c r="V106" s="1475"/>
      <c r="W106" s="1475"/>
      <c r="X106" s="1475"/>
      <c r="Y106" s="1475"/>
      <c r="Z106" s="1475"/>
      <c r="AA106" s="1475"/>
      <c r="AB106" s="1476"/>
      <c r="AC106" s="1675"/>
      <c r="AD106" s="1475"/>
      <c r="AE106" s="1475"/>
      <c r="AF106" s="1676"/>
      <c r="AG106" s="1658"/>
      <c r="AH106" s="1475"/>
      <c r="AI106" s="1475"/>
      <c r="AJ106" s="1475"/>
      <c r="AK106" s="1475"/>
      <c r="AL106" s="1475"/>
      <c r="AM106" s="1475"/>
      <c r="AN106" s="1475"/>
      <c r="AO106" s="1475"/>
      <c r="AP106" s="1476"/>
      <c r="AQ106" s="1985"/>
      <c r="AR106" s="1986"/>
      <c r="AS106" s="1986"/>
      <c r="AT106" s="1986"/>
      <c r="AU106" s="1986"/>
      <c r="AV106" s="1986"/>
      <c r="AW106" s="1986"/>
      <c r="AX106" s="1987"/>
    </row>
    <row r="107" spans="1:90" ht="15" customHeight="1" thickTop="1" x14ac:dyDescent="0.4">
      <c r="B107" s="1659" t="s">
        <v>435</v>
      </c>
      <c r="C107" s="1660"/>
      <c r="D107" s="1636" t="s">
        <v>233</v>
      </c>
      <c r="E107" s="1164"/>
      <c r="F107" s="1164"/>
      <c r="G107" s="1164"/>
      <c r="H107" s="1164"/>
      <c r="I107" s="1165"/>
      <c r="J107" s="1988" t="s">
        <v>408</v>
      </c>
      <c r="K107" s="1233"/>
      <c r="L107" s="1233"/>
      <c r="M107" s="1233"/>
      <c r="N107" s="1989"/>
      <c r="O107" s="1176">
        <f>T38+X38+AB38+AE38+AI38</f>
        <v>0</v>
      </c>
      <c r="P107" s="1149"/>
      <c r="Q107" s="1149"/>
      <c r="R107" s="1177"/>
      <c r="S107" s="1651" t="s">
        <v>234</v>
      </c>
      <c r="T107" s="1233"/>
      <c r="U107" s="1233"/>
      <c r="V107" s="1233"/>
      <c r="W107" s="1233"/>
      <c r="X107" s="1652">
        <f>ROUNDDOWN(O107/3,1)</f>
        <v>0</v>
      </c>
      <c r="Y107" s="1652"/>
      <c r="Z107" s="1652"/>
      <c r="AA107" s="1653" t="s">
        <v>28</v>
      </c>
      <c r="AB107" s="678"/>
      <c r="AC107" s="1176">
        <f>O107</f>
        <v>0</v>
      </c>
      <c r="AD107" s="1149"/>
      <c r="AE107" s="1149"/>
      <c r="AF107" s="1177"/>
      <c r="AG107" s="1651" t="s">
        <v>234</v>
      </c>
      <c r="AH107" s="1233"/>
      <c r="AI107" s="1233"/>
      <c r="AJ107" s="1233"/>
      <c r="AK107" s="1233"/>
      <c r="AL107" s="1652">
        <f>ROUNDDOWN(AC107/3,1)</f>
        <v>0</v>
      </c>
      <c r="AM107" s="1652"/>
      <c r="AN107" s="1652"/>
      <c r="AO107" s="1653" t="s">
        <v>28</v>
      </c>
      <c r="AP107" s="678"/>
      <c r="AQ107" s="1976" t="s">
        <v>436</v>
      </c>
      <c r="AR107" s="1977"/>
      <c r="AS107" s="1977"/>
      <c r="AT107" s="1977"/>
      <c r="AU107" s="1977"/>
      <c r="AV107" s="1977"/>
      <c r="AW107" s="1977"/>
      <c r="AX107" s="1978"/>
    </row>
    <row r="108" spans="1:90" ht="15" customHeight="1" x14ac:dyDescent="0.4">
      <c r="B108" s="1661"/>
      <c r="C108" s="1662"/>
      <c r="D108" s="1646"/>
      <c r="E108" s="1167"/>
      <c r="F108" s="1167"/>
      <c r="G108" s="1167"/>
      <c r="H108" s="1167"/>
      <c r="I108" s="1168"/>
      <c r="J108" s="561"/>
      <c r="K108" s="562"/>
      <c r="L108" s="562"/>
      <c r="M108" s="562"/>
      <c r="N108" s="563"/>
      <c r="O108" s="1178"/>
      <c r="P108" s="1150"/>
      <c r="Q108" s="1150"/>
      <c r="R108" s="1179"/>
      <c r="S108" s="1647"/>
      <c r="T108" s="562"/>
      <c r="U108" s="562"/>
      <c r="V108" s="562"/>
      <c r="W108" s="562"/>
      <c r="X108" s="1630"/>
      <c r="Y108" s="1630"/>
      <c r="Z108" s="1630"/>
      <c r="AA108" s="882"/>
      <c r="AB108" s="681"/>
      <c r="AC108" s="1178"/>
      <c r="AD108" s="1150"/>
      <c r="AE108" s="1150"/>
      <c r="AF108" s="1179"/>
      <c r="AG108" s="1647"/>
      <c r="AH108" s="562"/>
      <c r="AI108" s="562"/>
      <c r="AJ108" s="562"/>
      <c r="AK108" s="562"/>
      <c r="AL108" s="1630"/>
      <c r="AM108" s="1630"/>
      <c r="AN108" s="1630"/>
      <c r="AO108" s="882"/>
      <c r="AP108" s="681"/>
      <c r="AQ108" s="1979"/>
      <c r="AR108" s="1980"/>
      <c r="AS108" s="1980"/>
      <c r="AT108" s="1980"/>
      <c r="AU108" s="1980"/>
      <c r="AV108" s="1980"/>
      <c r="AW108" s="1980"/>
      <c r="AX108" s="1981"/>
    </row>
    <row r="109" spans="1:90" ht="15" customHeight="1" x14ac:dyDescent="0.4">
      <c r="B109" s="1661"/>
      <c r="C109" s="1662"/>
      <c r="D109" s="1643" t="s">
        <v>235</v>
      </c>
      <c r="E109" s="1153"/>
      <c r="F109" s="1153"/>
      <c r="G109" s="1153"/>
      <c r="H109" s="1153"/>
      <c r="I109" s="1154"/>
      <c r="J109" s="555" t="s">
        <v>408</v>
      </c>
      <c r="K109" s="556"/>
      <c r="L109" s="556"/>
      <c r="M109" s="556"/>
      <c r="N109" s="557"/>
      <c r="O109" s="1174">
        <f>T40+X40+AB40+AE40+AI40</f>
        <v>0</v>
      </c>
      <c r="P109" s="1148"/>
      <c r="Q109" s="1148"/>
      <c r="R109" s="1175"/>
      <c r="S109" s="1619" t="s">
        <v>257</v>
      </c>
      <c r="T109" s="556"/>
      <c r="U109" s="556"/>
      <c r="V109" s="556"/>
      <c r="W109" s="556"/>
      <c r="X109" s="1630">
        <f>ROUNDDOWN(O109/4,1)</f>
        <v>0</v>
      </c>
      <c r="Y109" s="1630"/>
      <c r="Z109" s="1630"/>
      <c r="AA109" s="882" t="s">
        <v>28</v>
      </c>
      <c r="AB109" s="675"/>
      <c r="AC109" s="1631">
        <f>O109+O111</f>
        <v>0</v>
      </c>
      <c r="AD109" s="1148"/>
      <c r="AE109" s="1148"/>
      <c r="AF109" s="1175"/>
      <c r="AG109" s="1619" t="s">
        <v>56</v>
      </c>
      <c r="AH109" s="556"/>
      <c r="AI109" s="556"/>
      <c r="AJ109" s="556"/>
      <c r="AK109" s="556"/>
      <c r="AL109" s="1634">
        <f>ROUNDDOWN(AC109/6,1)</f>
        <v>0</v>
      </c>
      <c r="AM109" s="1634"/>
      <c r="AN109" s="1634"/>
      <c r="AO109" s="894" t="s">
        <v>28</v>
      </c>
      <c r="AP109" s="675"/>
      <c r="AQ109" s="1979"/>
      <c r="AR109" s="1980"/>
      <c r="AS109" s="1980"/>
      <c r="AT109" s="1980"/>
      <c r="AU109" s="1980"/>
      <c r="AV109" s="1980"/>
      <c r="AW109" s="1980"/>
      <c r="AX109" s="1981"/>
    </row>
    <row r="110" spans="1:90" ht="15" customHeight="1" x14ac:dyDescent="0.4">
      <c r="B110" s="1661"/>
      <c r="C110" s="1662"/>
      <c r="D110" s="1646"/>
      <c r="E110" s="1167"/>
      <c r="F110" s="1167"/>
      <c r="G110" s="1167"/>
      <c r="H110" s="1167"/>
      <c r="I110" s="1168"/>
      <c r="J110" s="561"/>
      <c r="K110" s="562"/>
      <c r="L110" s="562"/>
      <c r="M110" s="562"/>
      <c r="N110" s="563"/>
      <c r="O110" s="1178"/>
      <c r="P110" s="1150"/>
      <c r="Q110" s="1150"/>
      <c r="R110" s="1179"/>
      <c r="S110" s="1647"/>
      <c r="T110" s="562"/>
      <c r="U110" s="562"/>
      <c r="V110" s="562"/>
      <c r="W110" s="562"/>
      <c r="X110" s="1630"/>
      <c r="Y110" s="1630"/>
      <c r="Z110" s="1630"/>
      <c r="AA110" s="882"/>
      <c r="AB110" s="681"/>
      <c r="AC110" s="1650"/>
      <c r="AD110" s="1149"/>
      <c r="AE110" s="1149"/>
      <c r="AF110" s="1177"/>
      <c r="AG110" s="1194"/>
      <c r="AH110" s="559"/>
      <c r="AI110" s="559"/>
      <c r="AJ110" s="559"/>
      <c r="AK110" s="559"/>
      <c r="AL110" s="1642"/>
      <c r="AM110" s="1642"/>
      <c r="AN110" s="1642"/>
      <c r="AO110" s="884"/>
      <c r="AP110" s="678"/>
      <c r="AQ110" s="1979"/>
      <c r="AR110" s="1980"/>
      <c r="AS110" s="1980"/>
      <c r="AT110" s="1980"/>
      <c r="AU110" s="1980"/>
      <c r="AV110" s="1980"/>
      <c r="AW110" s="1980"/>
      <c r="AX110" s="1981"/>
    </row>
    <row r="111" spans="1:90" ht="15" customHeight="1" x14ac:dyDescent="0.4">
      <c r="B111" s="1661"/>
      <c r="C111" s="1662"/>
      <c r="D111" s="1643" t="s">
        <v>237</v>
      </c>
      <c r="E111" s="1153"/>
      <c r="F111" s="1153"/>
      <c r="G111" s="1153"/>
      <c r="H111" s="1153"/>
      <c r="I111" s="1154"/>
      <c r="J111" s="555" t="s">
        <v>408</v>
      </c>
      <c r="K111" s="556"/>
      <c r="L111" s="556"/>
      <c r="M111" s="556"/>
      <c r="N111" s="557"/>
      <c r="O111" s="1174">
        <f>T42+X42+AB42+AE42+AI42</f>
        <v>0</v>
      </c>
      <c r="P111" s="1148"/>
      <c r="Q111" s="1148"/>
      <c r="R111" s="1175"/>
      <c r="S111" s="1619" t="s">
        <v>258</v>
      </c>
      <c r="T111" s="556"/>
      <c r="U111" s="556"/>
      <c r="V111" s="556"/>
      <c r="W111" s="556"/>
      <c r="X111" s="1630">
        <f>ROUNDDOWN(O111/5,1)</f>
        <v>0</v>
      </c>
      <c r="Y111" s="1630"/>
      <c r="Z111" s="1630"/>
      <c r="AA111" s="882" t="s">
        <v>28</v>
      </c>
      <c r="AB111" s="675"/>
      <c r="AC111" s="1650"/>
      <c r="AD111" s="1149"/>
      <c r="AE111" s="1149"/>
      <c r="AF111" s="1177"/>
      <c r="AG111" s="1194"/>
      <c r="AH111" s="559"/>
      <c r="AI111" s="559"/>
      <c r="AJ111" s="559"/>
      <c r="AK111" s="559"/>
      <c r="AL111" s="1642"/>
      <c r="AM111" s="1642"/>
      <c r="AN111" s="1642"/>
      <c r="AO111" s="884"/>
      <c r="AP111" s="678"/>
      <c r="AQ111" s="1979"/>
      <c r="AR111" s="1980"/>
      <c r="AS111" s="1980"/>
      <c r="AT111" s="1980"/>
      <c r="AU111" s="1980"/>
      <c r="AV111" s="1980"/>
      <c r="AW111" s="1980"/>
      <c r="AX111" s="1981"/>
    </row>
    <row r="112" spans="1:90" ht="15" customHeight="1" thickBot="1" x14ac:dyDescent="0.45">
      <c r="B112" s="1661"/>
      <c r="C112" s="1662"/>
      <c r="D112" s="1646"/>
      <c r="E112" s="1167"/>
      <c r="F112" s="1167"/>
      <c r="G112" s="1167"/>
      <c r="H112" s="1167"/>
      <c r="I112" s="1168"/>
      <c r="J112" s="561"/>
      <c r="K112" s="562"/>
      <c r="L112" s="562"/>
      <c r="M112" s="562"/>
      <c r="N112" s="563"/>
      <c r="O112" s="1178"/>
      <c r="P112" s="1150"/>
      <c r="Q112" s="1150"/>
      <c r="R112" s="1179"/>
      <c r="S112" s="1647"/>
      <c r="T112" s="562"/>
      <c r="U112" s="562"/>
      <c r="V112" s="562"/>
      <c r="W112" s="562"/>
      <c r="X112" s="1630"/>
      <c r="Y112" s="1630"/>
      <c r="Z112" s="1630"/>
      <c r="AA112" s="882"/>
      <c r="AB112" s="681"/>
      <c r="AC112" s="1632"/>
      <c r="AD112" s="1150"/>
      <c r="AE112" s="1150"/>
      <c r="AF112" s="1179"/>
      <c r="AG112" s="1647"/>
      <c r="AH112" s="559"/>
      <c r="AI112" s="559"/>
      <c r="AJ112" s="559"/>
      <c r="AK112" s="562"/>
      <c r="AL112" s="1635"/>
      <c r="AM112" s="1635"/>
      <c r="AN112" s="1635"/>
      <c r="AO112" s="899"/>
      <c r="AP112" s="681"/>
      <c r="AQ112" s="1979"/>
      <c r="AR112" s="1980"/>
      <c r="AS112" s="1980"/>
      <c r="AT112" s="1980"/>
      <c r="AU112" s="1980"/>
      <c r="AV112" s="1980"/>
      <c r="AW112" s="1980"/>
      <c r="AX112" s="1981"/>
    </row>
    <row r="113" spans="1:90" ht="15" customHeight="1" x14ac:dyDescent="0.4">
      <c r="B113" s="1661"/>
      <c r="C113" s="1663"/>
      <c r="D113" s="1643" t="s">
        <v>57</v>
      </c>
      <c r="E113" s="1644"/>
      <c r="F113" s="1644"/>
      <c r="G113" s="1644"/>
      <c r="H113" s="1644"/>
      <c r="I113" s="1645"/>
      <c r="J113" s="1287" t="s">
        <v>411</v>
      </c>
      <c r="K113" s="894"/>
      <c r="L113" s="894"/>
      <c r="M113" s="894"/>
      <c r="N113" s="895"/>
      <c r="O113" s="1174">
        <f>T49+X49+AB49+AE49+AI49+T56+X56+AB56+AE56+AI56+T63+X63+AB63+AE63+AI63+T70+X70+AB70+AE70+AI70</f>
        <v>0</v>
      </c>
      <c r="P113" s="1148"/>
      <c r="Q113" s="1148"/>
      <c r="R113" s="1175"/>
      <c r="S113" s="1619" t="s">
        <v>58</v>
      </c>
      <c r="T113" s="556"/>
      <c r="U113" s="556"/>
      <c r="V113" s="556"/>
      <c r="W113" s="556"/>
      <c r="X113" s="1630">
        <f>ROUNDDOWN(O113/15,1)</f>
        <v>0</v>
      </c>
      <c r="Y113" s="1630"/>
      <c r="Z113" s="1630"/>
      <c r="AA113" s="882" t="s">
        <v>28</v>
      </c>
      <c r="AB113" s="675"/>
      <c r="AC113" s="1174">
        <f>O113</f>
        <v>0</v>
      </c>
      <c r="AD113" s="1148"/>
      <c r="AE113" s="1148"/>
      <c r="AF113" s="1175"/>
      <c r="AG113" s="1966" t="s">
        <v>437</v>
      </c>
      <c r="AH113" s="1968">
        <v>20</v>
      </c>
      <c r="AI113" s="1969"/>
      <c r="AJ113" s="1970"/>
      <c r="AK113" s="1974" t="s">
        <v>438</v>
      </c>
      <c r="AL113" s="1630">
        <f>ROUNDDOWN(AC113/AH113,1)</f>
        <v>0</v>
      </c>
      <c r="AM113" s="1630"/>
      <c r="AN113" s="1630"/>
      <c r="AO113" s="882" t="s">
        <v>28</v>
      </c>
      <c r="AP113" s="675"/>
      <c r="AQ113" s="1979"/>
      <c r="AR113" s="1980"/>
      <c r="AS113" s="1980"/>
      <c r="AT113" s="1980"/>
      <c r="AU113" s="1980"/>
      <c r="AV113" s="1980"/>
      <c r="AW113" s="1980"/>
      <c r="AX113" s="1981"/>
    </row>
    <row r="114" spans="1:90" ht="15" customHeight="1" thickBot="1" x14ac:dyDescent="0.45">
      <c r="B114" s="1661"/>
      <c r="C114" s="1663"/>
      <c r="D114" s="1639"/>
      <c r="E114" s="1640"/>
      <c r="F114" s="1640"/>
      <c r="G114" s="1640"/>
      <c r="H114" s="1640"/>
      <c r="I114" s="1641"/>
      <c r="J114" s="898"/>
      <c r="K114" s="899"/>
      <c r="L114" s="899"/>
      <c r="M114" s="899"/>
      <c r="N114" s="900"/>
      <c r="O114" s="1178"/>
      <c r="P114" s="1150"/>
      <c r="Q114" s="1150"/>
      <c r="R114" s="1179"/>
      <c r="S114" s="1647"/>
      <c r="T114" s="562"/>
      <c r="U114" s="562"/>
      <c r="V114" s="562"/>
      <c r="W114" s="562"/>
      <c r="X114" s="1630"/>
      <c r="Y114" s="1630"/>
      <c r="Z114" s="1630"/>
      <c r="AA114" s="882"/>
      <c r="AB114" s="681"/>
      <c r="AC114" s="1178"/>
      <c r="AD114" s="1150"/>
      <c r="AE114" s="1150"/>
      <c r="AF114" s="1179"/>
      <c r="AG114" s="1967"/>
      <c r="AH114" s="1971"/>
      <c r="AI114" s="1972"/>
      <c r="AJ114" s="1973"/>
      <c r="AK114" s="1975"/>
      <c r="AL114" s="1630"/>
      <c r="AM114" s="1630"/>
      <c r="AN114" s="1630"/>
      <c r="AO114" s="882"/>
      <c r="AP114" s="681"/>
      <c r="AQ114" s="1979"/>
      <c r="AR114" s="1980"/>
      <c r="AS114" s="1980"/>
      <c r="AT114" s="1980"/>
      <c r="AU114" s="1980"/>
      <c r="AV114" s="1980"/>
      <c r="AW114" s="1980"/>
      <c r="AX114" s="1981"/>
    </row>
    <row r="115" spans="1:90" ht="15" customHeight="1" x14ac:dyDescent="0.4">
      <c r="B115" s="1661"/>
      <c r="C115" s="1662"/>
      <c r="D115" s="1636" t="s">
        <v>259</v>
      </c>
      <c r="E115" s="1637"/>
      <c r="F115" s="1637"/>
      <c r="G115" s="1637"/>
      <c r="H115" s="1637"/>
      <c r="I115" s="1638"/>
      <c r="J115" s="896" t="s">
        <v>411</v>
      </c>
      <c r="K115" s="884"/>
      <c r="L115" s="884"/>
      <c r="M115" s="884"/>
      <c r="N115" s="897"/>
      <c r="O115" s="1176">
        <f>T74+X74+AB74+AE74+AI74</f>
        <v>0</v>
      </c>
      <c r="P115" s="1149"/>
      <c r="Q115" s="1149"/>
      <c r="R115" s="1177"/>
      <c r="S115" s="1619" t="s">
        <v>260</v>
      </c>
      <c r="T115" s="556"/>
      <c r="U115" s="556"/>
      <c r="V115" s="556"/>
      <c r="W115" s="556"/>
      <c r="X115" s="1630">
        <f>ROUNDDOWN(O115/24,1)</f>
        <v>0</v>
      </c>
      <c r="Y115" s="1630"/>
      <c r="Z115" s="1630"/>
      <c r="AA115" s="882" t="s">
        <v>28</v>
      </c>
      <c r="AB115" s="678"/>
      <c r="AC115" s="1176">
        <f>O115</f>
        <v>0</v>
      </c>
      <c r="AD115" s="1149"/>
      <c r="AE115" s="1149"/>
      <c r="AF115" s="1177"/>
      <c r="AG115" s="1619" t="s">
        <v>64</v>
      </c>
      <c r="AH115" s="559"/>
      <c r="AI115" s="559"/>
      <c r="AJ115" s="559"/>
      <c r="AK115" s="556"/>
      <c r="AL115" s="1630">
        <f>ROUNDDOWN(AC115/30,1)</f>
        <v>0</v>
      </c>
      <c r="AM115" s="1630"/>
      <c r="AN115" s="1630"/>
      <c r="AO115" s="882" t="s">
        <v>28</v>
      </c>
      <c r="AP115" s="678"/>
      <c r="AQ115" s="1979"/>
      <c r="AR115" s="1980"/>
      <c r="AS115" s="1980"/>
      <c r="AT115" s="1980"/>
      <c r="AU115" s="1980"/>
      <c r="AV115" s="1980"/>
      <c r="AW115" s="1980"/>
      <c r="AX115" s="1981"/>
    </row>
    <row r="116" spans="1:90" ht="15" customHeight="1" x14ac:dyDescent="0.4">
      <c r="B116" s="1661"/>
      <c r="C116" s="1662"/>
      <c r="D116" s="1639"/>
      <c r="E116" s="1640"/>
      <c r="F116" s="1640"/>
      <c r="G116" s="1640"/>
      <c r="H116" s="1640"/>
      <c r="I116" s="1641"/>
      <c r="J116" s="898"/>
      <c r="K116" s="899"/>
      <c r="L116" s="899"/>
      <c r="M116" s="899"/>
      <c r="N116" s="900"/>
      <c r="O116" s="1178"/>
      <c r="P116" s="1150"/>
      <c r="Q116" s="1150"/>
      <c r="R116" s="1179"/>
      <c r="S116" s="1647"/>
      <c r="T116" s="562"/>
      <c r="U116" s="562"/>
      <c r="V116" s="562"/>
      <c r="W116" s="562"/>
      <c r="X116" s="1630"/>
      <c r="Y116" s="1630"/>
      <c r="Z116" s="1630"/>
      <c r="AA116" s="882"/>
      <c r="AB116" s="681"/>
      <c r="AC116" s="1178"/>
      <c r="AD116" s="1150"/>
      <c r="AE116" s="1150"/>
      <c r="AF116" s="1179"/>
      <c r="AG116" s="1647"/>
      <c r="AH116" s="562"/>
      <c r="AI116" s="562"/>
      <c r="AJ116" s="562"/>
      <c r="AK116" s="562"/>
      <c r="AL116" s="1630"/>
      <c r="AM116" s="1630"/>
      <c r="AN116" s="1630"/>
      <c r="AO116" s="882"/>
      <c r="AP116" s="681"/>
      <c r="AQ116" s="1982"/>
      <c r="AR116" s="1983"/>
      <c r="AS116" s="1983"/>
      <c r="AT116" s="1983"/>
      <c r="AU116" s="1983"/>
      <c r="AV116" s="1983"/>
      <c r="AW116" s="1983"/>
      <c r="AX116" s="1984"/>
    </row>
    <row r="117" spans="1:90" ht="15" customHeight="1" x14ac:dyDescent="0.4">
      <c r="B117" s="1661"/>
      <c r="C117" s="1662"/>
      <c r="D117" s="1643" t="s">
        <v>261</v>
      </c>
      <c r="E117" s="1644"/>
      <c r="F117" s="1644"/>
      <c r="G117" s="1644"/>
      <c r="H117" s="1644"/>
      <c r="I117" s="1644"/>
      <c r="J117" s="1644"/>
      <c r="K117" s="1644"/>
      <c r="L117" s="1644"/>
      <c r="M117" s="1644"/>
      <c r="N117" s="1645"/>
      <c r="O117" s="1613"/>
      <c r="P117" s="1614"/>
      <c r="Q117" s="1614"/>
      <c r="R117" s="1615"/>
      <c r="S117" s="1619" t="s">
        <v>238</v>
      </c>
      <c r="T117" s="556"/>
      <c r="U117" s="556"/>
      <c r="V117" s="556"/>
      <c r="W117" s="556"/>
      <c r="X117" s="1630">
        <f>ROUND(X107+X109+X111+X113+X115,0)</f>
        <v>0</v>
      </c>
      <c r="Y117" s="880"/>
      <c r="Z117" s="880"/>
      <c r="AA117" s="882" t="s">
        <v>28</v>
      </c>
      <c r="AB117" s="895" t="s">
        <v>266</v>
      </c>
      <c r="AC117" s="1613"/>
      <c r="AD117" s="1614"/>
      <c r="AE117" s="1614"/>
      <c r="AF117" s="1615"/>
      <c r="AG117" s="1619" t="s">
        <v>238</v>
      </c>
      <c r="AH117" s="556"/>
      <c r="AI117" s="556"/>
      <c r="AJ117" s="556"/>
      <c r="AK117" s="556"/>
      <c r="AL117" s="1621">
        <f>ROUND(AL107+AL109+AL113+AL115,0)</f>
        <v>0</v>
      </c>
      <c r="AM117" s="1621"/>
      <c r="AN117" s="1621"/>
      <c r="AO117" s="882" t="s">
        <v>28</v>
      </c>
      <c r="AP117" s="895" t="s">
        <v>268</v>
      </c>
      <c r="AQ117" s="1631">
        <f>X117-AL117</f>
        <v>0</v>
      </c>
      <c r="AR117" s="1148"/>
      <c r="AS117" s="1148"/>
      <c r="AT117" s="1148"/>
      <c r="AU117" s="1148"/>
      <c r="AV117" s="264"/>
      <c r="AW117" s="894" t="s">
        <v>28</v>
      </c>
      <c r="AX117" s="895" t="s">
        <v>270</v>
      </c>
      <c r="AY117" s="165" t="s">
        <v>239</v>
      </c>
      <c r="AZ117" s="165"/>
    </row>
    <row r="118" spans="1:90" ht="15" customHeight="1" thickBot="1" x14ac:dyDescent="0.45">
      <c r="B118" s="1664"/>
      <c r="C118" s="1665"/>
      <c r="D118" s="1962"/>
      <c r="E118" s="1963"/>
      <c r="F118" s="1963"/>
      <c r="G118" s="1963"/>
      <c r="H118" s="1963"/>
      <c r="I118" s="1963"/>
      <c r="J118" s="1963"/>
      <c r="K118" s="1963"/>
      <c r="L118" s="1963"/>
      <c r="M118" s="1963"/>
      <c r="N118" s="1964"/>
      <c r="O118" s="1616"/>
      <c r="P118" s="1617"/>
      <c r="Q118" s="1617"/>
      <c r="R118" s="1618"/>
      <c r="S118" s="1620"/>
      <c r="T118" s="1105"/>
      <c r="U118" s="1105"/>
      <c r="V118" s="1105"/>
      <c r="W118" s="1105"/>
      <c r="X118" s="1965"/>
      <c r="Y118" s="1965"/>
      <c r="Z118" s="1965"/>
      <c r="AA118" s="1623"/>
      <c r="AB118" s="1132"/>
      <c r="AC118" s="1616"/>
      <c r="AD118" s="1617"/>
      <c r="AE118" s="1617"/>
      <c r="AF118" s="1618"/>
      <c r="AG118" s="1620"/>
      <c r="AH118" s="1105"/>
      <c r="AI118" s="1105"/>
      <c r="AJ118" s="1105"/>
      <c r="AK118" s="1105"/>
      <c r="AL118" s="1622"/>
      <c r="AM118" s="1622"/>
      <c r="AN118" s="1622"/>
      <c r="AO118" s="1623"/>
      <c r="AP118" s="1132"/>
      <c r="AQ118" s="1130"/>
      <c r="AR118" s="1108"/>
      <c r="AS118" s="1108"/>
      <c r="AT118" s="1108"/>
      <c r="AU118" s="1108"/>
      <c r="AV118" s="38"/>
      <c r="AW118" s="1079"/>
      <c r="AX118" s="1132"/>
      <c r="AY118" s="165"/>
      <c r="AZ118" s="165" t="s">
        <v>240</v>
      </c>
    </row>
    <row r="119" spans="1:90" ht="15" customHeight="1" x14ac:dyDescent="0.4">
      <c r="B119" s="1601" t="s">
        <v>439</v>
      </c>
      <c r="C119" s="1602"/>
      <c r="D119" s="555"/>
      <c r="E119" s="1060" t="s">
        <v>440</v>
      </c>
      <c r="F119" s="1184"/>
      <c r="G119" s="1184"/>
      <c r="H119" s="1184"/>
      <c r="I119" s="1184"/>
      <c r="J119" s="1184"/>
      <c r="K119" s="1184"/>
      <c r="L119" s="1184"/>
      <c r="M119" s="1184"/>
      <c r="N119" s="1184"/>
      <c r="O119" s="1184"/>
      <c r="P119" s="1184"/>
      <c r="Q119" s="1184"/>
      <c r="R119" s="1184"/>
      <c r="S119" s="1184"/>
      <c r="T119" s="1184"/>
      <c r="U119" s="1184"/>
      <c r="V119" s="1184"/>
      <c r="W119" s="1184"/>
      <c r="X119" s="1184"/>
      <c r="Y119" s="1184"/>
      <c r="Z119" s="1184"/>
      <c r="AA119" s="1184"/>
      <c r="AB119" s="1184"/>
      <c r="AC119" s="1184"/>
      <c r="AD119" s="1184"/>
      <c r="AE119" s="1085"/>
      <c r="AF119" s="1086"/>
      <c r="AG119" s="1144"/>
      <c r="AH119" s="1145"/>
      <c r="AI119" s="1145"/>
      <c r="AJ119" s="1145"/>
      <c r="AK119" s="1145"/>
      <c r="AL119" s="1145"/>
      <c r="AM119" s="1145"/>
      <c r="AN119" s="1145"/>
      <c r="AO119" s="1145"/>
      <c r="AP119" s="1145"/>
      <c r="AQ119" s="1145"/>
      <c r="AR119" s="1145"/>
      <c r="AS119" s="1145"/>
      <c r="AT119" s="1145"/>
      <c r="AU119" s="1145"/>
      <c r="AV119" s="894" t="s">
        <v>28</v>
      </c>
      <c r="AW119" s="894"/>
      <c r="AX119" s="895" t="s">
        <v>272</v>
      </c>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274"/>
      <c r="CI119" s="274"/>
      <c r="CJ119" s="274"/>
      <c r="CK119" s="274"/>
      <c r="CL119" s="274"/>
    </row>
    <row r="120" spans="1:90" ht="15" customHeight="1" x14ac:dyDescent="0.4">
      <c r="B120" s="1603"/>
      <c r="C120" s="1604"/>
      <c r="D120" s="676"/>
      <c r="E120" s="1186"/>
      <c r="F120" s="1186"/>
      <c r="G120" s="1186"/>
      <c r="H120" s="1186"/>
      <c r="I120" s="1186"/>
      <c r="J120" s="1186"/>
      <c r="K120" s="1186"/>
      <c r="L120" s="1186"/>
      <c r="M120" s="1186"/>
      <c r="N120" s="1186"/>
      <c r="O120" s="1186"/>
      <c r="P120" s="1186"/>
      <c r="Q120" s="1186"/>
      <c r="R120" s="1186"/>
      <c r="S120" s="1186"/>
      <c r="T120" s="1186"/>
      <c r="U120" s="1186"/>
      <c r="V120" s="1186"/>
      <c r="W120" s="1186"/>
      <c r="X120" s="1186"/>
      <c r="Y120" s="1186"/>
      <c r="Z120" s="1186"/>
      <c r="AA120" s="1186"/>
      <c r="AB120" s="1186"/>
      <c r="AC120" s="1186"/>
      <c r="AD120" s="1186"/>
      <c r="AE120" s="1960"/>
      <c r="AF120" s="1961"/>
      <c r="AG120" s="1171"/>
      <c r="AH120" s="1172"/>
      <c r="AI120" s="1172"/>
      <c r="AJ120" s="1172"/>
      <c r="AK120" s="1172"/>
      <c r="AL120" s="1172"/>
      <c r="AM120" s="1172"/>
      <c r="AN120" s="1172"/>
      <c r="AO120" s="1172"/>
      <c r="AP120" s="1172"/>
      <c r="AQ120" s="1172"/>
      <c r="AR120" s="1172"/>
      <c r="AS120" s="1172"/>
      <c r="AT120" s="1172"/>
      <c r="AU120" s="1172"/>
      <c r="AV120" s="884"/>
      <c r="AW120" s="884"/>
      <c r="AX120" s="897"/>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c r="CH120" s="274"/>
      <c r="CI120" s="274"/>
      <c r="CJ120" s="274"/>
      <c r="CK120" s="274"/>
      <c r="CL120" s="274"/>
    </row>
    <row r="121" spans="1:90" ht="15" customHeight="1" x14ac:dyDescent="0.4">
      <c r="B121" s="1603"/>
      <c r="C121" s="1604"/>
      <c r="D121" s="555"/>
      <c r="E121" s="1060" t="s">
        <v>441</v>
      </c>
      <c r="F121" s="1060"/>
      <c r="G121" s="1060"/>
      <c r="H121" s="1060"/>
      <c r="I121" s="1060"/>
      <c r="J121" s="1060"/>
      <c r="K121" s="1060"/>
      <c r="L121" s="1060"/>
      <c r="M121" s="1060"/>
      <c r="N121" s="1060"/>
      <c r="O121" s="1060"/>
      <c r="P121" s="1060"/>
      <c r="Q121" s="1060"/>
      <c r="R121" s="1060"/>
      <c r="S121" s="1060"/>
      <c r="T121" s="1060"/>
      <c r="U121" s="1060"/>
      <c r="V121" s="1060"/>
      <c r="W121" s="1060"/>
      <c r="X121" s="1060"/>
      <c r="Y121" s="1060"/>
      <c r="Z121" s="1060"/>
      <c r="AA121" s="1060"/>
      <c r="AB121" s="1060"/>
      <c r="AC121" s="1060"/>
      <c r="AD121" s="1060"/>
      <c r="AE121" s="1085"/>
      <c r="AF121" s="1956"/>
      <c r="AG121" s="1157"/>
      <c r="AH121" s="1158"/>
      <c r="AI121" s="1158"/>
      <c r="AJ121" s="1158"/>
      <c r="AK121" s="1158"/>
      <c r="AL121" s="1158"/>
      <c r="AM121" s="1158"/>
      <c r="AN121" s="1158"/>
      <c r="AO121" s="1158"/>
      <c r="AP121" s="1158"/>
      <c r="AQ121" s="1158"/>
      <c r="AR121" s="1158"/>
      <c r="AS121" s="1158"/>
      <c r="AT121" s="1158"/>
      <c r="AU121" s="1158"/>
      <c r="AV121" s="894" t="s">
        <v>28</v>
      </c>
      <c r="AW121" s="894"/>
      <c r="AX121" s="895" t="s">
        <v>442</v>
      </c>
    </row>
    <row r="122" spans="1:90" ht="15" customHeight="1" x14ac:dyDescent="0.4">
      <c r="B122" s="1603"/>
      <c r="C122" s="1604"/>
      <c r="D122" s="561"/>
      <c r="E122" s="1062"/>
      <c r="F122" s="1062"/>
      <c r="G122" s="1062"/>
      <c r="H122" s="1062"/>
      <c r="I122" s="1062"/>
      <c r="J122" s="1062"/>
      <c r="K122" s="1062"/>
      <c r="L122" s="1062"/>
      <c r="M122" s="1062"/>
      <c r="N122" s="1062"/>
      <c r="O122" s="1062"/>
      <c r="P122" s="1062"/>
      <c r="Q122" s="1062"/>
      <c r="R122" s="1062"/>
      <c r="S122" s="1062"/>
      <c r="T122" s="1062"/>
      <c r="U122" s="1062"/>
      <c r="V122" s="1062"/>
      <c r="W122" s="1062"/>
      <c r="X122" s="1062"/>
      <c r="Y122" s="1062"/>
      <c r="Z122" s="1062"/>
      <c r="AA122" s="1062"/>
      <c r="AB122" s="1062"/>
      <c r="AC122" s="1062"/>
      <c r="AD122" s="1062"/>
      <c r="AE122" s="1957"/>
      <c r="AF122" s="1958"/>
      <c r="AG122" s="1171"/>
      <c r="AH122" s="1172"/>
      <c r="AI122" s="1172"/>
      <c r="AJ122" s="1172"/>
      <c r="AK122" s="1172"/>
      <c r="AL122" s="1172"/>
      <c r="AM122" s="1172"/>
      <c r="AN122" s="1172"/>
      <c r="AO122" s="1172"/>
      <c r="AP122" s="1172"/>
      <c r="AQ122" s="1172"/>
      <c r="AR122" s="1172"/>
      <c r="AS122" s="1172"/>
      <c r="AT122" s="1172"/>
      <c r="AU122" s="1172"/>
      <c r="AV122" s="899"/>
      <c r="AW122" s="899"/>
      <c r="AX122" s="900"/>
      <c r="BM122" s="1959"/>
      <c r="BN122" s="1959"/>
      <c r="BO122" s="1959"/>
      <c r="BP122" s="1959"/>
      <c r="BQ122" s="1959"/>
      <c r="BR122" s="1959"/>
      <c r="BS122" s="1959"/>
      <c r="BT122" s="1959"/>
      <c r="BU122" s="1959"/>
      <c r="BV122" s="1959"/>
      <c r="BW122" s="1959"/>
      <c r="BX122" s="1959"/>
      <c r="BY122" s="1959"/>
      <c r="BZ122" s="1959"/>
      <c r="CA122" s="1959"/>
      <c r="CB122" s="1959"/>
      <c r="CC122" s="1959"/>
      <c r="CD122" s="1959"/>
      <c r="CE122" s="1959"/>
      <c r="CF122" s="1959"/>
      <c r="CG122" s="1959"/>
      <c r="CH122" s="1959"/>
      <c r="CI122" s="1959"/>
      <c r="CJ122" s="1959"/>
      <c r="CK122" s="1959"/>
      <c r="CL122" s="1959"/>
    </row>
    <row r="123" spans="1:90" ht="15" customHeight="1" x14ac:dyDescent="0.4">
      <c r="B123" s="1603"/>
      <c r="C123" s="1604"/>
      <c r="D123" s="555"/>
      <c r="E123" s="1363" t="s">
        <v>443</v>
      </c>
      <c r="F123" s="1363"/>
      <c r="G123" s="1363"/>
      <c r="H123" s="1363"/>
      <c r="I123" s="1363"/>
      <c r="J123" s="1363"/>
      <c r="K123" s="1363"/>
      <c r="L123" s="1363"/>
      <c r="M123" s="1363"/>
      <c r="N123" s="1363"/>
      <c r="O123" s="1363"/>
      <c r="P123" s="1363"/>
      <c r="Q123" s="1363"/>
      <c r="R123" s="1363"/>
      <c r="S123" s="1363"/>
      <c r="T123" s="1363"/>
      <c r="U123" s="723" t="s">
        <v>75</v>
      </c>
      <c r="V123" s="723"/>
      <c r="W123" s="723"/>
      <c r="X123" s="723"/>
      <c r="Y123" s="723"/>
      <c r="Z123" s="723"/>
      <c r="AA123" s="1598" t="e">
        <f>LOOKUP(O78,BJ123:BJ126,BK123:BK126)</f>
        <v>#N/A</v>
      </c>
      <c r="AB123" s="1598"/>
      <c r="AC123" s="1598"/>
      <c r="AD123" s="1598"/>
      <c r="AE123" s="723" t="s">
        <v>28</v>
      </c>
      <c r="AF123" s="723"/>
      <c r="AG123" s="1157"/>
      <c r="AH123" s="1158"/>
      <c r="AI123" s="1158"/>
      <c r="AJ123" s="1158"/>
      <c r="AK123" s="1158"/>
      <c r="AL123" s="1158"/>
      <c r="AM123" s="1158"/>
      <c r="AN123" s="1158"/>
      <c r="AO123" s="1158"/>
      <c r="AP123" s="1158"/>
      <c r="AQ123" s="1158"/>
      <c r="AR123" s="1158"/>
      <c r="AS123" s="1158"/>
      <c r="AT123" s="1158"/>
      <c r="AU123" s="1158"/>
      <c r="AV123" s="894" t="s">
        <v>28</v>
      </c>
      <c r="AW123" s="894"/>
      <c r="AX123" s="895" t="s">
        <v>444</v>
      </c>
      <c r="BJ123" s="268">
        <v>1</v>
      </c>
      <c r="BK123" s="268">
        <v>2</v>
      </c>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c r="CH123" s="274"/>
      <c r="CI123" s="274"/>
      <c r="CJ123" s="274"/>
      <c r="CK123" s="274"/>
      <c r="CL123" s="274"/>
    </row>
    <row r="124" spans="1:90" ht="15" customHeight="1" thickBot="1" x14ac:dyDescent="0.45">
      <c r="B124" s="1603"/>
      <c r="C124" s="1604"/>
      <c r="D124" s="561"/>
      <c r="E124" s="1955"/>
      <c r="F124" s="1955"/>
      <c r="G124" s="1955"/>
      <c r="H124" s="1955"/>
      <c r="I124" s="1955"/>
      <c r="J124" s="1955"/>
      <c r="K124" s="1955"/>
      <c r="L124" s="1955"/>
      <c r="M124" s="1955"/>
      <c r="N124" s="1955"/>
      <c r="O124" s="1955"/>
      <c r="P124" s="1955"/>
      <c r="Q124" s="1955"/>
      <c r="R124" s="1955"/>
      <c r="S124" s="1955"/>
      <c r="T124" s="1955"/>
      <c r="U124" s="726"/>
      <c r="V124" s="726"/>
      <c r="W124" s="726"/>
      <c r="X124" s="726"/>
      <c r="Y124" s="726"/>
      <c r="Z124" s="726"/>
      <c r="AA124" s="1099"/>
      <c r="AB124" s="1099"/>
      <c r="AC124" s="1099"/>
      <c r="AD124" s="1099"/>
      <c r="AE124" s="726"/>
      <c r="AF124" s="726"/>
      <c r="AG124" s="1066"/>
      <c r="AH124" s="1067"/>
      <c r="AI124" s="1067"/>
      <c r="AJ124" s="1067"/>
      <c r="AK124" s="1067"/>
      <c r="AL124" s="1067"/>
      <c r="AM124" s="1067"/>
      <c r="AN124" s="1067"/>
      <c r="AO124" s="1067"/>
      <c r="AP124" s="1067"/>
      <c r="AQ124" s="1067"/>
      <c r="AR124" s="1067"/>
      <c r="AS124" s="1067"/>
      <c r="AT124" s="1067"/>
      <c r="AU124" s="1067"/>
      <c r="AV124" s="899"/>
      <c r="AW124" s="899"/>
      <c r="AX124" s="900"/>
      <c r="BJ124" s="269">
        <v>31</v>
      </c>
      <c r="BK124" s="270">
        <v>3</v>
      </c>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c r="CH124" s="274"/>
      <c r="CI124" s="274"/>
      <c r="CJ124" s="274"/>
      <c r="CK124" s="274"/>
      <c r="CL124" s="274"/>
    </row>
    <row r="125" spans="1:90" ht="15" customHeight="1" x14ac:dyDescent="0.4">
      <c r="B125" s="1068" t="s">
        <v>445</v>
      </c>
      <c r="C125" s="1069"/>
      <c r="D125" s="1069"/>
      <c r="E125" s="1069"/>
      <c r="F125" s="1069"/>
      <c r="G125" s="1069"/>
      <c r="H125" s="1069"/>
      <c r="I125" s="1069"/>
      <c r="J125" s="1069"/>
      <c r="K125" s="1069"/>
      <c r="L125" s="1069"/>
      <c r="M125" s="1069"/>
      <c r="N125" s="1069"/>
      <c r="O125" s="1069"/>
      <c r="P125" s="1069"/>
      <c r="Q125" s="1069"/>
      <c r="R125" s="1069"/>
      <c r="S125" s="1069"/>
      <c r="T125" s="1069"/>
      <c r="U125" s="1069"/>
      <c r="V125" s="1069"/>
      <c r="W125" s="1069"/>
      <c r="X125" s="1069"/>
      <c r="Y125" s="1069"/>
      <c r="Z125" s="1069"/>
      <c r="AA125" s="1069"/>
      <c r="AB125" s="1069"/>
      <c r="AC125" s="1069"/>
      <c r="AD125" s="1069"/>
      <c r="AE125" s="1069"/>
      <c r="AF125" s="1070"/>
      <c r="AG125" s="1953" t="e">
        <f>AM98+AQ117+AG119+AG121+AG123</f>
        <v>#N/A</v>
      </c>
      <c r="AH125" s="1107"/>
      <c r="AI125" s="1107"/>
      <c r="AJ125" s="1107"/>
      <c r="AK125" s="1107"/>
      <c r="AL125" s="1107"/>
      <c r="AM125" s="1107"/>
      <c r="AN125" s="1107"/>
      <c r="AO125" s="1107"/>
      <c r="AP125" s="1107"/>
      <c r="AQ125" s="1107"/>
      <c r="AR125" s="1107"/>
      <c r="AS125" s="1107"/>
      <c r="AT125" s="1107"/>
      <c r="AU125" s="1107"/>
      <c r="AV125" s="1078" t="s">
        <v>28</v>
      </c>
      <c r="AW125" s="1078"/>
      <c r="AX125" s="1080" t="s">
        <v>446</v>
      </c>
      <c r="BJ125" s="269">
        <v>61</v>
      </c>
      <c r="BK125" s="270">
        <v>4</v>
      </c>
    </row>
    <row r="126" spans="1:90" ht="15" customHeight="1" thickBot="1" x14ac:dyDescent="0.45">
      <c r="B126" s="1071"/>
      <c r="C126" s="1072"/>
      <c r="D126" s="1072"/>
      <c r="E126" s="1072"/>
      <c r="F126" s="1072"/>
      <c r="G126" s="1072"/>
      <c r="H126" s="1072"/>
      <c r="I126" s="1072"/>
      <c r="J126" s="1072"/>
      <c r="K126" s="1072"/>
      <c r="L126" s="1072"/>
      <c r="M126" s="1072"/>
      <c r="N126" s="1072"/>
      <c r="O126" s="1072"/>
      <c r="P126" s="1072"/>
      <c r="Q126" s="1072"/>
      <c r="R126" s="1072"/>
      <c r="S126" s="1072"/>
      <c r="T126" s="1072"/>
      <c r="U126" s="1072"/>
      <c r="V126" s="1072"/>
      <c r="W126" s="1072"/>
      <c r="X126" s="1072"/>
      <c r="Y126" s="1072"/>
      <c r="Z126" s="1072"/>
      <c r="AA126" s="1072"/>
      <c r="AB126" s="1072"/>
      <c r="AC126" s="1072"/>
      <c r="AD126" s="1072"/>
      <c r="AE126" s="1072"/>
      <c r="AF126" s="1073"/>
      <c r="AG126" s="1954"/>
      <c r="AH126" s="1108"/>
      <c r="AI126" s="1108"/>
      <c r="AJ126" s="1108"/>
      <c r="AK126" s="1108"/>
      <c r="AL126" s="1108"/>
      <c r="AM126" s="1108"/>
      <c r="AN126" s="1108"/>
      <c r="AO126" s="1108"/>
      <c r="AP126" s="1108"/>
      <c r="AQ126" s="1108"/>
      <c r="AR126" s="1108"/>
      <c r="AS126" s="1108"/>
      <c r="AT126" s="1108"/>
      <c r="AU126" s="1108"/>
      <c r="AV126" s="1079"/>
      <c r="AW126" s="1079"/>
      <c r="AX126" s="1081"/>
      <c r="AY126" s="275"/>
      <c r="AZ126" s="41"/>
      <c r="BA126" s="41"/>
      <c r="BB126" s="41"/>
      <c r="BC126" s="41"/>
      <c r="BJ126" s="269">
        <v>91</v>
      </c>
      <c r="BK126" s="270">
        <v>5</v>
      </c>
    </row>
    <row r="127" spans="1:90" ht="15" customHeight="1" x14ac:dyDescent="0.4">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952" t="s">
        <v>447</v>
      </c>
      <c r="AN127" s="1952"/>
      <c r="AO127" s="1952"/>
      <c r="AP127" s="1952"/>
      <c r="AQ127" s="1952"/>
      <c r="AR127" s="1952"/>
      <c r="AS127" s="1952"/>
      <c r="AT127" s="1952"/>
      <c r="AU127" s="1952"/>
      <c r="AV127" s="1952"/>
      <c r="AW127" s="1952"/>
      <c r="AX127" s="1952"/>
      <c r="AY127" s="1952"/>
      <c r="AZ127" s="1952"/>
      <c r="BA127" s="1952"/>
      <c r="BB127" s="1952"/>
      <c r="BC127" s="1952"/>
      <c r="BD127" s="1952"/>
      <c r="BE127" s="1952"/>
      <c r="BF127" s="1952"/>
      <c r="BG127" s="272"/>
    </row>
    <row r="128" spans="1:90" ht="14.25" customHeight="1" x14ac:dyDescent="0.4">
      <c r="A128" s="2" t="s">
        <v>85</v>
      </c>
    </row>
    <row r="129" spans="1:63" ht="14.25" customHeight="1" x14ac:dyDescent="0.4">
      <c r="A129" s="2" t="s">
        <v>448</v>
      </c>
    </row>
    <row r="130" spans="1:63" ht="14.25" customHeight="1" x14ac:dyDescent="0.4">
      <c r="B130" s="576" t="s">
        <v>449</v>
      </c>
      <c r="C130" s="576"/>
      <c r="D130" s="576"/>
      <c r="E130" s="576"/>
      <c r="F130" s="576"/>
      <c r="G130" s="576"/>
      <c r="H130" s="576"/>
      <c r="I130" s="576"/>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K130" s="576"/>
      <c r="AL130" s="576"/>
      <c r="AM130" s="576"/>
      <c r="AN130" s="576"/>
      <c r="AO130" s="576"/>
      <c r="AP130" s="576"/>
      <c r="AQ130" s="576"/>
      <c r="AR130" s="576"/>
      <c r="AS130" s="576"/>
      <c r="AT130" s="576"/>
      <c r="AU130" s="576"/>
      <c r="AV130" s="576"/>
      <c r="AW130" s="576"/>
      <c r="AX130" s="576"/>
      <c r="AY130" s="576"/>
      <c r="AZ130" s="576"/>
      <c r="BA130" s="576"/>
      <c r="BB130" s="576"/>
      <c r="BC130" s="576"/>
      <c r="BD130" s="576"/>
      <c r="BE130" s="576"/>
      <c r="BF130" s="576"/>
      <c r="BG130" s="69"/>
      <c r="BH130" s="69"/>
      <c r="BI130" s="69"/>
      <c r="BJ130" s="69"/>
      <c r="BK130" s="69"/>
    </row>
    <row r="131" spans="1:63" ht="14.25" customHeight="1" x14ac:dyDescent="0.4">
      <c r="B131" s="1297" t="s">
        <v>276</v>
      </c>
      <c r="C131" s="1297"/>
      <c r="D131" s="1297"/>
      <c r="E131" s="1297"/>
      <c r="F131" s="1297"/>
      <c r="G131" s="1297"/>
      <c r="H131" s="1297"/>
      <c r="I131" s="1297"/>
      <c r="J131" s="1297"/>
      <c r="K131" s="1297"/>
      <c r="L131" s="1297"/>
      <c r="M131" s="1297"/>
      <c r="N131" s="1297"/>
      <c r="O131" s="1297"/>
      <c r="P131" s="1297"/>
      <c r="Q131" s="1297"/>
      <c r="R131" s="1297"/>
      <c r="S131" s="1297"/>
      <c r="T131" s="1297"/>
      <c r="U131" s="1297"/>
      <c r="V131" s="1297"/>
      <c r="W131" s="1297"/>
      <c r="X131" s="1297"/>
      <c r="Y131" s="1297"/>
      <c r="Z131" s="1297"/>
      <c r="AA131" s="1297"/>
      <c r="AB131" s="1297"/>
      <c r="AC131" s="1297"/>
      <c r="AD131" s="1297"/>
      <c r="AE131" s="1297"/>
      <c r="AF131" s="1297"/>
      <c r="AG131" s="1297"/>
      <c r="AH131" s="1297"/>
      <c r="AI131" s="1297"/>
      <c r="AJ131" s="1297"/>
      <c r="AK131" s="1297"/>
      <c r="AL131" s="1297"/>
      <c r="AM131" s="1297"/>
      <c r="AN131" s="1297"/>
      <c r="AO131" s="1297"/>
      <c r="AP131" s="1297"/>
      <c r="AQ131" s="1297"/>
      <c r="AR131" s="1297"/>
      <c r="AS131" s="1297"/>
      <c r="AT131" s="1297"/>
      <c r="AU131" s="1297"/>
      <c r="AV131" s="1297"/>
      <c r="AW131" s="1297"/>
      <c r="AX131" s="1297"/>
      <c r="AY131" s="1297"/>
      <c r="AZ131" s="1297"/>
      <c r="BA131" s="1297"/>
      <c r="BB131" s="1297"/>
      <c r="BC131" s="1297"/>
      <c r="BD131" s="1297"/>
      <c r="BE131" s="1297"/>
    </row>
    <row r="132" spans="1:63" ht="14.25" customHeight="1" x14ac:dyDescent="0.4">
      <c r="B132" s="1059" t="s">
        <v>450</v>
      </c>
      <c r="C132" s="1059"/>
      <c r="D132" s="1059"/>
      <c r="E132" s="1059"/>
      <c r="F132" s="1059"/>
      <c r="G132" s="1059"/>
      <c r="H132" s="1059"/>
      <c r="I132" s="1059"/>
      <c r="J132" s="1059"/>
      <c r="K132" s="1059"/>
      <c r="L132" s="1059"/>
      <c r="M132" s="1059"/>
      <c r="N132" s="1059"/>
      <c r="O132" s="1059"/>
      <c r="P132" s="1059"/>
      <c r="Q132" s="1059"/>
      <c r="R132" s="1059"/>
      <c r="S132" s="1059"/>
      <c r="T132" s="1059"/>
      <c r="U132" s="1059"/>
      <c r="V132" s="1059"/>
      <c r="W132" s="1059"/>
      <c r="X132" s="1059"/>
      <c r="Y132" s="1059"/>
      <c r="Z132" s="1059"/>
      <c r="AA132" s="1059"/>
      <c r="AB132" s="1059"/>
      <c r="AC132" s="1059"/>
      <c r="AD132" s="1059"/>
      <c r="AE132" s="1059"/>
      <c r="AF132" s="1059"/>
      <c r="AG132" s="1059"/>
      <c r="AH132" s="1059"/>
      <c r="AI132" s="1059"/>
      <c r="AJ132" s="1059"/>
      <c r="AK132" s="1059"/>
      <c r="AL132" s="1059"/>
      <c r="AM132" s="1059"/>
      <c r="AN132" s="1059"/>
      <c r="AO132" s="1059"/>
      <c r="AP132" s="1059"/>
      <c r="AQ132" s="1059"/>
      <c r="AR132" s="1059"/>
      <c r="AS132" s="1059"/>
      <c r="AT132" s="1059"/>
      <c r="AU132" s="1059"/>
      <c r="AV132" s="1059"/>
      <c r="AW132" s="1059"/>
      <c r="AX132" s="1059"/>
      <c r="AY132" s="1059"/>
      <c r="AZ132" s="1059"/>
      <c r="BA132" s="1059"/>
      <c r="BB132" s="1059"/>
      <c r="BC132" s="1059"/>
      <c r="BD132" s="1059"/>
      <c r="BE132" s="1059"/>
      <c r="BF132" s="1059"/>
      <c r="BG132" s="50"/>
      <c r="BH132" s="50"/>
      <c r="BI132" s="50"/>
      <c r="BJ132" s="50"/>
      <c r="BK132" s="50"/>
    </row>
    <row r="133" spans="1:63" ht="14.25" customHeight="1" x14ac:dyDescent="0.4">
      <c r="A133" s="50"/>
      <c r="B133" s="1059"/>
      <c r="C133" s="1059"/>
      <c r="D133" s="1059"/>
      <c r="E133" s="1059"/>
      <c r="F133" s="1059"/>
      <c r="G133" s="1059"/>
      <c r="H133" s="1059"/>
      <c r="I133" s="1059"/>
      <c r="J133" s="1059"/>
      <c r="K133" s="1059"/>
      <c r="L133" s="1059"/>
      <c r="M133" s="1059"/>
      <c r="N133" s="1059"/>
      <c r="O133" s="1059"/>
      <c r="P133" s="1059"/>
      <c r="Q133" s="1059"/>
      <c r="R133" s="1059"/>
      <c r="S133" s="1059"/>
      <c r="T133" s="1059"/>
      <c r="U133" s="1059"/>
      <c r="V133" s="1059"/>
      <c r="W133" s="1059"/>
      <c r="X133" s="1059"/>
      <c r="Y133" s="1059"/>
      <c r="Z133" s="1059"/>
      <c r="AA133" s="1059"/>
      <c r="AB133" s="1059"/>
      <c r="AC133" s="1059"/>
      <c r="AD133" s="1059"/>
      <c r="AE133" s="1059"/>
      <c r="AF133" s="1059"/>
      <c r="AG133" s="1059"/>
      <c r="AH133" s="1059"/>
      <c r="AI133" s="1059"/>
      <c r="AJ133" s="1059"/>
      <c r="AK133" s="1059"/>
      <c r="AL133" s="1059"/>
      <c r="AM133" s="1059"/>
      <c r="AN133" s="1059"/>
      <c r="AO133" s="1059"/>
      <c r="AP133" s="1059"/>
      <c r="AQ133" s="1059"/>
      <c r="AR133" s="1059"/>
      <c r="AS133" s="1059"/>
      <c r="AT133" s="1059"/>
      <c r="AU133" s="1059"/>
      <c r="AV133" s="1059"/>
      <c r="AW133" s="1059"/>
      <c r="AX133" s="1059"/>
      <c r="AY133" s="1059"/>
      <c r="AZ133" s="1059"/>
      <c r="BA133" s="1059"/>
      <c r="BB133" s="1059"/>
      <c r="BC133" s="1059"/>
      <c r="BD133" s="1059"/>
      <c r="BE133" s="1059"/>
      <c r="BF133" s="1059"/>
      <c r="BG133" s="50"/>
      <c r="BH133" s="50"/>
      <c r="BI133" s="50"/>
      <c r="BJ133" s="50"/>
      <c r="BK133" s="50"/>
    </row>
    <row r="134" spans="1:63" s="64" customFormat="1" ht="14.25" customHeight="1" x14ac:dyDescent="0.4">
      <c r="A134" s="2" t="s">
        <v>451</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row>
    <row r="135" spans="1:63" ht="14.25" customHeight="1" x14ac:dyDescent="0.4">
      <c r="B135" s="1059" t="s">
        <v>452</v>
      </c>
      <c r="C135" s="1059"/>
      <c r="D135" s="1059"/>
      <c r="E135" s="1059"/>
      <c r="F135" s="1059"/>
      <c r="G135" s="1059"/>
      <c r="H135" s="1059"/>
      <c r="I135" s="1059"/>
      <c r="J135" s="1059"/>
      <c r="K135" s="1059"/>
      <c r="L135" s="1059"/>
      <c r="M135" s="1059"/>
      <c r="N135" s="1059"/>
      <c r="O135" s="1059"/>
      <c r="P135" s="1059"/>
      <c r="Q135" s="1059"/>
      <c r="R135" s="1059"/>
      <c r="S135" s="1059"/>
      <c r="T135" s="1059"/>
      <c r="U135" s="1059"/>
      <c r="V135" s="1059"/>
      <c r="W135" s="1059"/>
      <c r="X135" s="1059"/>
      <c r="Y135" s="1059"/>
      <c r="Z135" s="1059"/>
      <c r="AA135" s="1059"/>
      <c r="AB135" s="1059"/>
      <c r="AC135" s="1059"/>
      <c r="AD135" s="1059"/>
      <c r="AE135" s="1059"/>
      <c r="AF135" s="1059"/>
      <c r="AG135" s="1059"/>
      <c r="AH135" s="1059"/>
      <c r="AI135" s="1059"/>
      <c r="AJ135" s="1059"/>
      <c r="AK135" s="1059"/>
      <c r="AL135" s="1059"/>
      <c r="AM135" s="1059"/>
      <c r="AN135" s="1059"/>
      <c r="AO135" s="1059"/>
      <c r="AP135" s="1059"/>
      <c r="AQ135" s="1059"/>
      <c r="AR135" s="1059"/>
      <c r="AS135" s="1059"/>
      <c r="AT135" s="1059"/>
      <c r="AU135" s="1059"/>
      <c r="AV135" s="1059"/>
      <c r="AW135" s="1059"/>
      <c r="AX135" s="1059"/>
      <c r="AY135" s="1059"/>
      <c r="AZ135" s="1059"/>
      <c r="BA135" s="1059"/>
      <c r="BB135" s="1059"/>
      <c r="BC135" s="1059"/>
      <c r="BD135" s="1059"/>
      <c r="BE135" s="1059"/>
      <c r="BF135" s="1059"/>
      <c r="BG135" s="50"/>
      <c r="BH135" s="50"/>
      <c r="BI135" s="50"/>
      <c r="BJ135" s="50"/>
      <c r="BK135" s="50"/>
    </row>
    <row r="136" spans="1:63" ht="14.25" customHeight="1" x14ac:dyDescent="0.4">
      <c r="B136" s="1059"/>
      <c r="C136" s="1059"/>
      <c r="D136" s="1059"/>
      <c r="E136" s="1059"/>
      <c r="F136" s="1059"/>
      <c r="G136" s="1059"/>
      <c r="H136" s="1059"/>
      <c r="I136" s="1059"/>
      <c r="J136" s="1059"/>
      <c r="K136" s="1059"/>
      <c r="L136" s="1059"/>
      <c r="M136" s="1059"/>
      <c r="N136" s="1059"/>
      <c r="O136" s="1059"/>
      <c r="P136" s="1059"/>
      <c r="Q136" s="1059"/>
      <c r="R136" s="1059"/>
      <c r="S136" s="1059"/>
      <c r="T136" s="1059"/>
      <c r="U136" s="1059"/>
      <c r="V136" s="1059"/>
      <c r="W136" s="1059"/>
      <c r="X136" s="1059"/>
      <c r="Y136" s="1059"/>
      <c r="Z136" s="1059"/>
      <c r="AA136" s="1059"/>
      <c r="AB136" s="1059"/>
      <c r="AC136" s="1059"/>
      <c r="AD136" s="1059"/>
      <c r="AE136" s="1059"/>
      <c r="AF136" s="1059"/>
      <c r="AG136" s="1059"/>
      <c r="AH136" s="1059"/>
      <c r="AI136" s="1059"/>
      <c r="AJ136" s="1059"/>
      <c r="AK136" s="1059"/>
      <c r="AL136" s="1059"/>
      <c r="AM136" s="1059"/>
      <c r="AN136" s="1059"/>
      <c r="AO136" s="1059"/>
      <c r="AP136" s="1059"/>
      <c r="AQ136" s="1059"/>
      <c r="AR136" s="1059"/>
      <c r="AS136" s="1059"/>
      <c r="AT136" s="1059"/>
      <c r="AU136" s="1059"/>
      <c r="AV136" s="1059"/>
      <c r="AW136" s="1059"/>
      <c r="AX136" s="1059"/>
      <c r="AY136" s="1059"/>
      <c r="AZ136" s="1059"/>
      <c r="BA136" s="1059"/>
      <c r="BB136" s="1059"/>
      <c r="BC136" s="1059"/>
      <c r="BD136" s="1059"/>
      <c r="BE136" s="1059"/>
      <c r="BF136" s="1059"/>
      <c r="BG136" s="50"/>
      <c r="BH136" s="50"/>
      <c r="BI136" s="50"/>
      <c r="BJ136" s="50"/>
      <c r="BK136" s="50"/>
    </row>
    <row r="137" spans="1:63" ht="14.25" customHeight="1" x14ac:dyDescent="0.4">
      <c r="B137" s="576" t="s">
        <v>453</v>
      </c>
      <c r="C137" s="576"/>
      <c r="D137" s="576"/>
      <c r="E137" s="576"/>
      <c r="F137" s="576"/>
      <c r="G137" s="576"/>
      <c r="H137" s="576"/>
      <c r="I137" s="576"/>
      <c r="J137" s="576"/>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6"/>
      <c r="AK137" s="576"/>
      <c r="AL137" s="576"/>
      <c r="AM137" s="576"/>
      <c r="AN137" s="576"/>
      <c r="AO137" s="576"/>
      <c r="AP137" s="576"/>
      <c r="AQ137" s="576"/>
      <c r="AR137" s="576"/>
      <c r="AS137" s="576"/>
      <c r="AT137" s="576"/>
      <c r="AU137" s="576"/>
      <c r="AV137" s="576"/>
      <c r="AW137" s="576"/>
      <c r="AX137" s="576"/>
      <c r="AY137" s="576"/>
      <c r="AZ137" s="576"/>
      <c r="BA137" s="576"/>
      <c r="BB137" s="576"/>
      <c r="BC137" s="576"/>
      <c r="BD137" s="576"/>
      <c r="BE137" s="576"/>
      <c r="BF137" s="576"/>
      <c r="BG137" s="48"/>
      <c r="BH137" s="48"/>
    </row>
    <row r="138" spans="1:63" ht="14.25" customHeight="1" x14ac:dyDescent="0.4">
      <c r="B138" s="1059" t="s">
        <v>454</v>
      </c>
      <c r="C138" s="1059"/>
      <c r="D138" s="1059"/>
      <c r="E138" s="1059"/>
      <c r="F138" s="1059"/>
      <c r="G138" s="1059"/>
      <c r="H138" s="1059"/>
      <c r="I138" s="1059"/>
      <c r="J138" s="1059"/>
      <c r="K138" s="1059"/>
      <c r="L138" s="1059"/>
      <c r="M138" s="1059"/>
      <c r="N138" s="1059"/>
      <c r="O138" s="1059"/>
      <c r="P138" s="1059"/>
      <c r="Q138" s="1059"/>
      <c r="R138" s="1059"/>
      <c r="S138" s="1059"/>
      <c r="T138" s="1059"/>
      <c r="U138" s="1059"/>
      <c r="V138" s="1059"/>
      <c r="W138" s="1059"/>
      <c r="X138" s="1059"/>
      <c r="Y138" s="1059"/>
      <c r="Z138" s="1059"/>
      <c r="AA138" s="1059"/>
      <c r="AB138" s="1059"/>
      <c r="AC138" s="1059"/>
      <c r="AD138" s="1059"/>
      <c r="AE138" s="1059"/>
      <c r="AF138" s="1059"/>
      <c r="AG138" s="1059"/>
      <c r="AH138" s="1059"/>
      <c r="AI138" s="1059"/>
      <c r="AJ138" s="1059"/>
      <c r="AK138" s="1059"/>
      <c r="AL138" s="1059"/>
      <c r="AM138" s="1059"/>
      <c r="AN138" s="1059"/>
      <c r="AO138" s="1059"/>
      <c r="AP138" s="1059"/>
      <c r="AQ138" s="1059"/>
      <c r="AR138" s="1059"/>
      <c r="AS138" s="1059"/>
      <c r="AT138" s="1059"/>
      <c r="AU138" s="1059"/>
      <c r="AV138" s="1059"/>
      <c r="AW138" s="1059"/>
      <c r="AX138" s="1059"/>
      <c r="AY138" s="1059"/>
      <c r="AZ138" s="1059"/>
      <c r="BA138" s="1059"/>
      <c r="BB138" s="1059"/>
      <c r="BC138" s="1059"/>
      <c r="BD138" s="1059"/>
      <c r="BE138" s="1059"/>
      <c r="BF138" s="1059"/>
      <c r="BG138" s="50"/>
      <c r="BH138" s="50"/>
    </row>
    <row r="139" spans="1:63" ht="14.25" customHeight="1" x14ac:dyDescent="0.4">
      <c r="B139" s="1059"/>
      <c r="C139" s="1059"/>
      <c r="D139" s="1059"/>
      <c r="E139" s="1059"/>
      <c r="F139" s="1059"/>
      <c r="G139" s="1059"/>
      <c r="H139" s="1059"/>
      <c r="I139" s="1059"/>
      <c r="J139" s="1059"/>
      <c r="K139" s="1059"/>
      <c r="L139" s="1059"/>
      <c r="M139" s="1059"/>
      <c r="N139" s="1059"/>
      <c r="O139" s="1059"/>
      <c r="P139" s="1059"/>
      <c r="Q139" s="1059"/>
      <c r="R139" s="1059"/>
      <c r="S139" s="1059"/>
      <c r="T139" s="1059"/>
      <c r="U139" s="1059"/>
      <c r="V139" s="1059"/>
      <c r="W139" s="1059"/>
      <c r="X139" s="1059"/>
      <c r="Y139" s="1059"/>
      <c r="Z139" s="1059"/>
      <c r="AA139" s="1059"/>
      <c r="AB139" s="1059"/>
      <c r="AC139" s="1059"/>
      <c r="AD139" s="1059"/>
      <c r="AE139" s="1059"/>
      <c r="AF139" s="1059"/>
      <c r="AG139" s="1059"/>
      <c r="AH139" s="1059"/>
      <c r="AI139" s="1059"/>
      <c r="AJ139" s="1059"/>
      <c r="AK139" s="1059"/>
      <c r="AL139" s="1059"/>
      <c r="AM139" s="1059"/>
      <c r="AN139" s="1059"/>
      <c r="AO139" s="1059"/>
      <c r="AP139" s="1059"/>
      <c r="AQ139" s="1059"/>
      <c r="AR139" s="1059"/>
      <c r="AS139" s="1059"/>
      <c r="AT139" s="1059"/>
      <c r="AU139" s="1059"/>
      <c r="AV139" s="1059"/>
      <c r="AW139" s="1059"/>
      <c r="AX139" s="1059"/>
      <c r="AY139" s="1059"/>
      <c r="AZ139" s="1059"/>
      <c r="BA139" s="1059"/>
      <c r="BB139" s="1059"/>
      <c r="BC139" s="1059"/>
      <c r="BD139" s="1059"/>
      <c r="BE139" s="1059"/>
      <c r="BF139" s="1059"/>
      <c r="BG139" s="50"/>
      <c r="BH139" s="50"/>
    </row>
    <row r="140" spans="1:63" ht="14.25" customHeight="1" x14ac:dyDescent="0.4">
      <c r="B140" s="1059" t="s">
        <v>455</v>
      </c>
      <c r="C140" s="1059"/>
      <c r="D140" s="1059"/>
      <c r="E140" s="1059"/>
      <c r="F140" s="1059"/>
      <c r="G140" s="1059"/>
      <c r="H140" s="1059"/>
      <c r="I140" s="1059"/>
      <c r="J140" s="1059"/>
      <c r="K140" s="1059"/>
      <c r="L140" s="1059"/>
      <c r="M140" s="1059"/>
      <c r="N140" s="1059"/>
      <c r="O140" s="1059"/>
      <c r="P140" s="1059"/>
      <c r="Q140" s="1059"/>
      <c r="R140" s="1059"/>
      <c r="S140" s="1059"/>
      <c r="T140" s="1059"/>
      <c r="U140" s="1059"/>
      <c r="V140" s="1059"/>
      <c r="W140" s="1059"/>
      <c r="X140" s="1059"/>
      <c r="Y140" s="1059"/>
      <c r="Z140" s="1059"/>
      <c r="AA140" s="1059"/>
      <c r="AB140" s="1059"/>
      <c r="AC140" s="1059"/>
      <c r="AD140" s="1059"/>
      <c r="AE140" s="1059"/>
      <c r="AF140" s="1059"/>
      <c r="AG140" s="1059"/>
      <c r="AH140" s="1059"/>
      <c r="AI140" s="1059"/>
      <c r="AJ140" s="1059"/>
      <c r="AK140" s="1059"/>
      <c r="AL140" s="1059"/>
      <c r="AM140" s="1059"/>
      <c r="AN140" s="1059"/>
      <c r="AO140" s="1059"/>
      <c r="AP140" s="1059"/>
      <c r="AQ140" s="1059"/>
      <c r="AR140" s="1059"/>
      <c r="AS140" s="1059"/>
      <c r="AT140" s="1059"/>
      <c r="AU140" s="1059"/>
      <c r="AV140" s="1059"/>
      <c r="AW140" s="1059"/>
      <c r="AX140" s="1059"/>
      <c r="AY140" s="1059"/>
      <c r="AZ140" s="1059"/>
      <c r="BA140" s="1059"/>
      <c r="BB140" s="1059"/>
      <c r="BC140" s="1059"/>
      <c r="BD140" s="50"/>
      <c r="BE140" s="50"/>
      <c r="BF140" s="50"/>
      <c r="BG140" s="50"/>
      <c r="BH140" s="50"/>
      <c r="BI140" s="50"/>
    </row>
    <row r="141" spans="1:63" ht="14.25" customHeight="1" x14ac:dyDescent="0.4">
      <c r="B141" s="1059"/>
      <c r="C141" s="1059"/>
      <c r="D141" s="1059"/>
      <c r="E141" s="1059"/>
      <c r="F141" s="1059"/>
      <c r="G141" s="1059"/>
      <c r="H141" s="1059"/>
      <c r="I141" s="1059"/>
      <c r="J141" s="1059"/>
      <c r="K141" s="1059"/>
      <c r="L141" s="1059"/>
      <c r="M141" s="1059"/>
      <c r="N141" s="1059"/>
      <c r="O141" s="1059"/>
      <c r="P141" s="1059"/>
      <c r="Q141" s="1059"/>
      <c r="R141" s="1059"/>
      <c r="S141" s="1059"/>
      <c r="T141" s="1059"/>
      <c r="U141" s="1059"/>
      <c r="V141" s="1059"/>
      <c r="W141" s="1059"/>
      <c r="X141" s="1059"/>
      <c r="Y141" s="1059"/>
      <c r="Z141" s="1059"/>
      <c r="AA141" s="1059"/>
      <c r="AB141" s="1059"/>
      <c r="AC141" s="1059"/>
      <c r="AD141" s="1059"/>
      <c r="AE141" s="1059"/>
      <c r="AF141" s="1059"/>
      <c r="AG141" s="1059"/>
      <c r="AH141" s="1059"/>
      <c r="AI141" s="1059"/>
      <c r="AJ141" s="1059"/>
      <c r="AK141" s="1059"/>
      <c r="AL141" s="1059"/>
      <c r="AM141" s="1059"/>
      <c r="AN141" s="1059"/>
      <c r="AO141" s="1059"/>
      <c r="AP141" s="1059"/>
      <c r="AQ141" s="1059"/>
      <c r="AR141" s="1059"/>
      <c r="AS141" s="1059"/>
      <c r="AT141" s="1059"/>
      <c r="AU141" s="1059"/>
      <c r="AV141" s="1059"/>
      <c r="AW141" s="1059"/>
      <c r="AX141" s="1059"/>
      <c r="AY141" s="1059"/>
      <c r="AZ141" s="1059"/>
      <c r="BA141" s="1059"/>
      <c r="BB141" s="1059"/>
      <c r="BC141" s="1059"/>
      <c r="BD141" s="50"/>
      <c r="BE141" s="50"/>
      <c r="BF141" s="50"/>
      <c r="BG141" s="50"/>
      <c r="BH141" s="50"/>
      <c r="BI141" s="50"/>
    </row>
    <row r="142" spans="1:63" ht="14.25" customHeight="1" x14ac:dyDescent="0.4">
      <c r="A142" s="2" t="s">
        <v>456</v>
      </c>
    </row>
    <row r="143" spans="1:63" ht="14.25" customHeight="1" x14ac:dyDescent="0.4">
      <c r="B143" s="1589" t="s">
        <v>457</v>
      </c>
      <c r="C143" s="1589"/>
      <c r="D143" s="1589"/>
      <c r="E143" s="1589"/>
      <c r="F143" s="1589"/>
      <c r="G143" s="1589"/>
      <c r="H143" s="1589"/>
      <c r="I143" s="1589"/>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48"/>
      <c r="BI143" s="48"/>
    </row>
    <row r="144" spans="1:63" ht="14.25" customHeight="1" x14ac:dyDescent="0.4">
      <c r="B144" s="1589"/>
      <c r="C144" s="1589"/>
      <c r="D144" s="1589"/>
      <c r="E144" s="1589"/>
      <c r="F144" s="1589"/>
      <c r="G144" s="1589"/>
      <c r="H144" s="1589"/>
      <c r="I144" s="1589"/>
      <c r="J144" s="1589"/>
      <c r="K144" s="1589"/>
      <c r="L144" s="1589"/>
      <c r="M144" s="1589"/>
      <c r="N144" s="1589"/>
      <c r="O144" s="1589"/>
      <c r="P144" s="1589"/>
      <c r="Q144" s="1589"/>
      <c r="R144" s="1589"/>
      <c r="S144" s="1589"/>
      <c r="T144" s="1589"/>
      <c r="U144" s="1589"/>
      <c r="V144" s="1589"/>
      <c r="W144" s="1589"/>
      <c r="X144" s="1589"/>
      <c r="Y144" s="1589"/>
      <c r="Z144" s="1589"/>
      <c r="AA144" s="1589"/>
      <c r="AB144" s="1589"/>
      <c r="AC144" s="1589"/>
      <c r="AD144" s="1589"/>
      <c r="AE144" s="1589"/>
      <c r="AF144" s="1589"/>
      <c r="AG144" s="1589"/>
      <c r="AH144" s="1589"/>
      <c r="AI144" s="1589"/>
      <c r="AJ144" s="1589"/>
      <c r="AK144" s="1589"/>
      <c r="AL144" s="1589"/>
      <c r="AM144" s="1589"/>
      <c r="AN144" s="1589"/>
      <c r="AO144" s="1589"/>
      <c r="AP144" s="1589"/>
      <c r="AQ144" s="1589"/>
      <c r="AR144" s="1589"/>
      <c r="AS144" s="1589"/>
      <c r="AT144" s="1589"/>
      <c r="AU144" s="1589"/>
      <c r="AV144" s="1589"/>
      <c r="AW144" s="1589"/>
      <c r="AX144" s="1589"/>
      <c r="AY144" s="1589"/>
      <c r="AZ144" s="1589"/>
      <c r="BA144" s="1589"/>
      <c r="BB144" s="1589"/>
      <c r="BC144" s="1589"/>
      <c r="BD144" s="1589"/>
      <c r="BE144" s="1589"/>
      <c r="BF144" s="1589"/>
      <c r="BG144" s="1589"/>
      <c r="BH144" s="50"/>
      <c r="BI144" s="50"/>
    </row>
    <row r="145" spans="1:62" ht="14.25" customHeight="1" x14ac:dyDescent="0.4">
      <c r="B145" s="1059" t="s">
        <v>458</v>
      </c>
      <c r="C145" s="1059"/>
      <c r="D145" s="1059"/>
      <c r="E145" s="1059"/>
      <c r="F145" s="1059"/>
      <c r="G145" s="1059"/>
      <c r="H145" s="1059"/>
      <c r="I145" s="1059"/>
      <c r="J145" s="1059"/>
      <c r="K145" s="1059"/>
      <c r="L145" s="1059"/>
      <c r="M145" s="1059"/>
      <c r="N145" s="1059"/>
      <c r="O145" s="1059"/>
      <c r="P145" s="1059"/>
      <c r="Q145" s="1059"/>
      <c r="R145" s="1059"/>
      <c r="S145" s="1059"/>
      <c r="T145" s="1059"/>
      <c r="U145" s="1059"/>
      <c r="V145" s="1059"/>
      <c r="W145" s="1059"/>
      <c r="X145" s="1059"/>
      <c r="Y145" s="1059"/>
      <c r="Z145" s="1059"/>
      <c r="AA145" s="1059"/>
      <c r="AB145" s="1059"/>
      <c r="AC145" s="1059"/>
      <c r="AD145" s="1059"/>
      <c r="AE145" s="1059"/>
      <c r="AF145" s="1059"/>
      <c r="AG145" s="1059"/>
      <c r="AH145" s="1059"/>
      <c r="AI145" s="1059"/>
      <c r="AJ145" s="1059"/>
      <c r="AK145" s="1059"/>
      <c r="AL145" s="1059"/>
      <c r="AM145" s="1059"/>
      <c r="AN145" s="1059"/>
      <c r="AO145" s="1059"/>
      <c r="AP145" s="1059"/>
      <c r="AQ145" s="1059"/>
      <c r="AR145" s="1059"/>
      <c r="AS145" s="1059"/>
      <c r="AT145" s="1059"/>
      <c r="AU145" s="1059"/>
      <c r="AV145" s="1059"/>
      <c r="AW145" s="1059"/>
      <c r="AX145" s="1059"/>
      <c r="AY145" s="1059"/>
      <c r="AZ145" s="1059"/>
      <c r="BA145" s="1059"/>
      <c r="BB145" s="1059"/>
      <c r="BC145" s="1059"/>
      <c r="BD145" s="1059"/>
      <c r="BE145" s="1059"/>
      <c r="BF145" s="1059"/>
      <c r="BG145" s="1059"/>
      <c r="BH145" s="50"/>
      <c r="BI145" s="50"/>
    </row>
    <row r="146" spans="1:62" ht="14.25" customHeight="1" x14ac:dyDescent="0.4">
      <c r="B146" s="1059"/>
      <c r="C146" s="1059"/>
      <c r="D146" s="1059"/>
      <c r="E146" s="1059"/>
      <c r="F146" s="1059"/>
      <c r="G146" s="1059"/>
      <c r="H146" s="1059"/>
      <c r="I146" s="1059"/>
      <c r="J146" s="1059"/>
      <c r="K146" s="1059"/>
      <c r="L146" s="1059"/>
      <c r="M146" s="1059"/>
      <c r="N146" s="1059"/>
      <c r="O146" s="1059"/>
      <c r="P146" s="1059"/>
      <c r="Q146" s="1059"/>
      <c r="R146" s="1059"/>
      <c r="S146" s="1059"/>
      <c r="T146" s="1059"/>
      <c r="U146" s="1059"/>
      <c r="V146" s="1059"/>
      <c r="W146" s="1059"/>
      <c r="X146" s="1059"/>
      <c r="Y146" s="1059"/>
      <c r="Z146" s="1059"/>
      <c r="AA146" s="1059"/>
      <c r="AB146" s="1059"/>
      <c r="AC146" s="1059"/>
      <c r="AD146" s="1059"/>
      <c r="AE146" s="1059"/>
      <c r="AF146" s="1059"/>
      <c r="AG146" s="1059"/>
      <c r="AH146" s="1059"/>
      <c r="AI146" s="1059"/>
      <c r="AJ146" s="1059"/>
      <c r="AK146" s="1059"/>
      <c r="AL146" s="1059"/>
      <c r="AM146" s="1059"/>
      <c r="AN146" s="1059"/>
      <c r="AO146" s="1059"/>
      <c r="AP146" s="1059"/>
      <c r="AQ146" s="1059"/>
      <c r="AR146" s="1059"/>
      <c r="AS146" s="1059"/>
      <c r="AT146" s="1059"/>
      <c r="AU146" s="1059"/>
      <c r="AV146" s="1059"/>
      <c r="AW146" s="1059"/>
      <c r="AX146" s="1059"/>
      <c r="AY146" s="1059"/>
      <c r="AZ146" s="1059"/>
      <c r="BA146" s="1059"/>
      <c r="BB146" s="1059"/>
      <c r="BC146" s="1059"/>
      <c r="BD146" s="1059"/>
      <c r="BE146" s="1059"/>
      <c r="BF146" s="1059"/>
      <c r="BG146" s="1059"/>
      <c r="BH146" s="50"/>
      <c r="BI146" s="50"/>
    </row>
    <row r="147" spans="1:62" ht="14.25" customHeight="1" x14ac:dyDescent="0.4">
      <c r="B147" s="1513" t="s">
        <v>459</v>
      </c>
      <c r="C147" s="1513"/>
      <c r="D147" s="1513"/>
      <c r="E147" s="1513"/>
      <c r="F147" s="1513"/>
      <c r="G147" s="1513"/>
      <c r="H147" s="1513"/>
      <c r="I147" s="1513"/>
      <c r="J147" s="1513"/>
      <c r="K147" s="1513"/>
      <c r="L147" s="1513"/>
      <c r="M147" s="1513"/>
      <c r="N147" s="1513"/>
      <c r="O147" s="1513"/>
      <c r="P147" s="1513"/>
      <c r="Q147" s="1513"/>
      <c r="R147" s="1513"/>
      <c r="S147" s="1513"/>
      <c r="T147" s="1513"/>
      <c r="U147" s="1513"/>
      <c r="V147" s="1513"/>
      <c r="W147" s="1513"/>
      <c r="X147" s="1513"/>
      <c r="Y147" s="1513"/>
      <c r="Z147" s="1513"/>
      <c r="AA147" s="1513"/>
      <c r="AB147" s="1513"/>
      <c r="AC147" s="1513"/>
      <c r="AD147" s="1513"/>
      <c r="AE147" s="1513"/>
      <c r="AF147" s="1513"/>
      <c r="AG147" s="1513"/>
      <c r="AH147" s="1513"/>
      <c r="AI147" s="1513"/>
      <c r="AJ147" s="1513"/>
      <c r="AK147" s="1513"/>
      <c r="AL147" s="1513"/>
      <c r="AM147" s="1513"/>
      <c r="AN147" s="1513"/>
      <c r="AO147" s="1513"/>
      <c r="AP147" s="1513"/>
      <c r="AQ147" s="1513"/>
      <c r="AR147" s="1513"/>
      <c r="AS147" s="1513"/>
      <c r="AT147" s="1513"/>
      <c r="AU147" s="1513"/>
      <c r="AV147" s="1513"/>
      <c r="AW147" s="1513"/>
      <c r="AX147" s="1513"/>
      <c r="AY147" s="1513"/>
      <c r="AZ147" s="1513"/>
      <c r="BA147" s="1513"/>
      <c r="BB147" s="1513"/>
      <c r="BC147" s="1513"/>
      <c r="BD147" s="1513"/>
      <c r="BE147" s="1513"/>
      <c r="BF147" s="1513"/>
      <c r="BG147" s="1513"/>
      <c r="BH147" s="27"/>
      <c r="BI147" s="27"/>
      <c r="BJ147" s="27"/>
    </row>
    <row r="148" spans="1:62" ht="13.5" customHeight="1" x14ac:dyDescent="0.4"/>
    <row r="149" spans="1:62" ht="15" customHeight="1" x14ac:dyDescent="0.4">
      <c r="A149" s="2" t="s">
        <v>286</v>
      </c>
    </row>
    <row r="150" spans="1:62" ht="15" customHeight="1" x14ac:dyDescent="0.4">
      <c r="B150" s="7" t="s">
        <v>460</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row>
    <row r="151" spans="1:62" ht="15" customHeight="1" x14ac:dyDescent="0.4">
      <c r="B151" s="7"/>
      <c r="C151" s="59"/>
      <c r="D151" s="573" t="s">
        <v>96</v>
      </c>
      <c r="E151" s="499"/>
      <c r="F151" s="499"/>
      <c r="G151" s="499"/>
      <c r="H151" s="499"/>
      <c r="I151" s="499"/>
      <c r="J151" s="454"/>
      <c r="K151" s="1055" t="s">
        <v>97</v>
      </c>
      <c r="L151" s="499"/>
      <c r="M151" s="499"/>
      <c r="N151" s="499"/>
      <c r="O151" s="499"/>
      <c r="P151" s="499"/>
      <c r="Q151" s="499"/>
      <c r="R151" s="499"/>
      <c r="S151" s="499"/>
      <c r="T151" s="499"/>
      <c r="U151" s="499"/>
      <c r="V151" s="499"/>
      <c r="W151" s="499"/>
      <c r="X151" s="499"/>
      <c r="Y151" s="499"/>
      <c r="Z151" s="454"/>
      <c r="AA151" s="564" t="s">
        <v>98</v>
      </c>
      <c r="AB151" s="565"/>
      <c r="AC151" s="565"/>
      <c r="AD151" s="565"/>
      <c r="AE151" s="565"/>
      <c r="AF151" s="566"/>
      <c r="AG151" s="787" t="s">
        <v>99</v>
      </c>
      <c r="AH151" s="894"/>
      <c r="AI151" s="894"/>
      <c r="AJ151" s="894"/>
      <c r="AK151" s="894"/>
      <c r="AL151" s="894"/>
      <c r="AM151" s="895"/>
      <c r="AN151" s="1057" t="s">
        <v>100</v>
      </c>
      <c r="AO151" s="1057"/>
      <c r="AP151" s="1057"/>
      <c r="AQ151" s="1057"/>
      <c r="AR151" s="1057"/>
      <c r="AS151" s="1057"/>
      <c r="AT151" s="1057"/>
      <c r="AU151" s="1058" t="s">
        <v>101</v>
      </c>
      <c r="AV151" s="1058"/>
      <c r="AW151" s="1058"/>
      <c r="AX151" s="1058"/>
      <c r="AY151" s="1058"/>
      <c r="AZ151" s="1058"/>
      <c r="BA151" s="523"/>
      <c r="BB151" s="524"/>
      <c r="BC151" s="524"/>
      <c r="BD151" s="524"/>
      <c r="BE151" s="524"/>
      <c r="BF151" s="524"/>
    </row>
    <row r="152" spans="1:62" ht="15" customHeight="1" x14ac:dyDescent="0.4">
      <c r="B152" s="7"/>
      <c r="C152" s="59"/>
      <c r="D152" s="1051"/>
      <c r="E152" s="1052"/>
      <c r="F152" s="1052"/>
      <c r="G152" s="1052"/>
      <c r="H152" s="1052"/>
      <c r="I152" s="1052"/>
      <c r="J152" s="1053"/>
      <c r="K152" s="1051"/>
      <c r="L152" s="1052"/>
      <c r="M152" s="1052"/>
      <c r="N152" s="1052"/>
      <c r="O152" s="1052"/>
      <c r="P152" s="1052"/>
      <c r="Q152" s="1052"/>
      <c r="R152" s="1052"/>
      <c r="S152" s="1052"/>
      <c r="T152" s="1052"/>
      <c r="U152" s="1052"/>
      <c r="V152" s="1052"/>
      <c r="W152" s="1052"/>
      <c r="X152" s="1052"/>
      <c r="Y152" s="1052"/>
      <c r="Z152" s="1053"/>
      <c r="AA152" s="567"/>
      <c r="AB152" s="568"/>
      <c r="AC152" s="568"/>
      <c r="AD152" s="568"/>
      <c r="AE152" s="568"/>
      <c r="AF152" s="569"/>
      <c r="AG152" s="896"/>
      <c r="AH152" s="1056"/>
      <c r="AI152" s="1056"/>
      <c r="AJ152" s="1056"/>
      <c r="AK152" s="1056"/>
      <c r="AL152" s="1056"/>
      <c r="AM152" s="897"/>
      <c r="AN152" s="1057"/>
      <c r="AO152" s="1057"/>
      <c r="AP152" s="1057"/>
      <c r="AQ152" s="1057"/>
      <c r="AR152" s="1057"/>
      <c r="AS152" s="1057"/>
      <c r="AT152" s="1057"/>
      <c r="AU152" s="1058"/>
      <c r="AV152" s="1058"/>
      <c r="AW152" s="1058"/>
      <c r="AX152" s="1058"/>
      <c r="AY152" s="1058"/>
      <c r="AZ152" s="1058"/>
      <c r="BA152" s="523"/>
      <c r="BB152" s="524"/>
      <c r="BC152" s="524"/>
      <c r="BD152" s="524"/>
      <c r="BE152" s="524"/>
      <c r="BF152" s="524"/>
    </row>
    <row r="153" spans="1:62" ht="6" customHeight="1" x14ac:dyDescent="0.4">
      <c r="B153" s="7"/>
      <c r="C153" s="59"/>
      <c r="D153" s="1054"/>
      <c r="E153" s="500"/>
      <c r="F153" s="500"/>
      <c r="G153" s="500"/>
      <c r="H153" s="500"/>
      <c r="I153" s="500"/>
      <c r="J153" s="456"/>
      <c r="K153" s="1054"/>
      <c r="L153" s="500"/>
      <c r="M153" s="500"/>
      <c r="N153" s="500"/>
      <c r="O153" s="500"/>
      <c r="P153" s="500"/>
      <c r="Q153" s="500"/>
      <c r="R153" s="500"/>
      <c r="S153" s="500"/>
      <c r="T153" s="500"/>
      <c r="U153" s="500"/>
      <c r="V153" s="500"/>
      <c r="W153" s="500"/>
      <c r="X153" s="500"/>
      <c r="Y153" s="500"/>
      <c r="Z153" s="456"/>
      <c r="AA153" s="570"/>
      <c r="AB153" s="571"/>
      <c r="AC153" s="571"/>
      <c r="AD153" s="571"/>
      <c r="AE153" s="571"/>
      <c r="AF153" s="572"/>
      <c r="AG153" s="898"/>
      <c r="AH153" s="899"/>
      <c r="AI153" s="899"/>
      <c r="AJ153" s="899"/>
      <c r="AK153" s="899"/>
      <c r="AL153" s="899"/>
      <c r="AM153" s="900"/>
      <c r="AN153" s="1057"/>
      <c r="AO153" s="1057"/>
      <c r="AP153" s="1057"/>
      <c r="AQ153" s="1057"/>
      <c r="AR153" s="1057"/>
      <c r="AS153" s="1057"/>
      <c r="AT153" s="1057"/>
      <c r="AU153" s="1058"/>
      <c r="AV153" s="1058"/>
      <c r="AW153" s="1058"/>
      <c r="AX153" s="1058"/>
      <c r="AY153" s="1058"/>
      <c r="AZ153" s="1058"/>
      <c r="BA153" s="523"/>
      <c r="BB153" s="524"/>
      <c r="BC153" s="524"/>
      <c r="BD153" s="524"/>
      <c r="BE153" s="524"/>
      <c r="BF153" s="524"/>
    </row>
    <row r="154" spans="1:62" ht="12" customHeight="1" x14ac:dyDescent="0.4">
      <c r="B154" s="7"/>
      <c r="C154" s="59"/>
      <c r="D154" s="1943"/>
      <c r="E154" s="1944"/>
      <c r="F154" s="1944"/>
      <c r="G154" s="1944"/>
      <c r="H154" s="1944"/>
      <c r="I154" s="1944"/>
      <c r="J154" s="1949"/>
      <c r="K154" s="525"/>
      <c r="L154" s="526"/>
      <c r="M154" s="526"/>
      <c r="N154" s="526"/>
      <c r="O154" s="526"/>
      <c r="P154" s="526"/>
      <c r="Q154" s="526"/>
      <c r="R154" s="526"/>
      <c r="S154" s="526"/>
      <c r="T154" s="526"/>
      <c r="U154" s="526"/>
      <c r="V154" s="526"/>
      <c r="W154" s="526"/>
      <c r="X154" s="526"/>
      <c r="Y154" s="526"/>
      <c r="Z154" s="527"/>
      <c r="AA154" s="531"/>
      <c r="AB154" s="532"/>
      <c r="AC154" s="532"/>
      <c r="AD154" s="532"/>
      <c r="AE154" s="532"/>
      <c r="AF154" s="533"/>
      <c r="AG154" s="1032"/>
      <c r="AH154" s="1033"/>
      <c r="AI154" s="1033"/>
      <c r="AJ154" s="1033"/>
      <c r="AK154" s="1033"/>
      <c r="AL154" s="1033"/>
      <c r="AM154" s="1034"/>
      <c r="AN154" s="1041"/>
      <c r="AO154" s="1041"/>
      <c r="AP154" s="1041"/>
      <c r="AQ154" s="1041"/>
      <c r="AR154" s="1041"/>
      <c r="AS154" s="1041"/>
      <c r="AT154" s="1041"/>
      <c r="AU154" s="1042">
        <f>AG154*AN154</f>
        <v>0</v>
      </c>
      <c r="AV154" s="1043"/>
      <c r="AW154" s="1043"/>
      <c r="AX154" s="1043"/>
      <c r="AY154" s="1043"/>
      <c r="AZ154" s="1044"/>
      <c r="BA154" s="523"/>
      <c r="BB154" s="524"/>
      <c r="BC154" s="524"/>
      <c r="BD154" s="524"/>
      <c r="BE154" s="524"/>
      <c r="BF154" s="524"/>
    </row>
    <row r="155" spans="1:62" ht="12" customHeight="1" x14ac:dyDescent="0.4">
      <c r="B155" s="7"/>
      <c r="C155" s="59"/>
      <c r="D155" s="1945"/>
      <c r="E155" s="1946"/>
      <c r="F155" s="1946"/>
      <c r="G155" s="1946"/>
      <c r="H155" s="1946"/>
      <c r="I155" s="1946"/>
      <c r="J155" s="1950"/>
      <c r="K155" s="683"/>
      <c r="L155" s="684"/>
      <c r="M155" s="684"/>
      <c r="N155" s="684"/>
      <c r="O155" s="684"/>
      <c r="P155" s="684"/>
      <c r="Q155" s="684"/>
      <c r="R155" s="684"/>
      <c r="S155" s="684"/>
      <c r="T155" s="684"/>
      <c r="U155" s="684"/>
      <c r="V155" s="684"/>
      <c r="W155" s="684"/>
      <c r="X155" s="684"/>
      <c r="Y155" s="684"/>
      <c r="Z155" s="685"/>
      <c r="AA155" s="687"/>
      <c r="AB155" s="688"/>
      <c r="AC155" s="688"/>
      <c r="AD155" s="688"/>
      <c r="AE155" s="688"/>
      <c r="AF155" s="689"/>
      <c r="AG155" s="1035"/>
      <c r="AH155" s="1036"/>
      <c r="AI155" s="1036"/>
      <c r="AJ155" s="1036"/>
      <c r="AK155" s="1036"/>
      <c r="AL155" s="1036"/>
      <c r="AM155" s="1037"/>
      <c r="AN155" s="1041"/>
      <c r="AO155" s="1041"/>
      <c r="AP155" s="1041"/>
      <c r="AQ155" s="1041"/>
      <c r="AR155" s="1041"/>
      <c r="AS155" s="1041"/>
      <c r="AT155" s="1041"/>
      <c r="AU155" s="1045"/>
      <c r="AV155" s="1046"/>
      <c r="AW155" s="1046"/>
      <c r="AX155" s="1046"/>
      <c r="AY155" s="1046"/>
      <c r="AZ155" s="1047"/>
      <c r="BA155" s="523"/>
      <c r="BB155" s="524"/>
      <c r="BC155" s="524"/>
      <c r="BD155" s="524"/>
      <c r="BE155" s="524"/>
      <c r="BF155" s="524"/>
    </row>
    <row r="156" spans="1:62" ht="12" customHeight="1" x14ac:dyDescent="0.4">
      <c r="B156" s="7"/>
      <c r="C156" s="59"/>
      <c r="D156" s="1947"/>
      <c r="E156" s="1948"/>
      <c r="F156" s="1948"/>
      <c r="G156" s="1948"/>
      <c r="H156" s="1948"/>
      <c r="I156" s="1948"/>
      <c r="J156" s="1951"/>
      <c r="K156" s="867" t="s">
        <v>102</v>
      </c>
      <c r="L156" s="868"/>
      <c r="M156" s="868"/>
      <c r="N156" s="868"/>
      <c r="O156" s="868"/>
      <c r="P156" s="868"/>
      <c r="Q156" s="868"/>
      <c r="R156" s="868"/>
      <c r="S156" s="868"/>
      <c r="T156" s="868"/>
      <c r="U156" s="868"/>
      <c r="V156" s="868"/>
      <c r="W156" s="868"/>
      <c r="X156" s="868"/>
      <c r="Y156" s="868"/>
      <c r="Z156" s="869"/>
      <c r="AA156" s="534"/>
      <c r="AB156" s="535"/>
      <c r="AC156" s="535"/>
      <c r="AD156" s="535"/>
      <c r="AE156" s="535"/>
      <c r="AF156" s="536"/>
      <c r="AG156" s="1038"/>
      <c r="AH156" s="1039"/>
      <c r="AI156" s="1039"/>
      <c r="AJ156" s="1039"/>
      <c r="AK156" s="1039"/>
      <c r="AL156" s="1039"/>
      <c r="AM156" s="1040"/>
      <c r="AN156" s="1041"/>
      <c r="AO156" s="1041"/>
      <c r="AP156" s="1041"/>
      <c r="AQ156" s="1041"/>
      <c r="AR156" s="1041"/>
      <c r="AS156" s="1041"/>
      <c r="AT156" s="1041"/>
      <c r="AU156" s="1048"/>
      <c r="AV156" s="1049"/>
      <c r="AW156" s="1049"/>
      <c r="AX156" s="1049"/>
      <c r="AY156" s="1049"/>
      <c r="AZ156" s="1050"/>
      <c r="BA156" s="523"/>
      <c r="BB156" s="524"/>
      <c r="BC156" s="524"/>
      <c r="BD156" s="524"/>
      <c r="BE156" s="524"/>
      <c r="BF156" s="524"/>
    </row>
    <row r="157" spans="1:62" ht="12" customHeight="1" x14ac:dyDescent="0.15">
      <c r="B157" s="7"/>
      <c r="C157" s="7"/>
      <c r="D157" s="76"/>
      <c r="E157" s="76"/>
      <c r="F157" s="76"/>
      <c r="G157" s="76"/>
      <c r="H157" s="76"/>
      <c r="I157" s="76"/>
      <c r="J157" s="76"/>
      <c r="K157" s="77"/>
      <c r="L157" s="77"/>
      <c r="M157" s="77"/>
      <c r="N157" s="77"/>
      <c r="O157" s="77"/>
      <c r="P157" s="77"/>
      <c r="Q157" s="77"/>
      <c r="R157" s="77"/>
      <c r="S157" s="77"/>
      <c r="T157" s="77"/>
      <c r="U157" s="77"/>
      <c r="V157" s="77"/>
      <c r="W157" s="77"/>
      <c r="X157" s="77"/>
      <c r="Y157" s="77"/>
      <c r="Z157" s="77"/>
      <c r="AA157" s="78"/>
      <c r="AB157" s="78"/>
      <c r="AC157" s="78"/>
      <c r="AD157" s="78"/>
      <c r="AE157" s="78"/>
      <c r="AF157" s="78"/>
      <c r="AG157" s="182"/>
      <c r="AH157" s="182"/>
      <c r="AI157" s="182"/>
      <c r="AJ157" s="182"/>
      <c r="AK157" s="182"/>
      <c r="AL157" s="182"/>
      <c r="AM157" s="182"/>
      <c r="AN157" s="200"/>
      <c r="AO157" s="200"/>
      <c r="AP157" s="200"/>
      <c r="AQ157" s="200"/>
      <c r="AR157" s="200"/>
      <c r="AS157" s="200"/>
      <c r="AT157" s="276"/>
      <c r="AU157" s="277"/>
      <c r="AV157" s="277"/>
      <c r="AW157" s="277"/>
      <c r="AX157" s="277"/>
      <c r="AY157" s="277"/>
      <c r="AZ157" s="277"/>
      <c r="BA157" s="278"/>
      <c r="BB157" s="279"/>
      <c r="BC157" s="279"/>
      <c r="BD157" s="279"/>
      <c r="BE157" s="279"/>
      <c r="BF157" s="279"/>
    </row>
    <row r="158" spans="1:62" s="64" customFormat="1" ht="16.5" customHeight="1" x14ac:dyDescent="0.4">
      <c r="A158" s="2"/>
      <c r="B158" s="2" t="s">
        <v>461</v>
      </c>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1:62" s="64" customFormat="1" ht="27" customHeight="1" x14ac:dyDescent="0.4">
      <c r="A159" s="2"/>
      <c r="B159" s="2"/>
      <c r="C159" s="1514" t="s">
        <v>462</v>
      </c>
      <c r="D159" s="1514"/>
      <c r="E159" s="1514"/>
      <c r="F159" s="1514"/>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514"/>
      <c r="AM159" s="1514"/>
      <c r="AN159" s="1514"/>
      <c r="AO159" s="1514"/>
      <c r="AP159" s="1514"/>
      <c r="AQ159" s="1514"/>
      <c r="AR159" s="1514"/>
      <c r="AS159" s="1514"/>
      <c r="AT159" s="1514"/>
      <c r="AU159" s="1514"/>
      <c r="AV159" s="1514"/>
      <c r="AW159" s="1514"/>
      <c r="AX159" s="1514"/>
      <c r="AY159" s="1514"/>
      <c r="AZ159" s="1514"/>
      <c r="BA159" s="1514"/>
      <c r="BB159" s="1514"/>
      <c r="BC159" s="1514"/>
      <c r="BD159" s="1514"/>
      <c r="BE159" s="1514"/>
      <c r="BF159" s="1514"/>
      <c r="BG159" s="2"/>
    </row>
    <row r="160" spans="1:62" ht="15.75" customHeight="1" x14ac:dyDescent="0.4">
      <c r="B160" s="7"/>
      <c r="C160" s="59"/>
      <c r="D160" s="573" t="s">
        <v>96</v>
      </c>
      <c r="E160" s="744"/>
      <c r="F160" s="744"/>
      <c r="G160" s="744"/>
      <c r="H160" s="744"/>
      <c r="I160" s="744"/>
      <c r="J160" s="744"/>
      <c r="K160" s="745"/>
      <c r="L160" s="555" t="s">
        <v>97</v>
      </c>
      <c r="M160" s="556"/>
      <c r="N160" s="556"/>
      <c r="O160" s="556"/>
      <c r="P160" s="556"/>
      <c r="Q160" s="556"/>
      <c r="R160" s="556"/>
      <c r="S160" s="556"/>
      <c r="T160" s="556"/>
      <c r="U160" s="556"/>
      <c r="V160" s="556"/>
      <c r="W160" s="556"/>
      <c r="X160" s="556"/>
      <c r="Y160" s="556"/>
      <c r="Z160" s="557"/>
      <c r="AA160" s="787" t="s">
        <v>107</v>
      </c>
      <c r="AB160" s="852"/>
      <c r="AC160" s="852"/>
      <c r="AD160" s="852"/>
      <c r="AE160" s="852"/>
      <c r="AF160" s="853"/>
      <c r="AG160" s="787" t="s">
        <v>108</v>
      </c>
      <c r="AH160" s="852"/>
      <c r="AI160" s="852"/>
      <c r="AJ160" s="852"/>
      <c r="AK160" s="852"/>
      <c r="AL160" s="853"/>
      <c r="AM160" s="1936" t="s">
        <v>109</v>
      </c>
      <c r="AN160" s="1936"/>
      <c r="AO160" s="1936"/>
      <c r="AP160" s="1936"/>
      <c r="AQ160" s="1936"/>
      <c r="AR160" s="1362" t="s">
        <v>110</v>
      </c>
      <c r="AS160" s="1362"/>
      <c r="AT160" s="1362"/>
      <c r="AU160" s="1362"/>
      <c r="AV160" s="1362"/>
      <c r="AW160" s="1575" t="s">
        <v>463</v>
      </c>
      <c r="AX160" s="1937"/>
      <c r="AY160" s="1937"/>
      <c r="AZ160" s="1937"/>
      <c r="BA160" s="1937"/>
      <c r="BB160" s="1937"/>
      <c r="BC160" s="1937"/>
      <c r="BD160" s="1937"/>
      <c r="BE160" s="1938"/>
    </row>
    <row r="161" spans="2:57" ht="15.75" customHeight="1" x14ac:dyDescent="0.4">
      <c r="B161" s="7"/>
      <c r="C161" s="59"/>
      <c r="D161" s="781"/>
      <c r="E161" s="782"/>
      <c r="F161" s="782"/>
      <c r="G161" s="782"/>
      <c r="H161" s="782"/>
      <c r="I161" s="782"/>
      <c r="J161" s="782"/>
      <c r="K161" s="783"/>
      <c r="L161" s="1002"/>
      <c r="M161" s="1003"/>
      <c r="N161" s="1003"/>
      <c r="O161" s="1003"/>
      <c r="P161" s="1003"/>
      <c r="Q161" s="1003"/>
      <c r="R161" s="1003"/>
      <c r="S161" s="1003"/>
      <c r="T161" s="1003"/>
      <c r="U161" s="1003"/>
      <c r="V161" s="1003"/>
      <c r="W161" s="1003"/>
      <c r="X161" s="1003"/>
      <c r="Y161" s="1003"/>
      <c r="Z161" s="1004"/>
      <c r="AA161" s="854"/>
      <c r="AB161" s="855"/>
      <c r="AC161" s="855"/>
      <c r="AD161" s="855"/>
      <c r="AE161" s="855"/>
      <c r="AF161" s="856"/>
      <c r="AG161" s="854"/>
      <c r="AH161" s="855"/>
      <c r="AI161" s="855"/>
      <c r="AJ161" s="855"/>
      <c r="AK161" s="855"/>
      <c r="AL161" s="856"/>
      <c r="AM161" s="1936"/>
      <c r="AN161" s="1936"/>
      <c r="AO161" s="1936"/>
      <c r="AP161" s="1936"/>
      <c r="AQ161" s="1936"/>
      <c r="AR161" s="1362"/>
      <c r="AS161" s="1362"/>
      <c r="AT161" s="1362"/>
      <c r="AU161" s="1362"/>
      <c r="AV161" s="1362"/>
      <c r="AW161" s="1939"/>
      <c r="AX161" s="1940"/>
      <c r="AY161" s="1940"/>
      <c r="AZ161" s="1940"/>
      <c r="BA161" s="1940"/>
      <c r="BB161" s="1940"/>
      <c r="BC161" s="1940"/>
      <c r="BD161" s="1940"/>
      <c r="BE161" s="1941"/>
    </row>
    <row r="162" spans="2:57" ht="15.75" customHeight="1" x14ac:dyDescent="0.4">
      <c r="B162" s="7"/>
      <c r="C162" s="59"/>
      <c r="D162" s="784"/>
      <c r="E162" s="785"/>
      <c r="F162" s="785"/>
      <c r="G162" s="785"/>
      <c r="H162" s="785"/>
      <c r="I162" s="785"/>
      <c r="J162" s="785"/>
      <c r="K162" s="786"/>
      <c r="L162" s="1541" t="s">
        <v>464</v>
      </c>
      <c r="M162" s="1542"/>
      <c r="N162" s="1542"/>
      <c r="O162" s="1542"/>
      <c r="P162" s="1542"/>
      <c r="Q162" s="1542"/>
      <c r="R162" s="1542"/>
      <c r="S162" s="1542"/>
      <c r="T162" s="1542"/>
      <c r="U162" s="1542"/>
      <c r="V162" s="1542"/>
      <c r="W162" s="1542"/>
      <c r="X162" s="1542"/>
      <c r="Y162" s="1542"/>
      <c r="Z162" s="1543"/>
      <c r="AA162" s="857"/>
      <c r="AB162" s="858"/>
      <c r="AC162" s="858"/>
      <c r="AD162" s="858"/>
      <c r="AE162" s="858"/>
      <c r="AF162" s="859"/>
      <c r="AG162" s="857"/>
      <c r="AH162" s="858"/>
      <c r="AI162" s="858"/>
      <c r="AJ162" s="858"/>
      <c r="AK162" s="858"/>
      <c r="AL162" s="859"/>
      <c r="AM162" s="1936"/>
      <c r="AN162" s="1936"/>
      <c r="AO162" s="1936"/>
      <c r="AP162" s="1936"/>
      <c r="AQ162" s="1936"/>
      <c r="AR162" s="1362"/>
      <c r="AS162" s="1362"/>
      <c r="AT162" s="1362"/>
      <c r="AU162" s="1362"/>
      <c r="AV162" s="1362"/>
      <c r="AW162" s="1942" t="s">
        <v>113</v>
      </c>
      <c r="AX162" s="1934"/>
      <c r="AY162" s="1934" t="s">
        <v>465</v>
      </c>
      <c r="AZ162" s="1934"/>
      <c r="BA162" s="1934"/>
      <c r="BB162" s="1934"/>
      <c r="BC162" s="1934"/>
      <c r="BD162" s="1934"/>
      <c r="BE162" s="1935"/>
    </row>
    <row r="163" spans="2:57" s="3" customFormat="1" ht="15.75" customHeight="1" x14ac:dyDescent="0.4">
      <c r="B163" s="66"/>
      <c r="C163" s="67"/>
      <c r="D163" s="222"/>
      <c r="E163" s="223"/>
      <c r="F163" s="223"/>
      <c r="G163" s="223"/>
      <c r="H163" s="223"/>
      <c r="I163" s="223"/>
      <c r="J163" s="223"/>
      <c r="K163" s="280"/>
      <c r="L163" s="1928"/>
      <c r="M163" s="1929"/>
      <c r="N163" s="1929"/>
      <c r="O163" s="1929"/>
      <c r="P163" s="1929"/>
      <c r="Q163" s="1929"/>
      <c r="R163" s="1929"/>
      <c r="S163" s="1929"/>
      <c r="T163" s="1929"/>
      <c r="U163" s="1929"/>
      <c r="V163" s="1929"/>
      <c r="W163" s="1929"/>
      <c r="X163" s="1929"/>
      <c r="Y163" s="1929"/>
      <c r="Z163" s="1930"/>
      <c r="AA163" s="736"/>
      <c r="AB163" s="709"/>
      <c r="AC163" s="709"/>
      <c r="AD163" s="709"/>
      <c r="AE163" s="709"/>
      <c r="AF163" s="710"/>
      <c r="AG163" s="967"/>
      <c r="AH163" s="968"/>
      <c r="AI163" s="968"/>
      <c r="AJ163" s="968"/>
      <c r="AK163" s="968"/>
      <c r="AL163" s="969"/>
      <c r="AM163" s="976"/>
      <c r="AN163" s="977"/>
      <c r="AO163" s="977"/>
      <c r="AP163" s="977"/>
      <c r="AQ163" s="978"/>
      <c r="AR163" s="1927">
        <f>AG163*AM163</f>
        <v>0</v>
      </c>
      <c r="AS163" s="1927"/>
      <c r="AT163" s="1927"/>
      <c r="AU163" s="1927"/>
      <c r="AV163" s="1927"/>
      <c r="AW163" s="1395"/>
      <c r="AX163" s="1913"/>
      <c r="AY163" s="1523"/>
      <c r="AZ163" s="1523"/>
      <c r="BA163" s="1523"/>
      <c r="BB163" s="1523"/>
      <c r="BC163" s="1523"/>
      <c r="BD163" s="1523"/>
      <c r="BE163" s="1524"/>
    </row>
    <row r="164" spans="2:57" s="3" customFormat="1" ht="15.75" customHeight="1" x14ac:dyDescent="0.4">
      <c r="B164" s="66"/>
      <c r="C164" s="67"/>
      <c r="D164" s="224"/>
      <c r="E164" s="225"/>
      <c r="F164" s="225"/>
      <c r="G164" s="225"/>
      <c r="H164" s="225"/>
      <c r="I164" s="225"/>
      <c r="J164" s="225"/>
      <c r="K164" s="281"/>
      <c r="L164" s="1931"/>
      <c r="M164" s="1932"/>
      <c r="N164" s="1932"/>
      <c r="O164" s="1932"/>
      <c r="P164" s="1932"/>
      <c r="Q164" s="1932"/>
      <c r="R164" s="1932"/>
      <c r="S164" s="1932"/>
      <c r="T164" s="1932"/>
      <c r="U164" s="1932"/>
      <c r="V164" s="1932"/>
      <c r="W164" s="1932"/>
      <c r="X164" s="1932"/>
      <c r="Y164" s="1932"/>
      <c r="Z164" s="1933"/>
      <c r="AA164" s="711"/>
      <c r="AB164" s="712"/>
      <c r="AC164" s="712"/>
      <c r="AD164" s="712"/>
      <c r="AE164" s="712"/>
      <c r="AF164" s="713"/>
      <c r="AG164" s="970"/>
      <c r="AH164" s="971"/>
      <c r="AI164" s="971"/>
      <c r="AJ164" s="971"/>
      <c r="AK164" s="971"/>
      <c r="AL164" s="972"/>
      <c r="AM164" s="979"/>
      <c r="AN164" s="980"/>
      <c r="AO164" s="980"/>
      <c r="AP164" s="980"/>
      <c r="AQ164" s="981"/>
      <c r="AR164" s="1927"/>
      <c r="AS164" s="1927"/>
      <c r="AT164" s="1927"/>
      <c r="AU164" s="1927"/>
      <c r="AV164" s="1927"/>
      <c r="AW164" s="1398"/>
      <c r="AX164" s="1914"/>
      <c r="AY164" s="1526"/>
      <c r="AZ164" s="1526"/>
      <c r="BA164" s="1526"/>
      <c r="BB164" s="1526"/>
      <c r="BC164" s="1526"/>
      <c r="BD164" s="1526"/>
      <c r="BE164" s="1527"/>
    </row>
    <row r="165" spans="2:57" s="3" customFormat="1" ht="15.75" customHeight="1" x14ac:dyDescent="0.4">
      <c r="B165" s="66"/>
      <c r="C165" s="67"/>
      <c r="D165" s="226" t="s">
        <v>466</v>
      </c>
      <c r="E165" s="742" t="s">
        <v>467</v>
      </c>
      <c r="F165" s="742"/>
      <c r="G165" s="742"/>
      <c r="H165" s="742"/>
      <c r="I165" s="742"/>
      <c r="J165" s="742"/>
      <c r="K165" s="743"/>
      <c r="L165" s="1918"/>
      <c r="M165" s="1919"/>
      <c r="N165" s="1919"/>
      <c r="O165" s="1919"/>
      <c r="P165" s="1919"/>
      <c r="Q165" s="1919"/>
      <c r="R165" s="1919"/>
      <c r="S165" s="1919"/>
      <c r="T165" s="1919"/>
      <c r="U165" s="1919"/>
      <c r="V165" s="1919"/>
      <c r="W165" s="1919"/>
      <c r="X165" s="1919"/>
      <c r="Y165" s="1919"/>
      <c r="Z165" s="1920"/>
      <c r="AA165" s="714"/>
      <c r="AB165" s="715"/>
      <c r="AC165" s="715"/>
      <c r="AD165" s="715"/>
      <c r="AE165" s="715"/>
      <c r="AF165" s="716"/>
      <c r="AG165" s="973"/>
      <c r="AH165" s="974"/>
      <c r="AI165" s="974"/>
      <c r="AJ165" s="974"/>
      <c r="AK165" s="974"/>
      <c r="AL165" s="975"/>
      <c r="AM165" s="982"/>
      <c r="AN165" s="983"/>
      <c r="AO165" s="983"/>
      <c r="AP165" s="983"/>
      <c r="AQ165" s="984"/>
      <c r="AR165" s="1927"/>
      <c r="AS165" s="1927"/>
      <c r="AT165" s="1927"/>
      <c r="AU165" s="1927"/>
      <c r="AV165" s="1927"/>
      <c r="AW165" s="1401"/>
      <c r="AX165" s="1915"/>
      <c r="AY165" s="1916"/>
      <c r="AZ165" s="1916"/>
      <c r="BA165" s="1916"/>
      <c r="BB165" s="1916"/>
      <c r="BC165" s="1916"/>
      <c r="BD165" s="1916"/>
      <c r="BE165" s="1917"/>
    </row>
    <row r="166" spans="2:57" s="3" customFormat="1" ht="15.75" customHeight="1" x14ac:dyDescent="0.4">
      <c r="B166" s="66"/>
      <c r="C166" s="67"/>
      <c r="D166" s="222"/>
      <c r="E166" s="223"/>
      <c r="F166" s="223"/>
      <c r="G166" s="223"/>
      <c r="H166" s="223"/>
      <c r="I166" s="223"/>
      <c r="J166" s="223"/>
      <c r="K166" s="280"/>
      <c r="L166" s="1928"/>
      <c r="M166" s="1929"/>
      <c r="N166" s="1929"/>
      <c r="O166" s="1929"/>
      <c r="P166" s="1929"/>
      <c r="Q166" s="1929"/>
      <c r="R166" s="1929"/>
      <c r="S166" s="1929"/>
      <c r="T166" s="1929"/>
      <c r="U166" s="1929"/>
      <c r="V166" s="1929"/>
      <c r="W166" s="1929"/>
      <c r="X166" s="1929"/>
      <c r="Y166" s="1929"/>
      <c r="Z166" s="1930"/>
      <c r="AA166" s="736"/>
      <c r="AB166" s="709"/>
      <c r="AC166" s="709"/>
      <c r="AD166" s="709"/>
      <c r="AE166" s="709"/>
      <c r="AF166" s="710"/>
      <c r="AG166" s="967"/>
      <c r="AH166" s="968"/>
      <c r="AI166" s="968"/>
      <c r="AJ166" s="968"/>
      <c r="AK166" s="968"/>
      <c r="AL166" s="969"/>
      <c r="AM166" s="976"/>
      <c r="AN166" s="977"/>
      <c r="AO166" s="977"/>
      <c r="AP166" s="977"/>
      <c r="AQ166" s="978"/>
      <c r="AR166" s="1927">
        <f>AG166*AM166</f>
        <v>0</v>
      </c>
      <c r="AS166" s="1927"/>
      <c r="AT166" s="1927"/>
      <c r="AU166" s="1927"/>
      <c r="AV166" s="1927"/>
      <c r="AW166" s="1395"/>
      <c r="AX166" s="1913"/>
      <c r="AY166" s="1523"/>
      <c r="AZ166" s="1523"/>
      <c r="BA166" s="1523"/>
      <c r="BB166" s="1523"/>
      <c r="BC166" s="1523"/>
      <c r="BD166" s="1523"/>
      <c r="BE166" s="1524"/>
    </row>
    <row r="167" spans="2:57" s="3" customFormat="1" ht="15.75" customHeight="1" x14ac:dyDescent="0.4">
      <c r="B167" s="66"/>
      <c r="C167" s="67"/>
      <c r="D167" s="224"/>
      <c r="E167" s="225"/>
      <c r="F167" s="225"/>
      <c r="G167" s="225"/>
      <c r="H167" s="225"/>
      <c r="I167" s="225"/>
      <c r="J167" s="225"/>
      <c r="K167" s="281"/>
      <c r="L167" s="1931"/>
      <c r="M167" s="1932"/>
      <c r="N167" s="1932"/>
      <c r="O167" s="1932"/>
      <c r="P167" s="1932"/>
      <c r="Q167" s="1932"/>
      <c r="R167" s="1932"/>
      <c r="S167" s="1932"/>
      <c r="T167" s="1932"/>
      <c r="U167" s="1932"/>
      <c r="V167" s="1932"/>
      <c r="W167" s="1932"/>
      <c r="X167" s="1932"/>
      <c r="Y167" s="1932"/>
      <c r="Z167" s="1933"/>
      <c r="AA167" s="711"/>
      <c r="AB167" s="712"/>
      <c r="AC167" s="712"/>
      <c r="AD167" s="712"/>
      <c r="AE167" s="712"/>
      <c r="AF167" s="713"/>
      <c r="AG167" s="970"/>
      <c r="AH167" s="971"/>
      <c r="AI167" s="971"/>
      <c r="AJ167" s="971"/>
      <c r="AK167" s="971"/>
      <c r="AL167" s="972"/>
      <c r="AM167" s="979"/>
      <c r="AN167" s="980"/>
      <c r="AO167" s="980"/>
      <c r="AP167" s="980"/>
      <c r="AQ167" s="981"/>
      <c r="AR167" s="1927"/>
      <c r="AS167" s="1927"/>
      <c r="AT167" s="1927"/>
      <c r="AU167" s="1927"/>
      <c r="AV167" s="1927"/>
      <c r="AW167" s="1398"/>
      <c r="AX167" s="1914"/>
      <c r="AY167" s="1526"/>
      <c r="AZ167" s="1526"/>
      <c r="BA167" s="1526"/>
      <c r="BB167" s="1526"/>
      <c r="BC167" s="1526"/>
      <c r="BD167" s="1526"/>
      <c r="BE167" s="1527"/>
    </row>
    <row r="168" spans="2:57" s="3" customFormat="1" ht="15.75" customHeight="1" x14ac:dyDescent="0.4">
      <c r="B168" s="66"/>
      <c r="C168" s="67"/>
      <c r="D168" s="226" t="s">
        <v>466</v>
      </c>
      <c r="E168" s="742" t="s">
        <v>467</v>
      </c>
      <c r="F168" s="742"/>
      <c r="G168" s="742"/>
      <c r="H168" s="742"/>
      <c r="I168" s="742"/>
      <c r="J168" s="742"/>
      <c r="K168" s="743"/>
      <c r="L168" s="1918"/>
      <c r="M168" s="1919"/>
      <c r="N168" s="1919"/>
      <c r="O168" s="1919"/>
      <c r="P168" s="1919"/>
      <c r="Q168" s="1919"/>
      <c r="R168" s="1919"/>
      <c r="S168" s="1919"/>
      <c r="T168" s="1919"/>
      <c r="U168" s="1919"/>
      <c r="V168" s="1919"/>
      <c r="W168" s="1919"/>
      <c r="X168" s="1919"/>
      <c r="Y168" s="1919"/>
      <c r="Z168" s="1920"/>
      <c r="AA168" s="714"/>
      <c r="AB168" s="715"/>
      <c r="AC168" s="715"/>
      <c r="AD168" s="715"/>
      <c r="AE168" s="715"/>
      <c r="AF168" s="716"/>
      <c r="AG168" s="973"/>
      <c r="AH168" s="974"/>
      <c r="AI168" s="974"/>
      <c r="AJ168" s="974"/>
      <c r="AK168" s="974"/>
      <c r="AL168" s="975"/>
      <c r="AM168" s="982"/>
      <c r="AN168" s="983"/>
      <c r="AO168" s="983"/>
      <c r="AP168" s="983"/>
      <c r="AQ168" s="984"/>
      <c r="AR168" s="1927"/>
      <c r="AS168" s="1927"/>
      <c r="AT168" s="1927"/>
      <c r="AU168" s="1927"/>
      <c r="AV168" s="1927"/>
      <c r="AW168" s="1401"/>
      <c r="AX168" s="1915"/>
      <c r="AY168" s="1916"/>
      <c r="AZ168" s="1916"/>
      <c r="BA168" s="1916"/>
      <c r="BB168" s="1916"/>
      <c r="BC168" s="1916"/>
      <c r="BD168" s="1916"/>
      <c r="BE168" s="1917"/>
    </row>
    <row r="169" spans="2:57" s="3" customFormat="1" ht="15.75" customHeight="1" x14ac:dyDescent="0.4">
      <c r="B169" s="66"/>
      <c r="C169" s="67"/>
      <c r="D169" s="222"/>
      <c r="E169" s="223"/>
      <c r="F169" s="223"/>
      <c r="G169" s="223"/>
      <c r="H169" s="223"/>
      <c r="I169" s="223"/>
      <c r="J169" s="223"/>
      <c r="K169" s="280"/>
      <c r="L169" s="1928"/>
      <c r="M169" s="1929"/>
      <c r="N169" s="1929"/>
      <c r="O169" s="1929"/>
      <c r="P169" s="1929"/>
      <c r="Q169" s="1929"/>
      <c r="R169" s="1929"/>
      <c r="S169" s="1929"/>
      <c r="T169" s="1929"/>
      <c r="U169" s="1929"/>
      <c r="V169" s="1929"/>
      <c r="W169" s="1929"/>
      <c r="X169" s="1929"/>
      <c r="Y169" s="1929"/>
      <c r="Z169" s="1930"/>
      <c r="AA169" s="736"/>
      <c r="AB169" s="709"/>
      <c r="AC169" s="709"/>
      <c r="AD169" s="709"/>
      <c r="AE169" s="709"/>
      <c r="AF169" s="710"/>
      <c r="AG169" s="967"/>
      <c r="AH169" s="968"/>
      <c r="AI169" s="968"/>
      <c r="AJ169" s="968"/>
      <c r="AK169" s="968"/>
      <c r="AL169" s="969"/>
      <c r="AM169" s="976"/>
      <c r="AN169" s="977"/>
      <c r="AO169" s="977"/>
      <c r="AP169" s="977"/>
      <c r="AQ169" s="978"/>
      <c r="AR169" s="1927">
        <f>AG169*AM169</f>
        <v>0</v>
      </c>
      <c r="AS169" s="1927"/>
      <c r="AT169" s="1927"/>
      <c r="AU169" s="1927"/>
      <c r="AV169" s="1927"/>
      <c r="AW169" s="1395"/>
      <c r="AX169" s="1913"/>
      <c r="AY169" s="1523"/>
      <c r="AZ169" s="1523"/>
      <c r="BA169" s="1523"/>
      <c r="BB169" s="1523"/>
      <c r="BC169" s="1523"/>
      <c r="BD169" s="1523"/>
      <c r="BE169" s="1524"/>
    </row>
    <row r="170" spans="2:57" s="3" customFormat="1" ht="15.75" customHeight="1" x14ac:dyDescent="0.4">
      <c r="B170" s="66"/>
      <c r="C170" s="67"/>
      <c r="D170" s="224"/>
      <c r="E170" s="225"/>
      <c r="F170" s="225"/>
      <c r="G170" s="225"/>
      <c r="H170" s="225"/>
      <c r="I170" s="225"/>
      <c r="J170" s="225"/>
      <c r="K170" s="281"/>
      <c r="L170" s="1931"/>
      <c r="M170" s="1932"/>
      <c r="N170" s="1932"/>
      <c r="O170" s="1932"/>
      <c r="P170" s="1932"/>
      <c r="Q170" s="1932"/>
      <c r="R170" s="1932"/>
      <c r="S170" s="1932"/>
      <c r="T170" s="1932"/>
      <c r="U170" s="1932"/>
      <c r="V170" s="1932"/>
      <c r="W170" s="1932"/>
      <c r="X170" s="1932"/>
      <c r="Y170" s="1932"/>
      <c r="Z170" s="1933"/>
      <c r="AA170" s="711"/>
      <c r="AB170" s="712"/>
      <c r="AC170" s="712"/>
      <c r="AD170" s="712"/>
      <c r="AE170" s="712"/>
      <c r="AF170" s="713"/>
      <c r="AG170" s="970"/>
      <c r="AH170" s="971"/>
      <c r="AI170" s="971"/>
      <c r="AJ170" s="971"/>
      <c r="AK170" s="971"/>
      <c r="AL170" s="972"/>
      <c r="AM170" s="979"/>
      <c r="AN170" s="980"/>
      <c r="AO170" s="980"/>
      <c r="AP170" s="980"/>
      <c r="AQ170" s="981"/>
      <c r="AR170" s="1927"/>
      <c r="AS170" s="1927"/>
      <c r="AT170" s="1927"/>
      <c r="AU170" s="1927"/>
      <c r="AV170" s="1927"/>
      <c r="AW170" s="1398"/>
      <c r="AX170" s="1914"/>
      <c r="AY170" s="1526"/>
      <c r="AZ170" s="1526"/>
      <c r="BA170" s="1526"/>
      <c r="BB170" s="1526"/>
      <c r="BC170" s="1526"/>
      <c r="BD170" s="1526"/>
      <c r="BE170" s="1527"/>
    </row>
    <row r="171" spans="2:57" s="3" customFormat="1" ht="15.75" customHeight="1" x14ac:dyDescent="0.4">
      <c r="B171" s="66"/>
      <c r="C171" s="67"/>
      <c r="D171" s="226" t="s">
        <v>466</v>
      </c>
      <c r="E171" s="742" t="s">
        <v>467</v>
      </c>
      <c r="F171" s="742"/>
      <c r="G171" s="742"/>
      <c r="H171" s="742"/>
      <c r="I171" s="742"/>
      <c r="J171" s="742"/>
      <c r="K171" s="743"/>
      <c r="L171" s="1918"/>
      <c r="M171" s="1919"/>
      <c r="N171" s="1919"/>
      <c r="O171" s="1919"/>
      <c r="P171" s="1919"/>
      <c r="Q171" s="1919"/>
      <c r="R171" s="1919"/>
      <c r="S171" s="1919"/>
      <c r="T171" s="1919"/>
      <c r="U171" s="1919"/>
      <c r="V171" s="1919"/>
      <c r="W171" s="1919"/>
      <c r="X171" s="1919"/>
      <c r="Y171" s="1919"/>
      <c r="Z171" s="1920"/>
      <c r="AA171" s="714"/>
      <c r="AB171" s="715"/>
      <c r="AC171" s="715"/>
      <c r="AD171" s="715"/>
      <c r="AE171" s="715"/>
      <c r="AF171" s="716"/>
      <c r="AG171" s="973"/>
      <c r="AH171" s="974"/>
      <c r="AI171" s="974"/>
      <c r="AJ171" s="974"/>
      <c r="AK171" s="974"/>
      <c r="AL171" s="975"/>
      <c r="AM171" s="982"/>
      <c r="AN171" s="983"/>
      <c r="AO171" s="983"/>
      <c r="AP171" s="983"/>
      <c r="AQ171" s="984"/>
      <c r="AR171" s="1927"/>
      <c r="AS171" s="1927"/>
      <c r="AT171" s="1927"/>
      <c r="AU171" s="1927"/>
      <c r="AV171" s="1927"/>
      <c r="AW171" s="1401"/>
      <c r="AX171" s="1915"/>
      <c r="AY171" s="1916"/>
      <c r="AZ171" s="1916"/>
      <c r="BA171" s="1916"/>
      <c r="BB171" s="1916"/>
      <c r="BC171" s="1916"/>
      <c r="BD171" s="1916"/>
      <c r="BE171" s="1917"/>
    </row>
    <row r="172" spans="2:57" s="3" customFormat="1" ht="15.75" customHeight="1" x14ac:dyDescent="0.4">
      <c r="B172" s="66"/>
      <c r="C172" s="67"/>
      <c r="D172" s="222"/>
      <c r="E172" s="223"/>
      <c r="F172" s="223"/>
      <c r="G172" s="223"/>
      <c r="H172" s="223"/>
      <c r="I172" s="223"/>
      <c r="J172" s="223"/>
      <c r="K172" s="280"/>
      <c r="L172" s="1928"/>
      <c r="M172" s="1929"/>
      <c r="N172" s="1929"/>
      <c r="O172" s="1929"/>
      <c r="P172" s="1929"/>
      <c r="Q172" s="1929"/>
      <c r="R172" s="1929"/>
      <c r="S172" s="1929"/>
      <c r="T172" s="1929"/>
      <c r="U172" s="1929"/>
      <c r="V172" s="1929"/>
      <c r="W172" s="1929"/>
      <c r="X172" s="1929"/>
      <c r="Y172" s="1929"/>
      <c r="Z172" s="1930"/>
      <c r="AA172" s="736"/>
      <c r="AB172" s="709"/>
      <c r="AC172" s="709"/>
      <c r="AD172" s="709"/>
      <c r="AE172" s="709"/>
      <c r="AF172" s="710"/>
      <c r="AG172" s="967"/>
      <c r="AH172" s="968"/>
      <c r="AI172" s="968"/>
      <c r="AJ172" s="968"/>
      <c r="AK172" s="968"/>
      <c r="AL172" s="969"/>
      <c r="AM172" s="976"/>
      <c r="AN172" s="977"/>
      <c r="AO172" s="977"/>
      <c r="AP172" s="977"/>
      <c r="AQ172" s="978"/>
      <c r="AR172" s="1927">
        <f>AG172*AM172</f>
        <v>0</v>
      </c>
      <c r="AS172" s="1927"/>
      <c r="AT172" s="1927"/>
      <c r="AU172" s="1927"/>
      <c r="AV172" s="1927"/>
      <c r="AW172" s="1395"/>
      <c r="AX172" s="1913"/>
      <c r="AY172" s="1523"/>
      <c r="AZ172" s="1523"/>
      <c r="BA172" s="1523"/>
      <c r="BB172" s="1523"/>
      <c r="BC172" s="1523"/>
      <c r="BD172" s="1523"/>
      <c r="BE172" s="1524"/>
    </row>
    <row r="173" spans="2:57" s="3" customFormat="1" ht="15.75" customHeight="1" x14ac:dyDescent="0.4">
      <c r="B173" s="66"/>
      <c r="C173" s="67"/>
      <c r="D173" s="224"/>
      <c r="E173" s="225"/>
      <c r="F173" s="225"/>
      <c r="G173" s="225"/>
      <c r="H173" s="225"/>
      <c r="I173" s="225"/>
      <c r="J173" s="225"/>
      <c r="K173" s="281"/>
      <c r="L173" s="1931"/>
      <c r="M173" s="1932"/>
      <c r="N173" s="1932"/>
      <c r="O173" s="1932"/>
      <c r="P173" s="1932"/>
      <c r="Q173" s="1932"/>
      <c r="R173" s="1932"/>
      <c r="S173" s="1932"/>
      <c r="T173" s="1932"/>
      <c r="U173" s="1932"/>
      <c r="V173" s="1932"/>
      <c r="W173" s="1932"/>
      <c r="X173" s="1932"/>
      <c r="Y173" s="1932"/>
      <c r="Z173" s="1933"/>
      <c r="AA173" s="711"/>
      <c r="AB173" s="712"/>
      <c r="AC173" s="712"/>
      <c r="AD173" s="712"/>
      <c r="AE173" s="712"/>
      <c r="AF173" s="713"/>
      <c r="AG173" s="970"/>
      <c r="AH173" s="971"/>
      <c r="AI173" s="971"/>
      <c r="AJ173" s="971"/>
      <c r="AK173" s="971"/>
      <c r="AL173" s="972"/>
      <c r="AM173" s="979"/>
      <c r="AN173" s="980"/>
      <c r="AO173" s="980"/>
      <c r="AP173" s="980"/>
      <c r="AQ173" s="981"/>
      <c r="AR173" s="1927"/>
      <c r="AS173" s="1927"/>
      <c r="AT173" s="1927"/>
      <c r="AU173" s="1927"/>
      <c r="AV173" s="1927"/>
      <c r="AW173" s="1398"/>
      <c r="AX173" s="1914"/>
      <c r="AY173" s="1526"/>
      <c r="AZ173" s="1526"/>
      <c r="BA173" s="1526"/>
      <c r="BB173" s="1526"/>
      <c r="BC173" s="1526"/>
      <c r="BD173" s="1526"/>
      <c r="BE173" s="1527"/>
    </row>
    <row r="174" spans="2:57" s="3" customFormat="1" ht="15.75" customHeight="1" x14ac:dyDescent="0.4">
      <c r="B174" s="66"/>
      <c r="C174" s="67"/>
      <c r="D174" s="226" t="s">
        <v>466</v>
      </c>
      <c r="E174" s="742" t="s">
        <v>467</v>
      </c>
      <c r="F174" s="742"/>
      <c r="G174" s="742"/>
      <c r="H174" s="742"/>
      <c r="I174" s="742"/>
      <c r="J174" s="742"/>
      <c r="K174" s="743"/>
      <c r="L174" s="1918"/>
      <c r="M174" s="1919"/>
      <c r="N174" s="1919"/>
      <c r="O174" s="1919"/>
      <c r="P174" s="1919"/>
      <c r="Q174" s="1919"/>
      <c r="R174" s="1919"/>
      <c r="S174" s="1919"/>
      <c r="T174" s="1919"/>
      <c r="U174" s="1919"/>
      <c r="V174" s="1919"/>
      <c r="W174" s="1919"/>
      <c r="X174" s="1919"/>
      <c r="Y174" s="1919"/>
      <c r="Z174" s="1920"/>
      <c r="AA174" s="714"/>
      <c r="AB174" s="715"/>
      <c r="AC174" s="715"/>
      <c r="AD174" s="715"/>
      <c r="AE174" s="715"/>
      <c r="AF174" s="716"/>
      <c r="AG174" s="973"/>
      <c r="AH174" s="974"/>
      <c r="AI174" s="974"/>
      <c r="AJ174" s="974"/>
      <c r="AK174" s="974"/>
      <c r="AL174" s="975"/>
      <c r="AM174" s="982"/>
      <c r="AN174" s="983"/>
      <c r="AO174" s="983"/>
      <c r="AP174" s="983"/>
      <c r="AQ174" s="984"/>
      <c r="AR174" s="1927"/>
      <c r="AS174" s="1927"/>
      <c r="AT174" s="1927"/>
      <c r="AU174" s="1927"/>
      <c r="AV174" s="1927"/>
      <c r="AW174" s="1401"/>
      <c r="AX174" s="1915"/>
      <c r="AY174" s="1916"/>
      <c r="AZ174" s="1916"/>
      <c r="BA174" s="1916"/>
      <c r="BB174" s="1916"/>
      <c r="BC174" s="1916"/>
      <c r="BD174" s="1916"/>
      <c r="BE174" s="1917"/>
    </row>
    <row r="175" spans="2:57" s="3" customFormat="1" ht="15.75" customHeight="1" x14ac:dyDescent="0.4">
      <c r="B175" s="66"/>
      <c r="C175" s="67"/>
      <c r="D175" s="222"/>
      <c r="E175" s="223"/>
      <c r="F175" s="223"/>
      <c r="G175" s="223"/>
      <c r="H175" s="223"/>
      <c r="I175" s="223"/>
      <c r="J175" s="223"/>
      <c r="K175" s="280"/>
      <c r="L175" s="1928"/>
      <c r="M175" s="1929"/>
      <c r="N175" s="1929"/>
      <c r="O175" s="1929"/>
      <c r="P175" s="1929"/>
      <c r="Q175" s="1929"/>
      <c r="R175" s="1929"/>
      <c r="S175" s="1929"/>
      <c r="T175" s="1929"/>
      <c r="U175" s="1929"/>
      <c r="V175" s="1929"/>
      <c r="W175" s="1929"/>
      <c r="X175" s="1929"/>
      <c r="Y175" s="1929"/>
      <c r="Z175" s="1930"/>
      <c r="AA175" s="736"/>
      <c r="AB175" s="709"/>
      <c r="AC175" s="709"/>
      <c r="AD175" s="709"/>
      <c r="AE175" s="709"/>
      <c r="AF175" s="710"/>
      <c r="AG175" s="967"/>
      <c r="AH175" s="968"/>
      <c r="AI175" s="968"/>
      <c r="AJ175" s="968"/>
      <c r="AK175" s="968"/>
      <c r="AL175" s="969"/>
      <c r="AM175" s="976"/>
      <c r="AN175" s="977"/>
      <c r="AO175" s="977"/>
      <c r="AP175" s="977"/>
      <c r="AQ175" s="978"/>
      <c r="AR175" s="1927">
        <f>AG175*AM175</f>
        <v>0</v>
      </c>
      <c r="AS175" s="1927"/>
      <c r="AT175" s="1927"/>
      <c r="AU175" s="1927"/>
      <c r="AV175" s="1927"/>
      <c r="AW175" s="1395"/>
      <c r="AX175" s="1913"/>
      <c r="AY175" s="1523"/>
      <c r="AZ175" s="1523"/>
      <c r="BA175" s="1523"/>
      <c r="BB175" s="1523"/>
      <c r="BC175" s="1523"/>
      <c r="BD175" s="1523"/>
      <c r="BE175" s="1524"/>
    </row>
    <row r="176" spans="2:57" s="3" customFormat="1" ht="15.75" customHeight="1" x14ac:dyDescent="0.4">
      <c r="B176" s="66"/>
      <c r="C176" s="67"/>
      <c r="D176" s="224"/>
      <c r="E176" s="225"/>
      <c r="F176" s="225"/>
      <c r="G176" s="225"/>
      <c r="H176" s="225"/>
      <c r="I176" s="225"/>
      <c r="J176" s="225"/>
      <c r="K176" s="281"/>
      <c r="L176" s="1931"/>
      <c r="M176" s="1932"/>
      <c r="N176" s="1932"/>
      <c r="O176" s="1932"/>
      <c r="P176" s="1932"/>
      <c r="Q176" s="1932"/>
      <c r="R176" s="1932"/>
      <c r="S176" s="1932"/>
      <c r="T176" s="1932"/>
      <c r="U176" s="1932"/>
      <c r="V176" s="1932"/>
      <c r="W176" s="1932"/>
      <c r="X176" s="1932"/>
      <c r="Y176" s="1932"/>
      <c r="Z176" s="1933"/>
      <c r="AA176" s="711"/>
      <c r="AB176" s="712"/>
      <c r="AC176" s="712"/>
      <c r="AD176" s="712"/>
      <c r="AE176" s="712"/>
      <c r="AF176" s="713"/>
      <c r="AG176" s="970"/>
      <c r="AH176" s="971"/>
      <c r="AI176" s="971"/>
      <c r="AJ176" s="971"/>
      <c r="AK176" s="971"/>
      <c r="AL176" s="972"/>
      <c r="AM176" s="979"/>
      <c r="AN176" s="980"/>
      <c r="AO176" s="980"/>
      <c r="AP176" s="980"/>
      <c r="AQ176" s="981"/>
      <c r="AR176" s="1927"/>
      <c r="AS176" s="1927"/>
      <c r="AT176" s="1927"/>
      <c r="AU176" s="1927"/>
      <c r="AV176" s="1927"/>
      <c r="AW176" s="1398"/>
      <c r="AX176" s="1914"/>
      <c r="AY176" s="1526"/>
      <c r="AZ176" s="1526"/>
      <c r="BA176" s="1526"/>
      <c r="BB176" s="1526"/>
      <c r="BC176" s="1526"/>
      <c r="BD176" s="1526"/>
      <c r="BE176" s="1527"/>
    </row>
    <row r="177" spans="2:57" s="3" customFormat="1" ht="15.75" customHeight="1" x14ac:dyDescent="0.4">
      <c r="B177" s="66"/>
      <c r="C177" s="67"/>
      <c r="D177" s="226" t="s">
        <v>466</v>
      </c>
      <c r="E177" s="742" t="s">
        <v>467</v>
      </c>
      <c r="F177" s="742"/>
      <c r="G177" s="742"/>
      <c r="H177" s="742"/>
      <c r="I177" s="742"/>
      <c r="J177" s="742"/>
      <c r="K177" s="743"/>
      <c r="L177" s="1918"/>
      <c r="M177" s="1919"/>
      <c r="N177" s="1919"/>
      <c r="O177" s="1919"/>
      <c r="P177" s="1919"/>
      <c r="Q177" s="1919"/>
      <c r="R177" s="1919"/>
      <c r="S177" s="1919"/>
      <c r="T177" s="1919"/>
      <c r="U177" s="1919"/>
      <c r="V177" s="1919"/>
      <c r="W177" s="1919"/>
      <c r="X177" s="1919"/>
      <c r="Y177" s="1919"/>
      <c r="Z177" s="1920"/>
      <c r="AA177" s="714"/>
      <c r="AB177" s="715"/>
      <c r="AC177" s="715"/>
      <c r="AD177" s="715"/>
      <c r="AE177" s="715"/>
      <c r="AF177" s="716"/>
      <c r="AG177" s="973"/>
      <c r="AH177" s="974"/>
      <c r="AI177" s="974"/>
      <c r="AJ177" s="974"/>
      <c r="AK177" s="974"/>
      <c r="AL177" s="975"/>
      <c r="AM177" s="982"/>
      <c r="AN177" s="983"/>
      <c r="AO177" s="983"/>
      <c r="AP177" s="983"/>
      <c r="AQ177" s="984"/>
      <c r="AR177" s="1927"/>
      <c r="AS177" s="1927"/>
      <c r="AT177" s="1927"/>
      <c r="AU177" s="1927"/>
      <c r="AV177" s="1927"/>
      <c r="AW177" s="1401"/>
      <c r="AX177" s="1915"/>
      <c r="AY177" s="1916"/>
      <c r="AZ177" s="1916"/>
      <c r="BA177" s="1916"/>
      <c r="BB177" s="1916"/>
      <c r="BC177" s="1916"/>
      <c r="BD177" s="1916"/>
      <c r="BE177" s="1917"/>
    </row>
    <row r="178" spans="2:57" s="3" customFormat="1" ht="15.75" customHeight="1" x14ac:dyDescent="0.4">
      <c r="B178" s="66"/>
      <c r="C178" s="67"/>
      <c r="D178" s="222"/>
      <c r="E178" s="223"/>
      <c r="F178" s="223"/>
      <c r="G178" s="223"/>
      <c r="H178" s="223"/>
      <c r="I178" s="223"/>
      <c r="J178" s="223"/>
      <c r="K178" s="280"/>
      <c r="L178" s="1928"/>
      <c r="M178" s="1929"/>
      <c r="N178" s="1929"/>
      <c r="O178" s="1929"/>
      <c r="P178" s="1929"/>
      <c r="Q178" s="1929"/>
      <c r="R178" s="1929"/>
      <c r="S178" s="1929"/>
      <c r="T178" s="1929"/>
      <c r="U178" s="1929"/>
      <c r="V178" s="1929"/>
      <c r="W178" s="1929"/>
      <c r="X178" s="1929"/>
      <c r="Y178" s="1929"/>
      <c r="Z178" s="1930"/>
      <c r="AA178" s="736"/>
      <c r="AB178" s="709"/>
      <c r="AC178" s="709"/>
      <c r="AD178" s="709"/>
      <c r="AE178" s="709"/>
      <c r="AF178" s="710"/>
      <c r="AG178" s="967"/>
      <c r="AH178" s="968"/>
      <c r="AI178" s="968"/>
      <c r="AJ178" s="968"/>
      <c r="AK178" s="968"/>
      <c r="AL178" s="969"/>
      <c r="AM178" s="976"/>
      <c r="AN178" s="977"/>
      <c r="AO178" s="977"/>
      <c r="AP178" s="977"/>
      <c r="AQ178" s="978"/>
      <c r="AR178" s="1927">
        <f>AG178*AM178</f>
        <v>0</v>
      </c>
      <c r="AS178" s="1927"/>
      <c r="AT178" s="1927"/>
      <c r="AU178" s="1927"/>
      <c r="AV178" s="1927"/>
      <c r="AW178" s="1395"/>
      <c r="AX178" s="1913"/>
      <c r="AY178" s="1523"/>
      <c r="AZ178" s="1523"/>
      <c r="BA178" s="1523"/>
      <c r="BB178" s="1523"/>
      <c r="BC178" s="1523"/>
      <c r="BD178" s="1523"/>
      <c r="BE178" s="1524"/>
    </row>
    <row r="179" spans="2:57" s="3" customFormat="1" ht="15.75" customHeight="1" x14ac:dyDescent="0.4">
      <c r="B179" s="66"/>
      <c r="C179" s="67"/>
      <c r="D179" s="224"/>
      <c r="E179" s="225"/>
      <c r="F179" s="225"/>
      <c r="G179" s="225"/>
      <c r="H179" s="225"/>
      <c r="I179" s="225"/>
      <c r="J179" s="225"/>
      <c r="K179" s="281"/>
      <c r="L179" s="1931"/>
      <c r="M179" s="1932"/>
      <c r="N179" s="1932"/>
      <c r="O179" s="1932"/>
      <c r="P179" s="1932"/>
      <c r="Q179" s="1932"/>
      <c r="R179" s="1932"/>
      <c r="S179" s="1932"/>
      <c r="T179" s="1932"/>
      <c r="U179" s="1932"/>
      <c r="V179" s="1932"/>
      <c r="W179" s="1932"/>
      <c r="X179" s="1932"/>
      <c r="Y179" s="1932"/>
      <c r="Z179" s="1933"/>
      <c r="AA179" s="711"/>
      <c r="AB179" s="712"/>
      <c r="AC179" s="712"/>
      <c r="AD179" s="712"/>
      <c r="AE179" s="712"/>
      <c r="AF179" s="713"/>
      <c r="AG179" s="970"/>
      <c r="AH179" s="971"/>
      <c r="AI179" s="971"/>
      <c r="AJ179" s="971"/>
      <c r="AK179" s="971"/>
      <c r="AL179" s="972"/>
      <c r="AM179" s="979"/>
      <c r="AN179" s="980"/>
      <c r="AO179" s="980"/>
      <c r="AP179" s="980"/>
      <c r="AQ179" s="981"/>
      <c r="AR179" s="1927"/>
      <c r="AS179" s="1927"/>
      <c r="AT179" s="1927"/>
      <c r="AU179" s="1927"/>
      <c r="AV179" s="1927"/>
      <c r="AW179" s="1398"/>
      <c r="AX179" s="1914"/>
      <c r="AY179" s="1526"/>
      <c r="AZ179" s="1526"/>
      <c r="BA179" s="1526"/>
      <c r="BB179" s="1526"/>
      <c r="BC179" s="1526"/>
      <c r="BD179" s="1526"/>
      <c r="BE179" s="1527"/>
    </row>
    <row r="180" spans="2:57" s="3" customFormat="1" ht="15.75" customHeight="1" x14ac:dyDescent="0.4">
      <c r="B180" s="66"/>
      <c r="C180" s="67"/>
      <c r="D180" s="226" t="s">
        <v>466</v>
      </c>
      <c r="E180" s="742" t="s">
        <v>467</v>
      </c>
      <c r="F180" s="742"/>
      <c r="G180" s="742"/>
      <c r="H180" s="742"/>
      <c r="I180" s="742"/>
      <c r="J180" s="742"/>
      <c r="K180" s="743"/>
      <c r="L180" s="1918"/>
      <c r="M180" s="1919"/>
      <c r="N180" s="1919"/>
      <c r="O180" s="1919"/>
      <c r="P180" s="1919"/>
      <c r="Q180" s="1919"/>
      <c r="R180" s="1919"/>
      <c r="S180" s="1919"/>
      <c r="T180" s="1919"/>
      <c r="U180" s="1919"/>
      <c r="V180" s="1919"/>
      <c r="W180" s="1919"/>
      <c r="X180" s="1919"/>
      <c r="Y180" s="1919"/>
      <c r="Z180" s="1920"/>
      <c r="AA180" s="714"/>
      <c r="AB180" s="715"/>
      <c r="AC180" s="715"/>
      <c r="AD180" s="715"/>
      <c r="AE180" s="715"/>
      <c r="AF180" s="716"/>
      <c r="AG180" s="973"/>
      <c r="AH180" s="974"/>
      <c r="AI180" s="974"/>
      <c r="AJ180" s="974"/>
      <c r="AK180" s="974"/>
      <c r="AL180" s="975"/>
      <c r="AM180" s="982"/>
      <c r="AN180" s="983"/>
      <c r="AO180" s="983"/>
      <c r="AP180" s="983"/>
      <c r="AQ180" s="984"/>
      <c r="AR180" s="1927"/>
      <c r="AS180" s="1927"/>
      <c r="AT180" s="1927"/>
      <c r="AU180" s="1927"/>
      <c r="AV180" s="1927"/>
      <c r="AW180" s="1401"/>
      <c r="AX180" s="1915"/>
      <c r="AY180" s="1916"/>
      <c r="AZ180" s="1916"/>
      <c r="BA180" s="1916"/>
      <c r="BB180" s="1916"/>
      <c r="BC180" s="1916"/>
      <c r="BD180" s="1916"/>
      <c r="BE180" s="1917"/>
    </row>
    <row r="181" spans="2:57" s="3" customFormat="1" ht="15.75" customHeight="1" x14ac:dyDescent="0.4">
      <c r="B181" s="66"/>
      <c r="C181" s="67"/>
      <c r="D181" s="222"/>
      <c r="E181" s="223"/>
      <c r="F181" s="223"/>
      <c r="G181" s="223"/>
      <c r="H181" s="223"/>
      <c r="I181" s="223"/>
      <c r="J181" s="223"/>
      <c r="K181" s="280"/>
      <c r="L181" s="1928"/>
      <c r="M181" s="1929"/>
      <c r="N181" s="1929"/>
      <c r="O181" s="1929"/>
      <c r="P181" s="1929"/>
      <c r="Q181" s="1929"/>
      <c r="R181" s="1929"/>
      <c r="S181" s="1929"/>
      <c r="T181" s="1929"/>
      <c r="U181" s="1929"/>
      <c r="V181" s="1929"/>
      <c r="W181" s="1929"/>
      <c r="X181" s="1929"/>
      <c r="Y181" s="1929"/>
      <c r="Z181" s="1930"/>
      <c r="AA181" s="736"/>
      <c r="AB181" s="709"/>
      <c r="AC181" s="709"/>
      <c r="AD181" s="709"/>
      <c r="AE181" s="709"/>
      <c r="AF181" s="710"/>
      <c r="AG181" s="967"/>
      <c r="AH181" s="968"/>
      <c r="AI181" s="968"/>
      <c r="AJ181" s="968"/>
      <c r="AK181" s="968"/>
      <c r="AL181" s="969"/>
      <c r="AM181" s="976"/>
      <c r="AN181" s="977"/>
      <c r="AO181" s="977"/>
      <c r="AP181" s="977"/>
      <c r="AQ181" s="978"/>
      <c r="AR181" s="1927">
        <f>AG181*AM181</f>
        <v>0</v>
      </c>
      <c r="AS181" s="1927"/>
      <c r="AT181" s="1927"/>
      <c r="AU181" s="1927"/>
      <c r="AV181" s="1927"/>
      <c r="AW181" s="1395"/>
      <c r="AX181" s="1913"/>
      <c r="AY181" s="1523"/>
      <c r="AZ181" s="1523"/>
      <c r="BA181" s="1523"/>
      <c r="BB181" s="1523"/>
      <c r="BC181" s="1523"/>
      <c r="BD181" s="1523"/>
      <c r="BE181" s="1524"/>
    </row>
    <row r="182" spans="2:57" s="3" customFormat="1" ht="15.75" customHeight="1" x14ac:dyDescent="0.4">
      <c r="B182" s="66"/>
      <c r="C182" s="67"/>
      <c r="D182" s="224"/>
      <c r="E182" s="225"/>
      <c r="F182" s="225"/>
      <c r="G182" s="225"/>
      <c r="H182" s="225"/>
      <c r="I182" s="225"/>
      <c r="J182" s="225"/>
      <c r="K182" s="281"/>
      <c r="L182" s="1931"/>
      <c r="M182" s="1932"/>
      <c r="N182" s="1932"/>
      <c r="O182" s="1932"/>
      <c r="P182" s="1932"/>
      <c r="Q182" s="1932"/>
      <c r="R182" s="1932"/>
      <c r="S182" s="1932"/>
      <c r="T182" s="1932"/>
      <c r="U182" s="1932"/>
      <c r="V182" s="1932"/>
      <c r="W182" s="1932"/>
      <c r="X182" s="1932"/>
      <c r="Y182" s="1932"/>
      <c r="Z182" s="1933"/>
      <c r="AA182" s="711"/>
      <c r="AB182" s="712"/>
      <c r="AC182" s="712"/>
      <c r="AD182" s="712"/>
      <c r="AE182" s="712"/>
      <c r="AF182" s="713"/>
      <c r="AG182" s="970"/>
      <c r="AH182" s="971"/>
      <c r="AI182" s="971"/>
      <c r="AJ182" s="971"/>
      <c r="AK182" s="971"/>
      <c r="AL182" s="972"/>
      <c r="AM182" s="979"/>
      <c r="AN182" s="980"/>
      <c r="AO182" s="980"/>
      <c r="AP182" s="980"/>
      <c r="AQ182" s="981"/>
      <c r="AR182" s="1927"/>
      <c r="AS182" s="1927"/>
      <c r="AT182" s="1927"/>
      <c r="AU182" s="1927"/>
      <c r="AV182" s="1927"/>
      <c r="AW182" s="1398"/>
      <c r="AX182" s="1914"/>
      <c r="AY182" s="1526"/>
      <c r="AZ182" s="1526"/>
      <c r="BA182" s="1526"/>
      <c r="BB182" s="1526"/>
      <c r="BC182" s="1526"/>
      <c r="BD182" s="1526"/>
      <c r="BE182" s="1527"/>
    </row>
    <row r="183" spans="2:57" s="3" customFormat="1" ht="15.75" customHeight="1" x14ac:dyDescent="0.4">
      <c r="B183" s="66"/>
      <c r="C183" s="67"/>
      <c r="D183" s="226" t="s">
        <v>466</v>
      </c>
      <c r="E183" s="742" t="s">
        <v>467</v>
      </c>
      <c r="F183" s="742"/>
      <c r="G183" s="742"/>
      <c r="H183" s="742"/>
      <c r="I183" s="742"/>
      <c r="J183" s="742"/>
      <c r="K183" s="743"/>
      <c r="L183" s="1918"/>
      <c r="M183" s="1919"/>
      <c r="N183" s="1919"/>
      <c r="O183" s="1919"/>
      <c r="P183" s="1919"/>
      <c r="Q183" s="1919"/>
      <c r="R183" s="1919"/>
      <c r="S183" s="1919"/>
      <c r="T183" s="1919"/>
      <c r="U183" s="1919"/>
      <c r="V183" s="1919"/>
      <c r="W183" s="1919"/>
      <c r="X183" s="1919"/>
      <c r="Y183" s="1919"/>
      <c r="Z183" s="1920"/>
      <c r="AA183" s="714"/>
      <c r="AB183" s="715"/>
      <c r="AC183" s="715"/>
      <c r="AD183" s="715"/>
      <c r="AE183" s="715"/>
      <c r="AF183" s="716"/>
      <c r="AG183" s="973"/>
      <c r="AH183" s="974"/>
      <c r="AI183" s="974"/>
      <c r="AJ183" s="974"/>
      <c r="AK183" s="974"/>
      <c r="AL183" s="975"/>
      <c r="AM183" s="982"/>
      <c r="AN183" s="983"/>
      <c r="AO183" s="983"/>
      <c r="AP183" s="983"/>
      <c r="AQ183" s="984"/>
      <c r="AR183" s="1927"/>
      <c r="AS183" s="1927"/>
      <c r="AT183" s="1927"/>
      <c r="AU183" s="1927"/>
      <c r="AV183" s="1927"/>
      <c r="AW183" s="1401"/>
      <c r="AX183" s="1915"/>
      <c r="AY183" s="1916"/>
      <c r="AZ183" s="1916"/>
      <c r="BA183" s="1916"/>
      <c r="BB183" s="1916"/>
      <c r="BC183" s="1916"/>
      <c r="BD183" s="1916"/>
      <c r="BE183" s="1917"/>
    </row>
    <row r="184" spans="2:57" s="3" customFormat="1" ht="15.75" customHeight="1" x14ac:dyDescent="0.4">
      <c r="B184" s="66"/>
      <c r="C184" s="67"/>
      <c r="D184" s="222"/>
      <c r="E184" s="223"/>
      <c r="F184" s="223"/>
      <c r="G184" s="223"/>
      <c r="H184" s="223"/>
      <c r="I184" s="223"/>
      <c r="J184" s="223"/>
      <c r="K184" s="280"/>
      <c r="L184" s="1928"/>
      <c r="M184" s="1929"/>
      <c r="N184" s="1929"/>
      <c r="O184" s="1929"/>
      <c r="P184" s="1929"/>
      <c r="Q184" s="1929"/>
      <c r="R184" s="1929"/>
      <c r="S184" s="1929"/>
      <c r="T184" s="1929"/>
      <c r="U184" s="1929"/>
      <c r="V184" s="1929"/>
      <c r="W184" s="1929"/>
      <c r="X184" s="1929"/>
      <c r="Y184" s="1929"/>
      <c r="Z184" s="1930"/>
      <c r="AA184" s="736"/>
      <c r="AB184" s="709"/>
      <c r="AC184" s="709"/>
      <c r="AD184" s="709"/>
      <c r="AE184" s="709"/>
      <c r="AF184" s="710"/>
      <c r="AG184" s="967"/>
      <c r="AH184" s="968"/>
      <c r="AI184" s="968"/>
      <c r="AJ184" s="968"/>
      <c r="AK184" s="968"/>
      <c r="AL184" s="969"/>
      <c r="AM184" s="976"/>
      <c r="AN184" s="977"/>
      <c r="AO184" s="977"/>
      <c r="AP184" s="977"/>
      <c r="AQ184" s="978"/>
      <c r="AR184" s="1927">
        <f>AG184*AM184</f>
        <v>0</v>
      </c>
      <c r="AS184" s="1927"/>
      <c r="AT184" s="1927"/>
      <c r="AU184" s="1927"/>
      <c r="AV184" s="1927"/>
      <c r="AW184" s="1395"/>
      <c r="AX184" s="1913"/>
      <c r="AY184" s="1523"/>
      <c r="AZ184" s="1523"/>
      <c r="BA184" s="1523"/>
      <c r="BB184" s="1523"/>
      <c r="BC184" s="1523"/>
      <c r="BD184" s="1523"/>
      <c r="BE184" s="1524"/>
    </row>
    <row r="185" spans="2:57" s="3" customFormat="1" ht="15.75" customHeight="1" x14ac:dyDescent="0.4">
      <c r="B185" s="66"/>
      <c r="C185" s="67"/>
      <c r="D185" s="224"/>
      <c r="E185" s="225"/>
      <c r="F185" s="225"/>
      <c r="G185" s="225"/>
      <c r="H185" s="225"/>
      <c r="I185" s="225"/>
      <c r="J185" s="225"/>
      <c r="K185" s="281"/>
      <c r="L185" s="1931"/>
      <c r="M185" s="1932"/>
      <c r="N185" s="1932"/>
      <c r="O185" s="1932"/>
      <c r="P185" s="1932"/>
      <c r="Q185" s="1932"/>
      <c r="R185" s="1932"/>
      <c r="S185" s="1932"/>
      <c r="T185" s="1932"/>
      <c r="U185" s="1932"/>
      <c r="V185" s="1932"/>
      <c r="W185" s="1932"/>
      <c r="X185" s="1932"/>
      <c r="Y185" s="1932"/>
      <c r="Z185" s="1933"/>
      <c r="AA185" s="711"/>
      <c r="AB185" s="712"/>
      <c r="AC185" s="712"/>
      <c r="AD185" s="712"/>
      <c r="AE185" s="712"/>
      <c r="AF185" s="713"/>
      <c r="AG185" s="970"/>
      <c r="AH185" s="971"/>
      <c r="AI185" s="971"/>
      <c r="AJ185" s="971"/>
      <c r="AK185" s="971"/>
      <c r="AL185" s="972"/>
      <c r="AM185" s="979"/>
      <c r="AN185" s="980"/>
      <c r="AO185" s="980"/>
      <c r="AP185" s="980"/>
      <c r="AQ185" s="981"/>
      <c r="AR185" s="1927"/>
      <c r="AS185" s="1927"/>
      <c r="AT185" s="1927"/>
      <c r="AU185" s="1927"/>
      <c r="AV185" s="1927"/>
      <c r="AW185" s="1398"/>
      <c r="AX185" s="1914"/>
      <c r="AY185" s="1526"/>
      <c r="AZ185" s="1526"/>
      <c r="BA185" s="1526"/>
      <c r="BB185" s="1526"/>
      <c r="BC185" s="1526"/>
      <c r="BD185" s="1526"/>
      <c r="BE185" s="1527"/>
    </row>
    <row r="186" spans="2:57" s="3" customFormat="1" ht="15.75" customHeight="1" x14ac:dyDescent="0.4">
      <c r="B186" s="66"/>
      <c r="C186" s="67"/>
      <c r="D186" s="226" t="s">
        <v>466</v>
      </c>
      <c r="E186" s="742" t="s">
        <v>467</v>
      </c>
      <c r="F186" s="742"/>
      <c r="G186" s="742"/>
      <c r="H186" s="742"/>
      <c r="I186" s="742"/>
      <c r="J186" s="742"/>
      <c r="K186" s="743"/>
      <c r="L186" s="1918"/>
      <c r="M186" s="1919"/>
      <c r="N186" s="1919"/>
      <c r="O186" s="1919"/>
      <c r="P186" s="1919"/>
      <c r="Q186" s="1919"/>
      <c r="R186" s="1919"/>
      <c r="S186" s="1919"/>
      <c r="T186" s="1919"/>
      <c r="U186" s="1919"/>
      <c r="V186" s="1919"/>
      <c r="W186" s="1919"/>
      <c r="X186" s="1919"/>
      <c r="Y186" s="1919"/>
      <c r="Z186" s="1920"/>
      <c r="AA186" s="714"/>
      <c r="AB186" s="715"/>
      <c r="AC186" s="715"/>
      <c r="AD186" s="715"/>
      <c r="AE186" s="715"/>
      <c r="AF186" s="716"/>
      <c r="AG186" s="973"/>
      <c r="AH186" s="974"/>
      <c r="AI186" s="974"/>
      <c r="AJ186" s="974"/>
      <c r="AK186" s="974"/>
      <c r="AL186" s="975"/>
      <c r="AM186" s="982"/>
      <c r="AN186" s="983"/>
      <c r="AO186" s="983"/>
      <c r="AP186" s="983"/>
      <c r="AQ186" s="984"/>
      <c r="AR186" s="1927"/>
      <c r="AS186" s="1927"/>
      <c r="AT186" s="1927"/>
      <c r="AU186" s="1927"/>
      <c r="AV186" s="1927"/>
      <c r="AW186" s="1401"/>
      <c r="AX186" s="1915"/>
      <c r="AY186" s="1916"/>
      <c r="AZ186" s="1916"/>
      <c r="BA186" s="1916"/>
      <c r="BB186" s="1916"/>
      <c r="BC186" s="1916"/>
      <c r="BD186" s="1916"/>
      <c r="BE186" s="1917"/>
    </row>
    <row r="187" spans="2:57" s="3" customFormat="1" ht="15.75" customHeight="1" x14ac:dyDescent="0.4">
      <c r="B187" s="66"/>
      <c r="C187" s="67"/>
      <c r="D187" s="222"/>
      <c r="E187" s="223"/>
      <c r="F187" s="223"/>
      <c r="G187" s="223"/>
      <c r="H187" s="223"/>
      <c r="I187" s="223"/>
      <c r="J187" s="223"/>
      <c r="K187" s="280"/>
      <c r="L187" s="1928"/>
      <c r="M187" s="1929"/>
      <c r="N187" s="1929"/>
      <c r="O187" s="1929"/>
      <c r="P187" s="1929"/>
      <c r="Q187" s="1929"/>
      <c r="R187" s="1929"/>
      <c r="S187" s="1929"/>
      <c r="T187" s="1929"/>
      <c r="U187" s="1929"/>
      <c r="V187" s="1929"/>
      <c r="W187" s="1929"/>
      <c r="X187" s="1929"/>
      <c r="Y187" s="1929"/>
      <c r="Z187" s="1930"/>
      <c r="AA187" s="736"/>
      <c r="AB187" s="709"/>
      <c r="AC187" s="709"/>
      <c r="AD187" s="709"/>
      <c r="AE187" s="709"/>
      <c r="AF187" s="710"/>
      <c r="AG187" s="967"/>
      <c r="AH187" s="968"/>
      <c r="AI187" s="968"/>
      <c r="AJ187" s="968"/>
      <c r="AK187" s="968"/>
      <c r="AL187" s="969"/>
      <c r="AM187" s="976"/>
      <c r="AN187" s="977"/>
      <c r="AO187" s="977"/>
      <c r="AP187" s="977"/>
      <c r="AQ187" s="978"/>
      <c r="AR187" s="1927">
        <f>AG187*AM187</f>
        <v>0</v>
      </c>
      <c r="AS187" s="1927"/>
      <c r="AT187" s="1927"/>
      <c r="AU187" s="1927"/>
      <c r="AV187" s="1927"/>
      <c r="AW187" s="1395"/>
      <c r="AX187" s="1913"/>
      <c r="AY187" s="1523"/>
      <c r="AZ187" s="1523"/>
      <c r="BA187" s="1523"/>
      <c r="BB187" s="1523"/>
      <c r="BC187" s="1523"/>
      <c r="BD187" s="1523"/>
      <c r="BE187" s="1524"/>
    </row>
    <row r="188" spans="2:57" s="3" customFormat="1" ht="15.75" customHeight="1" x14ac:dyDescent="0.4">
      <c r="B188" s="66"/>
      <c r="C188" s="67"/>
      <c r="D188" s="224"/>
      <c r="E188" s="225"/>
      <c r="F188" s="225"/>
      <c r="G188" s="225"/>
      <c r="H188" s="225"/>
      <c r="I188" s="225"/>
      <c r="J188" s="225"/>
      <c r="K188" s="281"/>
      <c r="L188" s="1931"/>
      <c r="M188" s="1932"/>
      <c r="N188" s="1932"/>
      <c r="O188" s="1932"/>
      <c r="P188" s="1932"/>
      <c r="Q188" s="1932"/>
      <c r="R188" s="1932"/>
      <c r="S188" s="1932"/>
      <c r="T188" s="1932"/>
      <c r="U188" s="1932"/>
      <c r="V188" s="1932"/>
      <c r="W188" s="1932"/>
      <c r="X188" s="1932"/>
      <c r="Y188" s="1932"/>
      <c r="Z188" s="1933"/>
      <c r="AA188" s="711"/>
      <c r="AB188" s="712"/>
      <c r="AC188" s="712"/>
      <c r="AD188" s="712"/>
      <c r="AE188" s="712"/>
      <c r="AF188" s="713"/>
      <c r="AG188" s="970"/>
      <c r="AH188" s="971"/>
      <c r="AI188" s="971"/>
      <c r="AJ188" s="971"/>
      <c r="AK188" s="971"/>
      <c r="AL188" s="972"/>
      <c r="AM188" s="979"/>
      <c r="AN188" s="980"/>
      <c r="AO188" s="980"/>
      <c r="AP188" s="980"/>
      <c r="AQ188" s="981"/>
      <c r="AR188" s="1927"/>
      <c r="AS188" s="1927"/>
      <c r="AT188" s="1927"/>
      <c r="AU188" s="1927"/>
      <c r="AV188" s="1927"/>
      <c r="AW188" s="1398"/>
      <c r="AX188" s="1914"/>
      <c r="AY188" s="1526"/>
      <c r="AZ188" s="1526"/>
      <c r="BA188" s="1526"/>
      <c r="BB188" s="1526"/>
      <c r="BC188" s="1526"/>
      <c r="BD188" s="1526"/>
      <c r="BE188" s="1527"/>
    </row>
    <row r="189" spans="2:57" s="3" customFormat="1" ht="15.75" customHeight="1" x14ac:dyDescent="0.4">
      <c r="B189" s="66"/>
      <c r="C189" s="67"/>
      <c r="D189" s="226" t="s">
        <v>466</v>
      </c>
      <c r="E189" s="742" t="s">
        <v>467</v>
      </c>
      <c r="F189" s="742"/>
      <c r="G189" s="742"/>
      <c r="H189" s="742"/>
      <c r="I189" s="742"/>
      <c r="J189" s="742"/>
      <c r="K189" s="743"/>
      <c r="L189" s="1918"/>
      <c r="M189" s="1919"/>
      <c r="N189" s="1919"/>
      <c r="O189" s="1919"/>
      <c r="P189" s="1919"/>
      <c r="Q189" s="1919"/>
      <c r="R189" s="1919"/>
      <c r="S189" s="1919"/>
      <c r="T189" s="1919"/>
      <c r="U189" s="1919"/>
      <c r="V189" s="1919"/>
      <c r="W189" s="1919"/>
      <c r="X189" s="1919"/>
      <c r="Y189" s="1919"/>
      <c r="Z189" s="1920"/>
      <c r="AA189" s="714"/>
      <c r="AB189" s="715"/>
      <c r="AC189" s="715"/>
      <c r="AD189" s="715"/>
      <c r="AE189" s="715"/>
      <c r="AF189" s="716"/>
      <c r="AG189" s="973"/>
      <c r="AH189" s="974"/>
      <c r="AI189" s="974"/>
      <c r="AJ189" s="974"/>
      <c r="AK189" s="974"/>
      <c r="AL189" s="975"/>
      <c r="AM189" s="982"/>
      <c r="AN189" s="983"/>
      <c r="AO189" s="983"/>
      <c r="AP189" s="983"/>
      <c r="AQ189" s="984"/>
      <c r="AR189" s="1927"/>
      <c r="AS189" s="1927"/>
      <c r="AT189" s="1927"/>
      <c r="AU189" s="1927"/>
      <c r="AV189" s="1927"/>
      <c r="AW189" s="1401"/>
      <c r="AX189" s="1915"/>
      <c r="AY189" s="1916"/>
      <c r="AZ189" s="1916"/>
      <c r="BA189" s="1916"/>
      <c r="BB189" s="1916"/>
      <c r="BC189" s="1916"/>
      <c r="BD189" s="1916"/>
      <c r="BE189" s="1917"/>
    </row>
    <row r="190" spans="2:57" s="3" customFormat="1" ht="15.75" customHeight="1" x14ac:dyDescent="0.4">
      <c r="B190" s="66"/>
      <c r="C190" s="67"/>
      <c r="D190" s="222"/>
      <c r="E190" s="223"/>
      <c r="F190" s="223"/>
      <c r="G190" s="223"/>
      <c r="H190" s="223"/>
      <c r="I190" s="223"/>
      <c r="J190" s="223"/>
      <c r="K190" s="280"/>
      <c r="L190" s="1928"/>
      <c r="M190" s="1929"/>
      <c r="N190" s="1929"/>
      <c r="O190" s="1929"/>
      <c r="P190" s="1929"/>
      <c r="Q190" s="1929"/>
      <c r="R190" s="1929"/>
      <c r="S190" s="1929"/>
      <c r="T190" s="1929"/>
      <c r="U190" s="1929"/>
      <c r="V190" s="1929"/>
      <c r="W190" s="1929"/>
      <c r="X190" s="1929"/>
      <c r="Y190" s="1929"/>
      <c r="Z190" s="1930"/>
      <c r="AA190" s="736"/>
      <c r="AB190" s="709"/>
      <c r="AC190" s="709"/>
      <c r="AD190" s="709"/>
      <c r="AE190" s="709"/>
      <c r="AF190" s="710"/>
      <c r="AG190" s="967"/>
      <c r="AH190" s="968"/>
      <c r="AI190" s="968"/>
      <c r="AJ190" s="968"/>
      <c r="AK190" s="968"/>
      <c r="AL190" s="969"/>
      <c r="AM190" s="976"/>
      <c r="AN190" s="977"/>
      <c r="AO190" s="977"/>
      <c r="AP190" s="977"/>
      <c r="AQ190" s="978"/>
      <c r="AR190" s="1927">
        <f>AG190*AM190</f>
        <v>0</v>
      </c>
      <c r="AS190" s="1927"/>
      <c r="AT190" s="1927"/>
      <c r="AU190" s="1927"/>
      <c r="AV190" s="1927"/>
      <c r="AW190" s="1395"/>
      <c r="AX190" s="1913"/>
      <c r="AY190" s="1523"/>
      <c r="AZ190" s="1523"/>
      <c r="BA190" s="1523"/>
      <c r="BB190" s="1523"/>
      <c r="BC190" s="1523"/>
      <c r="BD190" s="1523"/>
      <c r="BE190" s="1524"/>
    </row>
    <row r="191" spans="2:57" s="3" customFormat="1" ht="15.75" customHeight="1" x14ac:dyDescent="0.4">
      <c r="B191" s="66"/>
      <c r="C191" s="67"/>
      <c r="D191" s="224"/>
      <c r="E191" s="225"/>
      <c r="F191" s="225"/>
      <c r="G191" s="225"/>
      <c r="H191" s="225"/>
      <c r="I191" s="225"/>
      <c r="J191" s="225"/>
      <c r="K191" s="281"/>
      <c r="L191" s="1931"/>
      <c r="M191" s="1932"/>
      <c r="N191" s="1932"/>
      <c r="O191" s="1932"/>
      <c r="P191" s="1932"/>
      <c r="Q191" s="1932"/>
      <c r="R191" s="1932"/>
      <c r="S191" s="1932"/>
      <c r="T191" s="1932"/>
      <c r="U191" s="1932"/>
      <c r="V191" s="1932"/>
      <c r="W191" s="1932"/>
      <c r="X191" s="1932"/>
      <c r="Y191" s="1932"/>
      <c r="Z191" s="1933"/>
      <c r="AA191" s="711"/>
      <c r="AB191" s="712"/>
      <c r="AC191" s="712"/>
      <c r="AD191" s="712"/>
      <c r="AE191" s="712"/>
      <c r="AF191" s="713"/>
      <c r="AG191" s="970"/>
      <c r="AH191" s="971"/>
      <c r="AI191" s="971"/>
      <c r="AJ191" s="971"/>
      <c r="AK191" s="971"/>
      <c r="AL191" s="972"/>
      <c r="AM191" s="979"/>
      <c r="AN191" s="980"/>
      <c r="AO191" s="980"/>
      <c r="AP191" s="980"/>
      <c r="AQ191" s="981"/>
      <c r="AR191" s="1927"/>
      <c r="AS191" s="1927"/>
      <c r="AT191" s="1927"/>
      <c r="AU191" s="1927"/>
      <c r="AV191" s="1927"/>
      <c r="AW191" s="1398"/>
      <c r="AX191" s="1914"/>
      <c r="AY191" s="1526"/>
      <c r="AZ191" s="1526"/>
      <c r="BA191" s="1526"/>
      <c r="BB191" s="1526"/>
      <c r="BC191" s="1526"/>
      <c r="BD191" s="1526"/>
      <c r="BE191" s="1527"/>
    </row>
    <row r="192" spans="2:57" s="3" customFormat="1" ht="15.75" customHeight="1" x14ac:dyDescent="0.4">
      <c r="B192" s="66"/>
      <c r="C192" s="67"/>
      <c r="D192" s="226" t="s">
        <v>466</v>
      </c>
      <c r="E192" s="742" t="s">
        <v>467</v>
      </c>
      <c r="F192" s="742"/>
      <c r="G192" s="742"/>
      <c r="H192" s="742"/>
      <c r="I192" s="742"/>
      <c r="J192" s="742"/>
      <c r="K192" s="743"/>
      <c r="L192" s="1918"/>
      <c r="M192" s="1919"/>
      <c r="N192" s="1919"/>
      <c r="O192" s="1919"/>
      <c r="P192" s="1919"/>
      <c r="Q192" s="1919"/>
      <c r="R192" s="1919"/>
      <c r="S192" s="1919"/>
      <c r="T192" s="1919"/>
      <c r="U192" s="1919"/>
      <c r="V192" s="1919"/>
      <c r="W192" s="1919"/>
      <c r="X192" s="1919"/>
      <c r="Y192" s="1919"/>
      <c r="Z192" s="1920"/>
      <c r="AA192" s="714"/>
      <c r="AB192" s="715"/>
      <c r="AC192" s="715"/>
      <c r="AD192" s="715"/>
      <c r="AE192" s="715"/>
      <c r="AF192" s="716"/>
      <c r="AG192" s="973"/>
      <c r="AH192" s="974"/>
      <c r="AI192" s="974"/>
      <c r="AJ192" s="974"/>
      <c r="AK192" s="974"/>
      <c r="AL192" s="975"/>
      <c r="AM192" s="982"/>
      <c r="AN192" s="983"/>
      <c r="AO192" s="983"/>
      <c r="AP192" s="983"/>
      <c r="AQ192" s="984"/>
      <c r="AR192" s="1927"/>
      <c r="AS192" s="1927"/>
      <c r="AT192" s="1927"/>
      <c r="AU192" s="1927"/>
      <c r="AV192" s="1927"/>
      <c r="AW192" s="1401"/>
      <c r="AX192" s="1915"/>
      <c r="AY192" s="1916"/>
      <c r="AZ192" s="1916"/>
      <c r="BA192" s="1916"/>
      <c r="BB192" s="1916"/>
      <c r="BC192" s="1916"/>
      <c r="BD192" s="1916"/>
      <c r="BE192" s="1917"/>
    </row>
    <row r="193" spans="2:57" s="3" customFormat="1" ht="15.75" customHeight="1" x14ac:dyDescent="0.4">
      <c r="B193" s="66"/>
      <c r="C193" s="67"/>
      <c r="D193" s="222"/>
      <c r="E193" s="223"/>
      <c r="F193" s="223"/>
      <c r="G193" s="223"/>
      <c r="H193" s="223"/>
      <c r="I193" s="223"/>
      <c r="J193" s="223"/>
      <c r="K193" s="280"/>
      <c r="L193" s="1928"/>
      <c r="M193" s="1929"/>
      <c r="N193" s="1929"/>
      <c r="O193" s="1929"/>
      <c r="P193" s="1929"/>
      <c r="Q193" s="1929"/>
      <c r="R193" s="1929"/>
      <c r="S193" s="1929"/>
      <c r="T193" s="1929"/>
      <c r="U193" s="1929"/>
      <c r="V193" s="1929"/>
      <c r="W193" s="1929"/>
      <c r="X193" s="1929"/>
      <c r="Y193" s="1929"/>
      <c r="Z193" s="1930"/>
      <c r="AA193" s="736"/>
      <c r="AB193" s="709"/>
      <c r="AC193" s="709"/>
      <c r="AD193" s="709"/>
      <c r="AE193" s="709"/>
      <c r="AF193" s="710"/>
      <c r="AG193" s="967"/>
      <c r="AH193" s="968"/>
      <c r="AI193" s="968"/>
      <c r="AJ193" s="968"/>
      <c r="AK193" s="968"/>
      <c r="AL193" s="969"/>
      <c r="AM193" s="976"/>
      <c r="AN193" s="977"/>
      <c r="AO193" s="977"/>
      <c r="AP193" s="977"/>
      <c r="AQ193" s="978"/>
      <c r="AR193" s="1927">
        <f>AG193*AM193</f>
        <v>0</v>
      </c>
      <c r="AS193" s="1927"/>
      <c r="AT193" s="1927"/>
      <c r="AU193" s="1927"/>
      <c r="AV193" s="1927"/>
      <c r="AW193" s="1395"/>
      <c r="AX193" s="1913"/>
      <c r="AY193" s="1523"/>
      <c r="AZ193" s="1523"/>
      <c r="BA193" s="1523"/>
      <c r="BB193" s="1523"/>
      <c r="BC193" s="1523"/>
      <c r="BD193" s="1523"/>
      <c r="BE193" s="1524"/>
    </row>
    <row r="194" spans="2:57" s="3" customFormat="1" ht="15.75" customHeight="1" x14ac:dyDescent="0.4">
      <c r="B194" s="66"/>
      <c r="C194" s="67"/>
      <c r="D194" s="224"/>
      <c r="E194" s="225"/>
      <c r="F194" s="225"/>
      <c r="G194" s="225"/>
      <c r="H194" s="225"/>
      <c r="I194" s="225"/>
      <c r="J194" s="225"/>
      <c r="K194" s="281"/>
      <c r="L194" s="1931"/>
      <c r="M194" s="1932"/>
      <c r="N194" s="1932"/>
      <c r="O194" s="1932"/>
      <c r="P194" s="1932"/>
      <c r="Q194" s="1932"/>
      <c r="R194" s="1932"/>
      <c r="S194" s="1932"/>
      <c r="T194" s="1932"/>
      <c r="U194" s="1932"/>
      <c r="V194" s="1932"/>
      <c r="W194" s="1932"/>
      <c r="X194" s="1932"/>
      <c r="Y194" s="1932"/>
      <c r="Z194" s="1933"/>
      <c r="AA194" s="711"/>
      <c r="AB194" s="712"/>
      <c r="AC194" s="712"/>
      <c r="AD194" s="712"/>
      <c r="AE194" s="712"/>
      <c r="AF194" s="713"/>
      <c r="AG194" s="970"/>
      <c r="AH194" s="971"/>
      <c r="AI194" s="971"/>
      <c r="AJ194" s="971"/>
      <c r="AK194" s="971"/>
      <c r="AL194" s="972"/>
      <c r="AM194" s="979"/>
      <c r="AN194" s="980"/>
      <c r="AO194" s="980"/>
      <c r="AP194" s="980"/>
      <c r="AQ194" s="981"/>
      <c r="AR194" s="1927"/>
      <c r="AS194" s="1927"/>
      <c r="AT194" s="1927"/>
      <c r="AU194" s="1927"/>
      <c r="AV194" s="1927"/>
      <c r="AW194" s="1398"/>
      <c r="AX194" s="1914"/>
      <c r="AY194" s="1526"/>
      <c r="AZ194" s="1526"/>
      <c r="BA194" s="1526"/>
      <c r="BB194" s="1526"/>
      <c r="BC194" s="1526"/>
      <c r="BD194" s="1526"/>
      <c r="BE194" s="1527"/>
    </row>
    <row r="195" spans="2:57" s="3" customFormat="1" ht="15.75" customHeight="1" x14ac:dyDescent="0.4">
      <c r="B195" s="66"/>
      <c r="C195" s="67"/>
      <c r="D195" s="226" t="s">
        <v>466</v>
      </c>
      <c r="E195" s="742" t="s">
        <v>467</v>
      </c>
      <c r="F195" s="742"/>
      <c r="G195" s="742"/>
      <c r="H195" s="742"/>
      <c r="I195" s="742"/>
      <c r="J195" s="742"/>
      <c r="K195" s="743"/>
      <c r="L195" s="1918"/>
      <c r="M195" s="1919"/>
      <c r="N195" s="1919"/>
      <c r="O195" s="1919"/>
      <c r="P195" s="1919"/>
      <c r="Q195" s="1919"/>
      <c r="R195" s="1919"/>
      <c r="S195" s="1919"/>
      <c r="T195" s="1919"/>
      <c r="U195" s="1919"/>
      <c r="V195" s="1919"/>
      <c r="W195" s="1919"/>
      <c r="X195" s="1919"/>
      <c r="Y195" s="1919"/>
      <c r="Z195" s="1920"/>
      <c r="AA195" s="714"/>
      <c r="AB195" s="715"/>
      <c r="AC195" s="715"/>
      <c r="AD195" s="715"/>
      <c r="AE195" s="715"/>
      <c r="AF195" s="716"/>
      <c r="AG195" s="973"/>
      <c r="AH195" s="974"/>
      <c r="AI195" s="974"/>
      <c r="AJ195" s="974"/>
      <c r="AK195" s="974"/>
      <c r="AL195" s="975"/>
      <c r="AM195" s="982"/>
      <c r="AN195" s="983"/>
      <c r="AO195" s="983"/>
      <c r="AP195" s="983"/>
      <c r="AQ195" s="984"/>
      <c r="AR195" s="1927"/>
      <c r="AS195" s="1927"/>
      <c r="AT195" s="1927"/>
      <c r="AU195" s="1927"/>
      <c r="AV195" s="1927"/>
      <c r="AW195" s="1401"/>
      <c r="AX195" s="1915"/>
      <c r="AY195" s="1916"/>
      <c r="AZ195" s="1916"/>
      <c r="BA195" s="1916"/>
      <c r="BB195" s="1916"/>
      <c r="BC195" s="1916"/>
      <c r="BD195" s="1916"/>
      <c r="BE195" s="1917"/>
    </row>
    <row r="196" spans="2:57" s="3" customFormat="1" ht="15.75" customHeight="1" x14ac:dyDescent="0.4">
      <c r="B196" s="66"/>
      <c r="C196" s="67"/>
      <c r="D196" s="222"/>
      <c r="E196" s="223"/>
      <c r="F196" s="223"/>
      <c r="G196" s="223"/>
      <c r="H196" s="223"/>
      <c r="I196" s="223"/>
      <c r="J196" s="223"/>
      <c r="K196" s="280"/>
      <c r="L196" s="1928"/>
      <c r="M196" s="1929"/>
      <c r="N196" s="1929"/>
      <c r="O196" s="1929"/>
      <c r="P196" s="1929"/>
      <c r="Q196" s="1929"/>
      <c r="R196" s="1929"/>
      <c r="S196" s="1929"/>
      <c r="T196" s="1929"/>
      <c r="U196" s="1929"/>
      <c r="V196" s="1929"/>
      <c r="W196" s="1929"/>
      <c r="X196" s="1929"/>
      <c r="Y196" s="1929"/>
      <c r="Z196" s="1930"/>
      <c r="AA196" s="736"/>
      <c r="AB196" s="709"/>
      <c r="AC196" s="709"/>
      <c r="AD196" s="709"/>
      <c r="AE196" s="709"/>
      <c r="AF196" s="710"/>
      <c r="AG196" s="967"/>
      <c r="AH196" s="968"/>
      <c r="AI196" s="968"/>
      <c r="AJ196" s="968"/>
      <c r="AK196" s="968"/>
      <c r="AL196" s="969"/>
      <c r="AM196" s="976"/>
      <c r="AN196" s="977"/>
      <c r="AO196" s="977"/>
      <c r="AP196" s="977"/>
      <c r="AQ196" s="978"/>
      <c r="AR196" s="1927">
        <f>AG196*AM196</f>
        <v>0</v>
      </c>
      <c r="AS196" s="1927"/>
      <c r="AT196" s="1927"/>
      <c r="AU196" s="1927"/>
      <c r="AV196" s="1927"/>
      <c r="AW196" s="1395"/>
      <c r="AX196" s="1913"/>
      <c r="AY196" s="1523"/>
      <c r="AZ196" s="1523"/>
      <c r="BA196" s="1523"/>
      <c r="BB196" s="1523"/>
      <c r="BC196" s="1523"/>
      <c r="BD196" s="1523"/>
      <c r="BE196" s="1524"/>
    </row>
    <row r="197" spans="2:57" s="3" customFormat="1" ht="15.75" customHeight="1" x14ac:dyDescent="0.4">
      <c r="B197" s="66"/>
      <c r="C197" s="67"/>
      <c r="D197" s="224"/>
      <c r="E197" s="225"/>
      <c r="F197" s="225"/>
      <c r="G197" s="225"/>
      <c r="H197" s="225"/>
      <c r="I197" s="225"/>
      <c r="J197" s="225"/>
      <c r="K197" s="281"/>
      <c r="L197" s="1931"/>
      <c r="M197" s="1932"/>
      <c r="N197" s="1932"/>
      <c r="O197" s="1932"/>
      <c r="P197" s="1932"/>
      <c r="Q197" s="1932"/>
      <c r="R197" s="1932"/>
      <c r="S197" s="1932"/>
      <c r="T197" s="1932"/>
      <c r="U197" s="1932"/>
      <c r="V197" s="1932"/>
      <c r="W197" s="1932"/>
      <c r="X197" s="1932"/>
      <c r="Y197" s="1932"/>
      <c r="Z197" s="1933"/>
      <c r="AA197" s="711"/>
      <c r="AB197" s="712"/>
      <c r="AC197" s="712"/>
      <c r="AD197" s="712"/>
      <c r="AE197" s="712"/>
      <c r="AF197" s="713"/>
      <c r="AG197" s="970"/>
      <c r="AH197" s="971"/>
      <c r="AI197" s="971"/>
      <c r="AJ197" s="971"/>
      <c r="AK197" s="971"/>
      <c r="AL197" s="972"/>
      <c r="AM197" s="979"/>
      <c r="AN197" s="980"/>
      <c r="AO197" s="980"/>
      <c r="AP197" s="980"/>
      <c r="AQ197" s="981"/>
      <c r="AR197" s="1927"/>
      <c r="AS197" s="1927"/>
      <c r="AT197" s="1927"/>
      <c r="AU197" s="1927"/>
      <c r="AV197" s="1927"/>
      <c r="AW197" s="1398"/>
      <c r="AX197" s="1914"/>
      <c r="AY197" s="1526"/>
      <c r="AZ197" s="1526"/>
      <c r="BA197" s="1526"/>
      <c r="BB197" s="1526"/>
      <c r="BC197" s="1526"/>
      <c r="BD197" s="1526"/>
      <c r="BE197" s="1527"/>
    </row>
    <row r="198" spans="2:57" s="3" customFormat="1" ht="15.75" customHeight="1" x14ac:dyDescent="0.4">
      <c r="B198" s="66"/>
      <c r="C198" s="67"/>
      <c r="D198" s="226" t="s">
        <v>466</v>
      </c>
      <c r="E198" s="742" t="s">
        <v>467</v>
      </c>
      <c r="F198" s="742"/>
      <c r="G198" s="742"/>
      <c r="H198" s="742"/>
      <c r="I198" s="742"/>
      <c r="J198" s="742"/>
      <c r="K198" s="743"/>
      <c r="L198" s="1918"/>
      <c r="M198" s="1919"/>
      <c r="N198" s="1919"/>
      <c r="O198" s="1919"/>
      <c r="P198" s="1919"/>
      <c r="Q198" s="1919"/>
      <c r="R198" s="1919"/>
      <c r="S198" s="1919"/>
      <c r="T198" s="1919"/>
      <c r="U198" s="1919"/>
      <c r="V198" s="1919"/>
      <c r="W198" s="1919"/>
      <c r="X198" s="1919"/>
      <c r="Y198" s="1919"/>
      <c r="Z198" s="1920"/>
      <c r="AA198" s="714"/>
      <c r="AB198" s="715"/>
      <c r="AC198" s="715"/>
      <c r="AD198" s="715"/>
      <c r="AE198" s="715"/>
      <c r="AF198" s="716"/>
      <c r="AG198" s="973"/>
      <c r="AH198" s="974"/>
      <c r="AI198" s="974"/>
      <c r="AJ198" s="974"/>
      <c r="AK198" s="974"/>
      <c r="AL198" s="975"/>
      <c r="AM198" s="982"/>
      <c r="AN198" s="983"/>
      <c r="AO198" s="983"/>
      <c r="AP198" s="983"/>
      <c r="AQ198" s="984"/>
      <c r="AR198" s="1927"/>
      <c r="AS198" s="1927"/>
      <c r="AT198" s="1927"/>
      <c r="AU198" s="1927"/>
      <c r="AV198" s="1927"/>
      <c r="AW198" s="1401"/>
      <c r="AX198" s="1915"/>
      <c r="AY198" s="1916"/>
      <c r="AZ198" s="1916"/>
      <c r="BA198" s="1916"/>
      <c r="BB198" s="1916"/>
      <c r="BC198" s="1916"/>
      <c r="BD198" s="1916"/>
      <c r="BE198" s="1917"/>
    </row>
    <row r="199" spans="2:57" s="3" customFormat="1" ht="15.75" customHeight="1" x14ac:dyDescent="0.4">
      <c r="B199" s="66"/>
      <c r="C199" s="67"/>
      <c r="D199" s="222"/>
      <c r="E199" s="223"/>
      <c r="F199" s="223"/>
      <c r="G199" s="223"/>
      <c r="H199" s="223"/>
      <c r="I199" s="223"/>
      <c r="J199" s="223"/>
      <c r="K199" s="280"/>
      <c r="L199" s="1928"/>
      <c r="M199" s="1929"/>
      <c r="N199" s="1929"/>
      <c r="O199" s="1929"/>
      <c r="P199" s="1929"/>
      <c r="Q199" s="1929"/>
      <c r="R199" s="1929"/>
      <c r="S199" s="1929"/>
      <c r="T199" s="1929"/>
      <c r="U199" s="1929"/>
      <c r="V199" s="1929"/>
      <c r="W199" s="1929"/>
      <c r="X199" s="1929"/>
      <c r="Y199" s="1929"/>
      <c r="Z199" s="1930"/>
      <c r="AA199" s="736"/>
      <c r="AB199" s="709"/>
      <c r="AC199" s="709"/>
      <c r="AD199" s="709"/>
      <c r="AE199" s="709"/>
      <c r="AF199" s="710"/>
      <c r="AG199" s="967"/>
      <c r="AH199" s="968"/>
      <c r="AI199" s="968"/>
      <c r="AJ199" s="968"/>
      <c r="AK199" s="968"/>
      <c r="AL199" s="969"/>
      <c r="AM199" s="976"/>
      <c r="AN199" s="977"/>
      <c r="AO199" s="977"/>
      <c r="AP199" s="977"/>
      <c r="AQ199" s="978"/>
      <c r="AR199" s="1927">
        <f>AG199*AM199</f>
        <v>0</v>
      </c>
      <c r="AS199" s="1927"/>
      <c r="AT199" s="1927"/>
      <c r="AU199" s="1927"/>
      <c r="AV199" s="1927"/>
      <c r="AW199" s="1395"/>
      <c r="AX199" s="1913"/>
      <c r="AY199" s="1523"/>
      <c r="AZ199" s="1523"/>
      <c r="BA199" s="1523"/>
      <c r="BB199" s="1523"/>
      <c r="BC199" s="1523"/>
      <c r="BD199" s="1523"/>
      <c r="BE199" s="1524"/>
    </row>
    <row r="200" spans="2:57" s="3" customFormat="1" ht="15.75" customHeight="1" x14ac:dyDescent="0.4">
      <c r="B200" s="66"/>
      <c r="C200" s="67"/>
      <c r="D200" s="224"/>
      <c r="E200" s="225"/>
      <c r="F200" s="225"/>
      <c r="G200" s="225"/>
      <c r="H200" s="225"/>
      <c r="I200" s="225"/>
      <c r="J200" s="225"/>
      <c r="K200" s="281"/>
      <c r="L200" s="1931"/>
      <c r="M200" s="1932"/>
      <c r="N200" s="1932"/>
      <c r="O200" s="1932"/>
      <c r="P200" s="1932"/>
      <c r="Q200" s="1932"/>
      <c r="R200" s="1932"/>
      <c r="S200" s="1932"/>
      <c r="T200" s="1932"/>
      <c r="U200" s="1932"/>
      <c r="V200" s="1932"/>
      <c r="W200" s="1932"/>
      <c r="X200" s="1932"/>
      <c r="Y200" s="1932"/>
      <c r="Z200" s="1933"/>
      <c r="AA200" s="711"/>
      <c r="AB200" s="712"/>
      <c r="AC200" s="712"/>
      <c r="AD200" s="712"/>
      <c r="AE200" s="712"/>
      <c r="AF200" s="713"/>
      <c r="AG200" s="970"/>
      <c r="AH200" s="971"/>
      <c r="AI200" s="971"/>
      <c r="AJ200" s="971"/>
      <c r="AK200" s="971"/>
      <c r="AL200" s="972"/>
      <c r="AM200" s="979"/>
      <c r="AN200" s="980"/>
      <c r="AO200" s="980"/>
      <c r="AP200" s="980"/>
      <c r="AQ200" s="981"/>
      <c r="AR200" s="1927"/>
      <c r="AS200" s="1927"/>
      <c r="AT200" s="1927"/>
      <c r="AU200" s="1927"/>
      <c r="AV200" s="1927"/>
      <c r="AW200" s="1398"/>
      <c r="AX200" s="1914"/>
      <c r="AY200" s="1526"/>
      <c r="AZ200" s="1526"/>
      <c r="BA200" s="1526"/>
      <c r="BB200" s="1526"/>
      <c r="BC200" s="1526"/>
      <c r="BD200" s="1526"/>
      <c r="BE200" s="1527"/>
    </row>
    <row r="201" spans="2:57" s="3" customFormat="1" ht="15.75" customHeight="1" x14ac:dyDescent="0.4">
      <c r="B201" s="66"/>
      <c r="C201" s="67"/>
      <c r="D201" s="226" t="s">
        <v>466</v>
      </c>
      <c r="E201" s="742" t="s">
        <v>467</v>
      </c>
      <c r="F201" s="742"/>
      <c r="G201" s="742"/>
      <c r="H201" s="742"/>
      <c r="I201" s="742"/>
      <c r="J201" s="742"/>
      <c r="K201" s="743"/>
      <c r="L201" s="1918"/>
      <c r="M201" s="1919"/>
      <c r="N201" s="1919"/>
      <c r="O201" s="1919"/>
      <c r="P201" s="1919"/>
      <c r="Q201" s="1919"/>
      <c r="R201" s="1919"/>
      <c r="S201" s="1919"/>
      <c r="T201" s="1919"/>
      <c r="U201" s="1919"/>
      <c r="V201" s="1919"/>
      <c r="W201" s="1919"/>
      <c r="X201" s="1919"/>
      <c r="Y201" s="1919"/>
      <c r="Z201" s="1920"/>
      <c r="AA201" s="714"/>
      <c r="AB201" s="715"/>
      <c r="AC201" s="715"/>
      <c r="AD201" s="715"/>
      <c r="AE201" s="715"/>
      <c r="AF201" s="716"/>
      <c r="AG201" s="973"/>
      <c r="AH201" s="974"/>
      <c r="AI201" s="974"/>
      <c r="AJ201" s="974"/>
      <c r="AK201" s="974"/>
      <c r="AL201" s="975"/>
      <c r="AM201" s="982"/>
      <c r="AN201" s="983"/>
      <c r="AO201" s="983"/>
      <c r="AP201" s="983"/>
      <c r="AQ201" s="984"/>
      <c r="AR201" s="1927"/>
      <c r="AS201" s="1927"/>
      <c r="AT201" s="1927"/>
      <c r="AU201" s="1927"/>
      <c r="AV201" s="1927"/>
      <c r="AW201" s="1401"/>
      <c r="AX201" s="1915"/>
      <c r="AY201" s="1916"/>
      <c r="AZ201" s="1916"/>
      <c r="BA201" s="1916"/>
      <c r="BB201" s="1916"/>
      <c r="BC201" s="1916"/>
      <c r="BD201" s="1916"/>
      <c r="BE201" s="1917"/>
    </row>
    <row r="202" spans="2:57" s="3" customFormat="1" ht="15.75" customHeight="1" x14ac:dyDescent="0.4">
      <c r="B202" s="66"/>
      <c r="C202" s="67"/>
      <c r="D202" s="222"/>
      <c r="E202" s="223"/>
      <c r="F202" s="223"/>
      <c r="G202" s="223"/>
      <c r="H202" s="223"/>
      <c r="I202" s="223"/>
      <c r="J202" s="223"/>
      <c r="K202" s="280"/>
      <c r="L202" s="1928"/>
      <c r="M202" s="1929"/>
      <c r="N202" s="1929"/>
      <c r="O202" s="1929"/>
      <c r="P202" s="1929"/>
      <c r="Q202" s="1929"/>
      <c r="R202" s="1929"/>
      <c r="S202" s="1929"/>
      <c r="T202" s="1929"/>
      <c r="U202" s="1929"/>
      <c r="V202" s="1929"/>
      <c r="W202" s="1929"/>
      <c r="X202" s="1929"/>
      <c r="Y202" s="1929"/>
      <c r="Z202" s="1930"/>
      <c r="AA202" s="736"/>
      <c r="AB202" s="709"/>
      <c r="AC202" s="709"/>
      <c r="AD202" s="709"/>
      <c r="AE202" s="709"/>
      <c r="AF202" s="710"/>
      <c r="AG202" s="967"/>
      <c r="AH202" s="968"/>
      <c r="AI202" s="968"/>
      <c r="AJ202" s="968"/>
      <c r="AK202" s="968"/>
      <c r="AL202" s="969"/>
      <c r="AM202" s="976"/>
      <c r="AN202" s="977"/>
      <c r="AO202" s="977"/>
      <c r="AP202" s="977"/>
      <c r="AQ202" s="978"/>
      <c r="AR202" s="1927">
        <f>AG202*AM202</f>
        <v>0</v>
      </c>
      <c r="AS202" s="1927"/>
      <c r="AT202" s="1927"/>
      <c r="AU202" s="1927"/>
      <c r="AV202" s="1927"/>
      <c r="AW202" s="1395"/>
      <c r="AX202" s="1913"/>
      <c r="AY202" s="1523"/>
      <c r="AZ202" s="1523"/>
      <c r="BA202" s="1523"/>
      <c r="BB202" s="1523"/>
      <c r="BC202" s="1523"/>
      <c r="BD202" s="1523"/>
      <c r="BE202" s="1524"/>
    </row>
    <row r="203" spans="2:57" s="3" customFormat="1" ht="15.75" customHeight="1" x14ac:dyDescent="0.4">
      <c r="B203" s="66"/>
      <c r="C203" s="67"/>
      <c r="D203" s="224"/>
      <c r="E203" s="225"/>
      <c r="F203" s="225"/>
      <c r="G203" s="225"/>
      <c r="H203" s="225"/>
      <c r="I203" s="225"/>
      <c r="J203" s="225"/>
      <c r="K203" s="281"/>
      <c r="L203" s="1931"/>
      <c r="M203" s="1932"/>
      <c r="N203" s="1932"/>
      <c r="O203" s="1932"/>
      <c r="P203" s="1932"/>
      <c r="Q203" s="1932"/>
      <c r="R203" s="1932"/>
      <c r="S203" s="1932"/>
      <c r="T203" s="1932"/>
      <c r="U203" s="1932"/>
      <c r="V203" s="1932"/>
      <c r="W203" s="1932"/>
      <c r="X203" s="1932"/>
      <c r="Y203" s="1932"/>
      <c r="Z203" s="1933"/>
      <c r="AA203" s="711"/>
      <c r="AB203" s="712"/>
      <c r="AC203" s="712"/>
      <c r="AD203" s="712"/>
      <c r="AE203" s="712"/>
      <c r="AF203" s="713"/>
      <c r="AG203" s="970"/>
      <c r="AH203" s="971"/>
      <c r="AI203" s="971"/>
      <c r="AJ203" s="971"/>
      <c r="AK203" s="971"/>
      <c r="AL203" s="972"/>
      <c r="AM203" s="979"/>
      <c r="AN203" s="980"/>
      <c r="AO203" s="980"/>
      <c r="AP203" s="980"/>
      <c r="AQ203" s="981"/>
      <c r="AR203" s="1927"/>
      <c r="AS203" s="1927"/>
      <c r="AT203" s="1927"/>
      <c r="AU203" s="1927"/>
      <c r="AV203" s="1927"/>
      <c r="AW203" s="1398"/>
      <c r="AX203" s="1914"/>
      <c r="AY203" s="1526"/>
      <c r="AZ203" s="1526"/>
      <c r="BA203" s="1526"/>
      <c r="BB203" s="1526"/>
      <c r="BC203" s="1526"/>
      <c r="BD203" s="1526"/>
      <c r="BE203" s="1527"/>
    </row>
    <row r="204" spans="2:57" s="3" customFormat="1" ht="15.75" customHeight="1" x14ac:dyDescent="0.4">
      <c r="B204" s="66"/>
      <c r="C204" s="67"/>
      <c r="D204" s="226" t="s">
        <v>466</v>
      </c>
      <c r="E204" s="742" t="s">
        <v>467</v>
      </c>
      <c r="F204" s="742"/>
      <c r="G204" s="742"/>
      <c r="H204" s="742"/>
      <c r="I204" s="742"/>
      <c r="J204" s="742"/>
      <c r="K204" s="743"/>
      <c r="L204" s="1918"/>
      <c r="M204" s="1919"/>
      <c r="N204" s="1919"/>
      <c r="O204" s="1919"/>
      <c r="P204" s="1919"/>
      <c r="Q204" s="1919"/>
      <c r="R204" s="1919"/>
      <c r="S204" s="1919"/>
      <c r="T204" s="1919"/>
      <c r="U204" s="1919"/>
      <c r="V204" s="1919"/>
      <c r="W204" s="1919"/>
      <c r="X204" s="1919"/>
      <c r="Y204" s="1919"/>
      <c r="Z204" s="1920"/>
      <c r="AA204" s="714"/>
      <c r="AB204" s="715"/>
      <c r="AC204" s="715"/>
      <c r="AD204" s="715"/>
      <c r="AE204" s="715"/>
      <c r="AF204" s="716"/>
      <c r="AG204" s="973"/>
      <c r="AH204" s="974"/>
      <c r="AI204" s="974"/>
      <c r="AJ204" s="974"/>
      <c r="AK204" s="974"/>
      <c r="AL204" s="975"/>
      <c r="AM204" s="982"/>
      <c r="AN204" s="983"/>
      <c r="AO204" s="983"/>
      <c r="AP204" s="983"/>
      <c r="AQ204" s="984"/>
      <c r="AR204" s="1927"/>
      <c r="AS204" s="1927"/>
      <c r="AT204" s="1927"/>
      <c r="AU204" s="1927"/>
      <c r="AV204" s="1927"/>
      <c r="AW204" s="1401"/>
      <c r="AX204" s="1915"/>
      <c r="AY204" s="1916"/>
      <c r="AZ204" s="1916"/>
      <c r="BA204" s="1916"/>
      <c r="BB204" s="1916"/>
      <c r="BC204" s="1916"/>
      <c r="BD204" s="1916"/>
      <c r="BE204" s="1917"/>
    </row>
    <row r="205" spans="2:57" s="3" customFormat="1" ht="15.75" customHeight="1" x14ac:dyDescent="0.4">
      <c r="B205" s="66"/>
      <c r="C205" s="67"/>
      <c r="D205" s="222"/>
      <c r="E205" s="223"/>
      <c r="F205" s="223"/>
      <c r="G205" s="223"/>
      <c r="H205" s="223"/>
      <c r="I205" s="223"/>
      <c r="J205" s="223"/>
      <c r="K205" s="280"/>
      <c r="L205" s="1928"/>
      <c r="M205" s="1929"/>
      <c r="N205" s="1929"/>
      <c r="O205" s="1929"/>
      <c r="P205" s="1929"/>
      <c r="Q205" s="1929"/>
      <c r="R205" s="1929"/>
      <c r="S205" s="1929"/>
      <c r="T205" s="1929"/>
      <c r="U205" s="1929"/>
      <c r="V205" s="1929"/>
      <c r="W205" s="1929"/>
      <c r="X205" s="1929"/>
      <c r="Y205" s="1929"/>
      <c r="Z205" s="1930"/>
      <c r="AA205" s="736"/>
      <c r="AB205" s="709"/>
      <c r="AC205" s="709"/>
      <c r="AD205" s="709"/>
      <c r="AE205" s="709"/>
      <c r="AF205" s="710"/>
      <c r="AG205" s="967"/>
      <c r="AH205" s="968"/>
      <c r="AI205" s="968"/>
      <c r="AJ205" s="968"/>
      <c r="AK205" s="968"/>
      <c r="AL205" s="969"/>
      <c r="AM205" s="976"/>
      <c r="AN205" s="977"/>
      <c r="AO205" s="977"/>
      <c r="AP205" s="977"/>
      <c r="AQ205" s="978"/>
      <c r="AR205" s="1927">
        <f>AG205*AM205</f>
        <v>0</v>
      </c>
      <c r="AS205" s="1927"/>
      <c r="AT205" s="1927"/>
      <c r="AU205" s="1927"/>
      <c r="AV205" s="1927"/>
      <c r="AW205" s="1395"/>
      <c r="AX205" s="1913"/>
      <c r="AY205" s="1523"/>
      <c r="AZ205" s="1523"/>
      <c r="BA205" s="1523"/>
      <c r="BB205" s="1523"/>
      <c r="BC205" s="1523"/>
      <c r="BD205" s="1523"/>
      <c r="BE205" s="1524"/>
    </row>
    <row r="206" spans="2:57" s="3" customFormat="1" ht="15.75" customHeight="1" x14ac:dyDescent="0.4">
      <c r="B206" s="66"/>
      <c r="C206" s="67"/>
      <c r="D206" s="224"/>
      <c r="E206" s="225"/>
      <c r="F206" s="225"/>
      <c r="G206" s="225"/>
      <c r="H206" s="225"/>
      <c r="I206" s="225"/>
      <c r="J206" s="225"/>
      <c r="K206" s="281"/>
      <c r="L206" s="1931"/>
      <c r="M206" s="1932"/>
      <c r="N206" s="1932"/>
      <c r="O206" s="1932"/>
      <c r="P206" s="1932"/>
      <c r="Q206" s="1932"/>
      <c r="R206" s="1932"/>
      <c r="S206" s="1932"/>
      <c r="T206" s="1932"/>
      <c r="U206" s="1932"/>
      <c r="V206" s="1932"/>
      <c r="W206" s="1932"/>
      <c r="X206" s="1932"/>
      <c r="Y206" s="1932"/>
      <c r="Z206" s="1933"/>
      <c r="AA206" s="711"/>
      <c r="AB206" s="712"/>
      <c r="AC206" s="712"/>
      <c r="AD206" s="712"/>
      <c r="AE206" s="712"/>
      <c r="AF206" s="713"/>
      <c r="AG206" s="970"/>
      <c r="AH206" s="971"/>
      <c r="AI206" s="971"/>
      <c r="AJ206" s="971"/>
      <c r="AK206" s="971"/>
      <c r="AL206" s="972"/>
      <c r="AM206" s="979"/>
      <c r="AN206" s="980"/>
      <c r="AO206" s="980"/>
      <c r="AP206" s="980"/>
      <c r="AQ206" s="981"/>
      <c r="AR206" s="1927"/>
      <c r="AS206" s="1927"/>
      <c r="AT206" s="1927"/>
      <c r="AU206" s="1927"/>
      <c r="AV206" s="1927"/>
      <c r="AW206" s="1398"/>
      <c r="AX206" s="1914"/>
      <c r="AY206" s="1526"/>
      <c r="AZ206" s="1526"/>
      <c r="BA206" s="1526"/>
      <c r="BB206" s="1526"/>
      <c r="BC206" s="1526"/>
      <c r="BD206" s="1526"/>
      <c r="BE206" s="1527"/>
    </row>
    <row r="207" spans="2:57" s="3" customFormat="1" ht="15.75" customHeight="1" x14ac:dyDescent="0.4">
      <c r="B207" s="66"/>
      <c r="C207" s="67"/>
      <c r="D207" s="226" t="s">
        <v>466</v>
      </c>
      <c r="E207" s="742" t="s">
        <v>467</v>
      </c>
      <c r="F207" s="742"/>
      <c r="G207" s="742"/>
      <c r="H207" s="742"/>
      <c r="I207" s="742"/>
      <c r="J207" s="742"/>
      <c r="K207" s="743"/>
      <c r="L207" s="1918"/>
      <c r="M207" s="1919"/>
      <c r="N207" s="1919"/>
      <c r="O207" s="1919"/>
      <c r="P207" s="1919"/>
      <c r="Q207" s="1919"/>
      <c r="R207" s="1919"/>
      <c r="S207" s="1919"/>
      <c r="T207" s="1919"/>
      <c r="U207" s="1919"/>
      <c r="V207" s="1919"/>
      <c r="W207" s="1919"/>
      <c r="X207" s="1919"/>
      <c r="Y207" s="1919"/>
      <c r="Z207" s="1920"/>
      <c r="AA207" s="714"/>
      <c r="AB207" s="715"/>
      <c r="AC207" s="715"/>
      <c r="AD207" s="715"/>
      <c r="AE207" s="715"/>
      <c r="AF207" s="716"/>
      <c r="AG207" s="973"/>
      <c r="AH207" s="974"/>
      <c r="AI207" s="974"/>
      <c r="AJ207" s="974"/>
      <c r="AK207" s="974"/>
      <c r="AL207" s="975"/>
      <c r="AM207" s="982"/>
      <c r="AN207" s="983"/>
      <c r="AO207" s="983"/>
      <c r="AP207" s="983"/>
      <c r="AQ207" s="984"/>
      <c r="AR207" s="1927"/>
      <c r="AS207" s="1927"/>
      <c r="AT207" s="1927"/>
      <c r="AU207" s="1927"/>
      <c r="AV207" s="1927"/>
      <c r="AW207" s="1401"/>
      <c r="AX207" s="1915"/>
      <c r="AY207" s="1916"/>
      <c r="AZ207" s="1916"/>
      <c r="BA207" s="1916"/>
      <c r="BB207" s="1916"/>
      <c r="BC207" s="1916"/>
      <c r="BD207" s="1916"/>
      <c r="BE207" s="1917"/>
    </row>
    <row r="208" spans="2:57" ht="15.75" customHeight="1" x14ac:dyDescent="0.4">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1546" t="s">
        <v>51</v>
      </c>
      <c r="AB208" s="674"/>
      <c r="AC208" s="674"/>
      <c r="AD208" s="674"/>
      <c r="AE208" s="674"/>
      <c r="AF208" s="675"/>
      <c r="AG208" s="888"/>
      <c r="AH208" s="889"/>
      <c r="AI208" s="889"/>
      <c r="AJ208" s="890"/>
      <c r="AK208" s="453" t="s">
        <v>28</v>
      </c>
      <c r="AL208" s="557"/>
      <c r="AM208" s="701" t="s">
        <v>116</v>
      </c>
      <c r="AN208" s="701"/>
      <c r="AO208" s="701"/>
      <c r="AP208" s="701"/>
      <c r="AQ208" s="701"/>
      <c r="AR208" s="701"/>
      <c r="AS208" s="701"/>
      <c r="AT208" s="701"/>
      <c r="AU208" s="701"/>
      <c r="AV208" s="701"/>
      <c r="AW208" s="1569">
        <f>SUM(AR163:AV207)</f>
        <v>0</v>
      </c>
      <c r="AX208" s="1921"/>
      <c r="AY208" s="1921"/>
      <c r="AZ208" s="1921"/>
      <c r="BA208" s="1921"/>
      <c r="BB208" s="1921"/>
      <c r="BC208" s="1921"/>
      <c r="BD208" s="1921"/>
      <c r="BE208" s="1922"/>
    </row>
    <row r="209" spans="2:60" ht="15.75" customHeight="1" x14ac:dyDescent="0.4">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c r="AA209" s="676"/>
      <c r="AB209" s="677"/>
      <c r="AC209" s="677"/>
      <c r="AD209" s="677"/>
      <c r="AE209" s="677"/>
      <c r="AF209" s="678"/>
      <c r="AG209" s="1502"/>
      <c r="AH209" s="1503"/>
      <c r="AI209" s="1503"/>
      <c r="AJ209" s="1504"/>
      <c r="AK209" s="1341"/>
      <c r="AL209" s="560"/>
      <c r="AM209" s="701"/>
      <c r="AN209" s="701"/>
      <c r="AO209" s="701"/>
      <c r="AP209" s="701"/>
      <c r="AQ209" s="701"/>
      <c r="AR209" s="701"/>
      <c r="AS209" s="701"/>
      <c r="AT209" s="701"/>
      <c r="AU209" s="701"/>
      <c r="AV209" s="701"/>
      <c r="AW209" s="1923"/>
      <c r="AX209" s="1923"/>
      <c r="AY209" s="1923"/>
      <c r="AZ209" s="1923"/>
      <c r="BA209" s="1923"/>
      <c r="BB209" s="1923"/>
      <c r="BC209" s="1923"/>
      <c r="BD209" s="1923"/>
      <c r="BE209" s="1924"/>
    </row>
    <row r="210" spans="2:60" ht="15.75" customHeight="1" x14ac:dyDescent="0.4">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c r="AA210" s="679"/>
      <c r="AB210" s="680"/>
      <c r="AC210" s="680"/>
      <c r="AD210" s="680"/>
      <c r="AE210" s="680"/>
      <c r="AF210" s="681"/>
      <c r="AG210" s="891"/>
      <c r="AH210" s="892"/>
      <c r="AI210" s="892"/>
      <c r="AJ210" s="893"/>
      <c r="AK210" s="455"/>
      <c r="AL210" s="563"/>
      <c r="AM210" s="701"/>
      <c r="AN210" s="701"/>
      <c r="AO210" s="701"/>
      <c r="AP210" s="701"/>
      <c r="AQ210" s="701"/>
      <c r="AR210" s="701"/>
      <c r="AS210" s="701"/>
      <c r="AT210" s="701"/>
      <c r="AU210" s="701"/>
      <c r="AV210" s="701"/>
      <c r="AW210" s="1925"/>
      <c r="AX210" s="1925"/>
      <c r="AY210" s="1925"/>
      <c r="AZ210" s="1925"/>
      <c r="BA210" s="1925"/>
      <c r="BB210" s="1925"/>
      <c r="BC210" s="1925"/>
      <c r="BD210" s="1925"/>
      <c r="BE210" s="1926"/>
    </row>
    <row r="211" spans="2:60" ht="13.5" customHeight="1" x14ac:dyDescent="0.4">
      <c r="B211" s="52"/>
      <c r="C211" s="52"/>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4"/>
      <c r="AB211" s="284"/>
      <c r="AC211" s="284"/>
      <c r="AD211" s="284"/>
      <c r="AE211" s="284"/>
      <c r="AF211" s="284"/>
      <c r="AG211" s="285"/>
      <c r="AH211" s="285"/>
      <c r="AI211" s="285"/>
      <c r="AJ211" s="285"/>
      <c r="AK211" s="285"/>
      <c r="AL211" s="191"/>
      <c r="AM211" s="191"/>
      <c r="AN211" s="284"/>
      <c r="AO211" s="284"/>
      <c r="AP211" s="284"/>
      <c r="AQ211" s="284"/>
      <c r="AR211" s="284"/>
      <c r="AS211" s="284"/>
      <c r="AT211" s="284"/>
      <c r="AU211" s="284"/>
      <c r="AV211" s="284"/>
      <c r="AW211" s="284"/>
      <c r="AX211" s="284"/>
      <c r="AY211" s="284"/>
      <c r="AZ211" s="276"/>
      <c r="BA211" s="276"/>
      <c r="BB211" s="276"/>
      <c r="BC211" s="276"/>
      <c r="BD211" s="276"/>
      <c r="BE211" s="276"/>
      <c r="BF211" s="52"/>
      <c r="BG211" s="52"/>
      <c r="BH211" s="52"/>
    </row>
    <row r="212" spans="2:60" ht="15" customHeight="1" x14ac:dyDescent="0.4">
      <c r="B212" s="2" t="s">
        <v>468</v>
      </c>
      <c r="D212" s="64"/>
      <c r="E212" s="64"/>
      <c r="F212" s="64"/>
      <c r="G212" s="64"/>
      <c r="H212" s="64"/>
      <c r="I212" s="64"/>
      <c r="J212" s="64"/>
      <c r="K212" s="64"/>
      <c r="L212" s="64"/>
    </row>
    <row r="213" spans="2:60" ht="13.5" customHeight="1" x14ac:dyDescent="0.4">
      <c r="B213" s="7"/>
      <c r="C213" s="59"/>
      <c r="D213" s="573" t="s">
        <v>469</v>
      </c>
      <c r="E213" s="744"/>
      <c r="F213" s="744"/>
      <c r="G213" s="744"/>
      <c r="H213" s="744"/>
      <c r="I213" s="744"/>
      <c r="J213" s="744"/>
      <c r="K213" s="745"/>
      <c r="L213" s="1904" t="s">
        <v>118</v>
      </c>
      <c r="M213" s="1905"/>
      <c r="N213" s="1905"/>
      <c r="O213" s="1905"/>
      <c r="P213" s="1905"/>
      <c r="Q213" s="1905"/>
      <c r="R213" s="1905"/>
      <c r="S213" s="1905"/>
      <c r="T213" s="1905"/>
      <c r="U213" s="1905"/>
      <c r="V213" s="1905"/>
      <c r="W213" s="1905"/>
      <c r="X213" s="1905"/>
      <c r="Y213" s="1905"/>
      <c r="Z213" s="1906"/>
      <c r="AA213" s="573" t="s">
        <v>107</v>
      </c>
      <c r="AB213" s="744"/>
      <c r="AC213" s="744"/>
      <c r="AD213" s="745"/>
      <c r="AE213" s="573" t="s">
        <v>469</v>
      </c>
      <c r="AF213" s="744"/>
      <c r="AG213" s="744"/>
      <c r="AH213" s="744"/>
      <c r="AI213" s="744"/>
      <c r="AJ213" s="744"/>
      <c r="AK213" s="744"/>
      <c r="AL213" s="744"/>
      <c r="AM213" s="745"/>
      <c r="AN213" s="1904" t="s">
        <v>118</v>
      </c>
      <c r="AO213" s="1905"/>
      <c r="AP213" s="1905"/>
      <c r="AQ213" s="1905"/>
      <c r="AR213" s="1905"/>
      <c r="AS213" s="1905"/>
      <c r="AT213" s="1905"/>
      <c r="AU213" s="1905"/>
      <c r="AV213" s="1905"/>
      <c r="AW213" s="1905"/>
      <c r="AX213" s="1905"/>
      <c r="AY213" s="1905"/>
      <c r="AZ213" s="1905"/>
      <c r="BA213" s="1905"/>
      <c r="BB213" s="1906"/>
      <c r="BC213" s="787" t="s">
        <v>107</v>
      </c>
      <c r="BD213" s="852"/>
      <c r="BE213" s="852"/>
      <c r="BF213" s="853"/>
    </row>
    <row r="214" spans="2:60" ht="13.5" customHeight="1" x14ac:dyDescent="0.4">
      <c r="B214" s="7"/>
      <c r="C214" s="59"/>
      <c r="D214" s="781"/>
      <c r="E214" s="782"/>
      <c r="F214" s="782"/>
      <c r="G214" s="782"/>
      <c r="H214" s="782"/>
      <c r="I214" s="782"/>
      <c r="J214" s="782"/>
      <c r="K214" s="783"/>
      <c r="L214" s="1907"/>
      <c r="M214" s="1908"/>
      <c r="N214" s="1908"/>
      <c r="O214" s="1908"/>
      <c r="P214" s="1908"/>
      <c r="Q214" s="1908"/>
      <c r="R214" s="1908"/>
      <c r="S214" s="1908"/>
      <c r="T214" s="1908"/>
      <c r="U214" s="1908"/>
      <c r="V214" s="1908"/>
      <c r="W214" s="1908"/>
      <c r="X214" s="1908"/>
      <c r="Y214" s="1908"/>
      <c r="Z214" s="1909"/>
      <c r="AA214" s="781"/>
      <c r="AB214" s="782"/>
      <c r="AC214" s="782"/>
      <c r="AD214" s="783"/>
      <c r="AE214" s="781"/>
      <c r="AF214" s="782"/>
      <c r="AG214" s="782"/>
      <c r="AH214" s="782"/>
      <c r="AI214" s="782"/>
      <c r="AJ214" s="782"/>
      <c r="AK214" s="782"/>
      <c r="AL214" s="782"/>
      <c r="AM214" s="783"/>
      <c r="AN214" s="1907"/>
      <c r="AO214" s="1908"/>
      <c r="AP214" s="1908"/>
      <c r="AQ214" s="1908"/>
      <c r="AR214" s="1908"/>
      <c r="AS214" s="1908"/>
      <c r="AT214" s="1908"/>
      <c r="AU214" s="1908"/>
      <c r="AV214" s="1908"/>
      <c r="AW214" s="1908"/>
      <c r="AX214" s="1908"/>
      <c r="AY214" s="1908"/>
      <c r="AZ214" s="1908"/>
      <c r="BA214" s="1908"/>
      <c r="BB214" s="1909"/>
      <c r="BC214" s="854"/>
      <c r="BD214" s="855"/>
      <c r="BE214" s="855"/>
      <c r="BF214" s="856"/>
    </row>
    <row r="215" spans="2:60" ht="13.5" customHeight="1" x14ac:dyDescent="0.4">
      <c r="B215" s="7"/>
      <c r="C215" s="59"/>
      <c r="D215" s="781"/>
      <c r="E215" s="782"/>
      <c r="F215" s="782"/>
      <c r="G215" s="782"/>
      <c r="H215" s="782"/>
      <c r="I215" s="782"/>
      <c r="J215" s="782"/>
      <c r="K215" s="783"/>
      <c r="L215" s="1910" t="s">
        <v>112</v>
      </c>
      <c r="M215" s="1911"/>
      <c r="N215" s="1911"/>
      <c r="O215" s="1911"/>
      <c r="P215" s="1911"/>
      <c r="Q215" s="1911"/>
      <c r="R215" s="1911"/>
      <c r="S215" s="1911"/>
      <c r="T215" s="1911"/>
      <c r="U215" s="1911"/>
      <c r="V215" s="1911"/>
      <c r="W215" s="1911"/>
      <c r="X215" s="1911"/>
      <c r="Y215" s="1911"/>
      <c r="Z215" s="1912"/>
      <c r="AA215" s="781"/>
      <c r="AB215" s="782"/>
      <c r="AC215" s="782"/>
      <c r="AD215" s="783"/>
      <c r="AE215" s="781"/>
      <c r="AF215" s="782"/>
      <c r="AG215" s="782"/>
      <c r="AH215" s="782"/>
      <c r="AI215" s="782"/>
      <c r="AJ215" s="782"/>
      <c r="AK215" s="782"/>
      <c r="AL215" s="782"/>
      <c r="AM215" s="783"/>
      <c r="AN215" s="1910" t="s">
        <v>112</v>
      </c>
      <c r="AO215" s="1911"/>
      <c r="AP215" s="1911"/>
      <c r="AQ215" s="1911"/>
      <c r="AR215" s="1911"/>
      <c r="AS215" s="1911"/>
      <c r="AT215" s="1911"/>
      <c r="AU215" s="1911"/>
      <c r="AV215" s="1911"/>
      <c r="AW215" s="1911"/>
      <c r="AX215" s="1911"/>
      <c r="AY215" s="1911"/>
      <c r="AZ215" s="1911"/>
      <c r="BA215" s="1911"/>
      <c r="BB215" s="1912"/>
      <c r="BC215" s="854"/>
      <c r="BD215" s="855"/>
      <c r="BE215" s="855"/>
      <c r="BF215" s="856"/>
    </row>
    <row r="216" spans="2:60" ht="13.5" customHeight="1" x14ac:dyDescent="0.4">
      <c r="B216" s="7"/>
      <c r="C216" s="59"/>
      <c r="D216" s="784"/>
      <c r="E216" s="785"/>
      <c r="F216" s="785"/>
      <c r="G216" s="785"/>
      <c r="H216" s="785"/>
      <c r="I216" s="785"/>
      <c r="J216" s="785"/>
      <c r="K216" s="786"/>
      <c r="L216" s="1541" t="s">
        <v>298</v>
      </c>
      <c r="M216" s="1542"/>
      <c r="N216" s="1542"/>
      <c r="O216" s="1542"/>
      <c r="P216" s="1542"/>
      <c r="Q216" s="1542"/>
      <c r="R216" s="1542"/>
      <c r="S216" s="1542"/>
      <c r="T216" s="1542"/>
      <c r="U216" s="1542"/>
      <c r="V216" s="1542"/>
      <c r="W216" s="1542"/>
      <c r="X216" s="1542"/>
      <c r="Y216" s="1542"/>
      <c r="Z216" s="1543"/>
      <c r="AA216" s="784"/>
      <c r="AB216" s="785"/>
      <c r="AC216" s="785"/>
      <c r="AD216" s="786"/>
      <c r="AE216" s="784"/>
      <c r="AF216" s="785"/>
      <c r="AG216" s="785"/>
      <c r="AH216" s="785"/>
      <c r="AI216" s="785"/>
      <c r="AJ216" s="785"/>
      <c r="AK216" s="785"/>
      <c r="AL216" s="785"/>
      <c r="AM216" s="786"/>
      <c r="AN216" s="1541" t="s">
        <v>298</v>
      </c>
      <c r="AO216" s="1542"/>
      <c r="AP216" s="1542"/>
      <c r="AQ216" s="1542"/>
      <c r="AR216" s="1542"/>
      <c r="AS216" s="1542"/>
      <c r="AT216" s="1542"/>
      <c r="AU216" s="1542"/>
      <c r="AV216" s="1542"/>
      <c r="AW216" s="1542"/>
      <c r="AX216" s="1542"/>
      <c r="AY216" s="1542"/>
      <c r="AZ216" s="1542"/>
      <c r="BA216" s="1542"/>
      <c r="BB216" s="1543"/>
      <c r="BC216" s="857"/>
      <c r="BD216" s="858"/>
      <c r="BE216" s="858"/>
      <c r="BF216" s="859"/>
    </row>
    <row r="217" spans="2:60" s="3" customFormat="1" ht="13.5" customHeight="1" x14ac:dyDescent="0.4">
      <c r="B217" s="66"/>
      <c r="C217" s="67"/>
      <c r="D217" s="580"/>
      <c r="E217" s="581"/>
      <c r="F217" s="581"/>
      <c r="G217" s="581"/>
      <c r="H217" s="581"/>
      <c r="I217" s="581"/>
      <c r="J217" s="581"/>
      <c r="K217" s="582"/>
      <c r="L217" s="1887"/>
      <c r="M217" s="1888"/>
      <c r="N217" s="1888"/>
      <c r="O217" s="1888"/>
      <c r="P217" s="1888"/>
      <c r="Q217" s="1888"/>
      <c r="R217" s="1888"/>
      <c r="S217" s="1888"/>
      <c r="T217" s="1888"/>
      <c r="U217" s="1888"/>
      <c r="V217" s="1888"/>
      <c r="W217" s="1888"/>
      <c r="X217" s="1888"/>
      <c r="Y217" s="1888"/>
      <c r="Z217" s="1889"/>
      <c r="AA217" s="917"/>
      <c r="AB217" s="1893"/>
      <c r="AC217" s="1893"/>
      <c r="AD217" s="1894"/>
      <c r="AE217" s="580"/>
      <c r="AF217" s="581"/>
      <c r="AG217" s="581"/>
      <c r="AH217" s="581"/>
      <c r="AI217" s="581"/>
      <c r="AJ217" s="581"/>
      <c r="AK217" s="581"/>
      <c r="AL217" s="581"/>
      <c r="AM217" s="582"/>
      <c r="AN217" s="1887"/>
      <c r="AO217" s="1888"/>
      <c r="AP217" s="1888"/>
      <c r="AQ217" s="1888"/>
      <c r="AR217" s="1888"/>
      <c r="AS217" s="1888"/>
      <c r="AT217" s="1888"/>
      <c r="AU217" s="1888"/>
      <c r="AV217" s="1888"/>
      <c r="AW217" s="1888"/>
      <c r="AX217" s="1888"/>
      <c r="AY217" s="1888"/>
      <c r="AZ217" s="1888"/>
      <c r="BA217" s="1888"/>
      <c r="BB217" s="1889"/>
      <c r="BC217" s="917"/>
      <c r="BD217" s="1893"/>
      <c r="BE217" s="1893"/>
      <c r="BF217" s="1894"/>
    </row>
    <row r="218" spans="2:60" s="3" customFormat="1" ht="13.5" customHeight="1" x14ac:dyDescent="0.4">
      <c r="B218" s="66"/>
      <c r="C218" s="67"/>
      <c r="D218" s="583"/>
      <c r="E218" s="584"/>
      <c r="F218" s="584"/>
      <c r="G218" s="584"/>
      <c r="H218" s="584"/>
      <c r="I218" s="584"/>
      <c r="J218" s="584"/>
      <c r="K218" s="585"/>
      <c r="L218" s="1890"/>
      <c r="M218" s="1891"/>
      <c r="N218" s="1891"/>
      <c r="O218" s="1891"/>
      <c r="P218" s="1891"/>
      <c r="Q218" s="1891"/>
      <c r="R218" s="1891"/>
      <c r="S218" s="1891"/>
      <c r="T218" s="1891"/>
      <c r="U218" s="1891"/>
      <c r="V218" s="1891"/>
      <c r="W218" s="1891"/>
      <c r="X218" s="1891"/>
      <c r="Y218" s="1891"/>
      <c r="Z218" s="1892"/>
      <c r="AA218" s="1895"/>
      <c r="AB218" s="1896"/>
      <c r="AC218" s="1896"/>
      <c r="AD218" s="1897"/>
      <c r="AE218" s="583"/>
      <c r="AF218" s="584"/>
      <c r="AG218" s="584"/>
      <c r="AH218" s="584"/>
      <c r="AI218" s="584"/>
      <c r="AJ218" s="584"/>
      <c r="AK218" s="584"/>
      <c r="AL218" s="584"/>
      <c r="AM218" s="585"/>
      <c r="AN218" s="1890"/>
      <c r="AO218" s="1891"/>
      <c r="AP218" s="1891"/>
      <c r="AQ218" s="1891"/>
      <c r="AR218" s="1891"/>
      <c r="AS218" s="1891"/>
      <c r="AT218" s="1891"/>
      <c r="AU218" s="1891"/>
      <c r="AV218" s="1891"/>
      <c r="AW218" s="1891"/>
      <c r="AX218" s="1891"/>
      <c r="AY218" s="1891"/>
      <c r="AZ218" s="1891"/>
      <c r="BA218" s="1891"/>
      <c r="BB218" s="1892"/>
      <c r="BC218" s="1895"/>
      <c r="BD218" s="1896"/>
      <c r="BE218" s="1896"/>
      <c r="BF218" s="1897"/>
    </row>
    <row r="219" spans="2:60" s="3" customFormat="1" ht="13.5" customHeight="1" x14ac:dyDescent="0.4">
      <c r="B219" s="66"/>
      <c r="C219" s="67"/>
      <c r="D219" s="583"/>
      <c r="E219" s="584"/>
      <c r="F219" s="584"/>
      <c r="G219" s="584"/>
      <c r="H219" s="584"/>
      <c r="I219" s="584"/>
      <c r="J219" s="584"/>
      <c r="K219" s="585"/>
      <c r="L219" s="1901"/>
      <c r="M219" s="1902"/>
      <c r="N219" s="1902"/>
      <c r="O219" s="1902"/>
      <c r="P219" s="1902"/>
      <c r="Q219" s="1902"/>
      <c r="R219" s="1902"/>
      <c r="S219" s="1902"/>
      <c r="T219" s="1902"/>
      <c r="U219" s="1902"/>
      <c r="V219" s="1902"/>
      <c r="W219" s="1902"/>
      <c r="X219" s="1902"/>
      <c r="Y219" s="1902"/>
      <c r="Z219" s="1903"/>
      <c r="AA219" s="1895"/>
      <c r="AB219" s="1896"/>
      <c r="AC219" s="1896"/>
      <c r="AD219" s="1897"/>
      <c r="AE219" s="583"/>
      <c r="AF219" s="584"/>
      <c r="AG219" s="584"/>
      <c r="AH219" s="584"/>
      <c r="AI219" s="584"/>
      <c r="AJ219" s="584"/>
      <c r="AK219" s="584"/>
      <c r="AL219" s="584"/>
      <c r="AM219" s="585"/>
      <c r="AN219" s="1901"/>
      <c r="AO219" s="1902"/>
      <c r="AP219" s="1902"/>
      <c r="AQ219" s="1902"/>
      <c r="AR219" s="1902"/>
      <c r="AS219" s="1902"/>
      <c r="AT219" s="1902"/>
      <c r="AU219" s="1902"/>
      <c r="AV219" s="1902"/>
      <c r="AW219" s="1902"/>
      <c r="AX219" s="1902"/>
      <c r="AY219" s="1902"/>
      <c r="AZ219" s="1902"/>
      <c r="BA219" s="1902"/>
      <c r="BB219" s="1903"/>
      <c r="BC219" s="1895"/>
      <c r="BD219" s="1896"/>
      <c r="BE219" s="1896"/>
      <c r="BF219" s="1897"/>
    </row>
    <row r="220" spans="2:60" s="3" customFormat="1" ht="13.5" customHeight="1" x14ac:dyDescent="0.4">
      <c r="B220" s="66"/>
      <c r="C220" s="67"/>
      <c r="D220" s="586" t="s">
        <v>289</v>
      </c>
      <c r="E220" s="587"/>
      <c r="F220" s="587"/>
      <c r="G220" s="587"/>
      <c r="H220" s="587"/>
      <c r="I220" s="587"/>
      <c r="J220" s="587"/>
      <c r="K220" s="588"/>
      <c r="L220" s="867"/>
      <c r="M220" s="868"/>
      <c r="N220" s="868"/>
      <c r="O220" s="868"/>
      <c r="P220" s="868"/>
      <c r="Q220" s="868"/>
      <c r="R220" s="868"/>
      <c r="S220" s="868"/>
      <c r="T220" s="868"/>
      <c r="U220" s="868"/>
      <c r="V220" s="868"/>
      <c r="W220" s="868"/>
      <c r="X220" s="868"/>
      <c r="Y220" s="868"/>
      <c r="Z220" s="869"/>
      <c r="AA220" s="1898"/>
      <c r="AB220" s="1899"/>
      <c r="AC220" s="1899"/>
      <c r="AD220" s="1900"/>
      <c r="AE220" s="586" t="s">
        <v>289</v>
      </c>
      <c r="AF220" s="587"/>
      <c r="AG220" s="587"/>
      <c r="AH220" s="587"/>
      <c r="AI220" s="587"/>
      <c r="AJ220" s="587"/>
      <c r="AK220" s="587"/>
      <c r="AL220" s="587"/>
      <c r="AM220" s="588"/>
      <c r="AN220" s="867"/>
      <c r="AO220" s="868"/>
      <c r="AP220" s="868"/>
      <c r="AQ220" s="868"/>
      <c r="AR220" s="868"/>
      <c r="AS220" s="868"/>
      <c r="AT220" s="868"/>
      <c r="AU220" s="868"/>
      <c r="AV220" s="868"/>
      <c r="AW220" s="868"/>
      <c r="AX220" s="868"/>
      <c r="AY220" s="868"/>
      <c r="AZ220" s="868"/>
      <c r="BA220" s="868"/>
      <c r="BB220" s="869"/>
      <c r="BC220" s="1898"/>
      <c r="BD220" s="1899"/>
      <c r="BE220" s="1899"/>
      <c r="BF220" s="1900"/>
    </row>
    <row r="221" spans="2:60" s="3" customFormat="1" ht="13.5" customHeight="1" x14ac:dyDescent="0.4">
      <c r="B221" s="66"/>
      <c r="C221" s="67"/>
      <c r="D221" s="580"/>
      <c r="E221" s="581"/>
      <c r="F221" s="581"/>
      <c r="G221" s="581"/>
      <c r="H221" s="581"/>
      <c r="I221" s="581"/>
      <c r="J221" s="581"/>
      <c r="K221" s="582"/>
      <c r="L221" s="1887"/>
      <c r="M221" s="1888"/>
      <c r="N221" s="1888"/>
      <c r="O221" s="1888"/>
      <c r="P221" s="1888"/>
      <c r="Q221" s="1888"/>
      <c r="R221" s="1888"/>
      <c r="S221" s="1888"/>
      <c r="T221" s="1888"/>
      <c r="U221" s="1888"/>
      <c r="V221" s="1888"/>
      <c r="W221" s="1888"/>
      <c r="X221" s="1888"/>
      <c r="Y221" s="1888"/>
      <c r="Z221" s="1889"/>
      <c r="AA221" s="917"/>
      <c r="AB221" s="1893"/>
      <c r="AC221" s="1893"/>
      <c r="AD221" s="1894"/>
      <c r="AE221" s="580"/>
      <c r="AF221" s="581"/>
      <c r="AG221" s="581"/>
      <c r="AH221" s="581"/>
      <c r="AI221" s="581"/>
      <c r="AJ221" s="581"/>
      <c r="AK221" s="581"/>
      <c r="AL221" s="581"/>
      <c r="AM221" s="582"/>
      <c r="AN221" s="1887"/>
      <c r="AO221" s="1888"/>
      <c r="AP221" s="1888"/>
      <c r="AQ221" s="1888"/>
      <c r="AR221" s="1888"/>
      <c r="AS221" s="1888"/>
      <c r="AT221" s="1888"/>
      <c r="AU221" s="1888"/>
      <c r="AV221" s="1888"/>
      <c r="AW221" s="1888"/>
      <c r="AX221" s="1888"/>
      <c r="AY221" s="1888"/>
      <c r="AZ221" s="1888"/>
      <c r="BA221" s="1888"/>
      <c r="BB221" s="1889"/>
      <c r="BC221" s="917"/>
      <c r="BD221" s="1893"/>
      <c r="BE221" s="1893"/>
      <c r="BF221" s="1894"/>
    </row>
    <row r="222" spans="2:60" s="3" customFormat="1" ht="13.5" customHeight="1" x14ac:dyDescent="0.4">
      <c r="B222" s="66"/>
      <c r="C222" s="67"/>
      <c r="D222" s="583"/>
      <c r="E222" s="584"/>
      <c r="F222" s="584"/>
      <c r="G222" s="584"/>
      <c r="H222" s="584"/>
      <c r="I222" s="584"/>
      <c r="J222" s="584"/>
      <c r="K222" s="585"/>
      <c r="L222" s="1890"/>
      <c r="M222" s="1891"/>
      <c r="N222" s="1891"/>
      <c r="O222" s="1891"/>
      <c r="P222" s="1891"/>
      <c r="Q222" s="1891"/>
      <c r="R222" s="1891"/>
      <c r="S222" s="1891"/>
      <c r="T222" s="1891"/>
      <c r="U222" s="1891"/>
      <c r="V222" s="1891"/>
      <c r="W222" s="1891"/>
      <c r="X222" s="1891"/>
      <c r="Y222" s="1891"/>
      <c r="Z222" s="1892"/>
      <c r="AA222" s="1895"/>
      <c r="AB222" s="1896"/>
      <c r="AC222" s="1896"/>
      <c r="AD222" s="1897"/>
      <c r="AE222" s="583"/>
      <c r="AF222" s="584"/>
      <c r="AG222" s="584"/>
      <c r="AH222" s="584"/>
      <c r="AI222" s="584"/>
      <c r="AJ222" s="584"/>
      <c r="AK222" s="584"/>
      <c r="AL222" s="584"/>
      <c r="AM222" s="585"/>
      <c r="AN222" s="1890"/>
      <c r="AO222" s="1891"/>
      <c r="AP222" s="1891"/>
      <c r="AQ222" s="1891"/>
      <c r="AR222" s="1891"/>
      <c r="AS222" s="1891"/>
      <c r="AT222" s="1891"/>
      <c r="AU222" s="1891"/>
      <c r="AV222" s="1891"/>
      <c r="AW222" s="1891"/>
      <c r="AX222" s="1891"/>
      <c r="AY222" s="1891"/>
      <c r="AZ222" s="1891"/>
      <c r="BA222" s="1891"/>
      <c r="BB222" s="1892"/>
      <c r="BC222" s="1895"/>
      <c r="BD222" s="1896"/>
      <c r="BE222" s="1896"/>
      <c r="BF222" s="1897"/>
    </row>
    <row r="223" spans="2:60" s="3" customFormat="1" ht="13.5" customHeight="1" x14ac:dyDescent="0.4">
      <c r="B223" s="66"/>
      <c r="C223" s="67"/>
      <c r="D223" s="583"/>
      <c r="E223" s="584"/>
      <c r="F223" s="584"/>
      <c r="G223" s="584"/>
      <c r="H223" s="584"/>
      <c r="I223" s="584"/>
      <c r="J223" s="584"/>
      <c r="K223" s="585"/>
      <c r="L223" s="1901"/>
      <c r="M223" s="1902"/>
      <c r="N223" s="1902"/>
      <c r="O223" s="1902"/>
      <c r="P223" s="1902"/>
      <c r="Q223" s="1902"/>
      <c r="R223" s="1902"/>
      <c r="S223" s="1902"/>
      <c r="T223" s="1902"/>
      <c r="U223" s="1902"/>
      <c r="V223" s="1902"/>
      <c r="W223" s="1902"/>
      <c r="X223" s="1902"/>
      <c r="Y223" s="1902"/>
      <c r="Z223" s="1903"/>
      <c r="AA223" s="1895"/>
      <c r="AB223" s="1896"/>
      <c r="AC223" s="1896"/>
      <c r="AD223" s="1897"/>
      <c r="AE223" s="583"/>
      <c r="AF223" s="584"/>
      <c r="AG223" s="584"/>
      <c r="AH223" s="584"/>
      <c r="AI223" s="584"/>
      <c r="AJ223" s="584"/>
      <c r="AK223" s="584"/>
      <c r="AL223" s="584"/>
      <c r="AM223" s="585"/>
      <c r="AN223" s="1901"/>
      <c r="AO223" s="1902"/>
      <c r="AP223" s="1902"/>
      <c r="AQ223" s="1902"/>
      <c r="AR223" s="1902"/>
      <c r="AS223" s="1902"/>
      <c r="AT223" s="1902"/>
      <c r="AU223" s="1902"/>
      <c r="AV223" s="1902"/>
      <c r="AW223" s="1902"/>
      <c r="AX223" s="1902"/>
      <c r="AY223" s="1902"/>
      <c r="AZ223" s="1902"/>
      <c r="BA223" s="1902"/>
      <c r="BB223" s="1903"/>
      <c r="BC223" s="1895"/>
      <c r="BD223" s="1896"/>
      <c r="BE223" s="1896"/>
      <c r="BF223" s="1897"/>
    </row>
    <row r="224" spans="2:60" s="3" customFormat="1" ht="13.5" customHeight="1" x14ac:dyDescent="0.4">
      <c r="B224" s="66"/>
      <c r="C224" s="67"/>
      <c r="D224" s="586" t="s">
        <v>289</v>
      </c>
      <c r="E224" s="587"/>
      <c r="F224" s="587"/>
      <c r="G224" s="587"/>
      <c r="H224" s="587"/>
      <c r="I224" s="587"/>
      <c r="J224" s="587"/>
      <c r="K224" s="588"/>
      <c r="L224" s="867"/>
      <c r="M224" s="868"/>
      <c r="N224" s="868"/>
      <c r="O224" s="868"/>
      <c r="P224" s="868"/>
      <c r="Q224" s="868"/>
      <c r="R224" s="868"/>
      <c r="S224" s="868"/>
      <c r="T224" s="868"/>
      <c r="U224" s="868"/>
      <c r="V224" s="868"/>
      <c r="W224" s="868"/>
      <c r="X224" s="868"/>
      <c r="Y224" s="868"/>
      <c r="Z224" s="869"/>
      <c r="AA224" s="1898"/>
      <c r="AB224" s="1899"/>
      <c r="AC224" s="1899"/>
      <c r="AD224" s="1900"/>
      <c r="AE224" s="586" t="s">
        <v>289</v>
      </c>
      <c r="AF224" s="587"/>
      <c r="AG224" s="587"/>
      <c r="AH224" s="587"/>
      <c r="AI224" s="587"/>
      <c r="AJ224" s="587"/>
      <c r="AK224" s="587"/>
      <c r="AL224" s="587"/>
      <c r="AM224" s="588"/>
      <c r="AN224" s="867"/>
      <c r="AO224" s="868"/>
      <c r="AP224" s="868"/>
      <c r="AQ224" s="868"/>
      <c r="AR224" s="868"/>
      <c r="AS224" s="868"/>
      <c r="AT224" s="868"/>
      <c r="AU224" s="868"/>
      <c r="AV224" s="868"/>
      <c r="AW224" s="868"/>
      <c r="AX224" s="868"/>
      <c r="AY224" s="868"/>
      <c r="AZ224" s="868"/>
      <c r="BA224" s="868"/>
      <c r="BB224" s="869"/>
      <c r="BC224" s="1898"/>
      <c r="BD224" s="1899"/>
      <c r="BE224" s="1899"/>
      <c r="BF224" s="1900"/>
    </row>
    <row r="225" spans="2:58" s="3" customFormat="1" ht="13.5" customHeight="1" x14ac:dyDescent="0.4">
      <c r="B225" s="66"/>
      <c r="C225" s="67"/>
      <c r="D225" s="580"/>
      <c r="E225" s="581"/>
      <c r="F225" s="581"/>
      <c r="G225" s="581"/>
      <c r="H225" s="581"/>
      <c r="I225" s="581"/>
      <c r="J225" s="581"/>
      <c r="K225" s="582"/>
      <c r="L225" s="1887"/>
      <c r="M225" s="1888"/>
      <c r="N225" s="1888"/>
      <c r="O225" s="1888"/>
      <c r="P225" s="1888"/>
      <c r="Q225" s="1888"/>
      <c r="R225" s="1888"/>
      <c r="S225" s="1888"/>
      <c r="T225" s="1888"/>
      <c r="U225" s="1888"/>
      <c r="V225" s="1888"/>
      <c r="W225" s="1888"/>
      <c r="X225" s="1888"/>
      <c r="Y225" s="1888"/>
      <c r="Z225" s="1889"/>
      <c r="AA225" s="917"/>
      <c r="AB225" s="1893"/>
      <c r="AC225" s="1893"/>
      <c r="AD225" s="1894"/>
      <c r="AE225" s="580"/>
      <c r="AF225" s="581"/>
      <c r="AG225" s="581"/>
      <c r="AH225" s="581"/>
      <c r="AI225" s="581"/>
      <c r="AJ225" s="581"/>
      <c r="AK225" s="581"/>
      <c r="AL225" s="581"/>
      <c r="AM225" s="582"/>
      <c r="AN225" s="1887"/>
      <c r="AO225" s="1888"/>
      <c r="AP225" s="1888"/>
      <c r="AQ225" s="1888"/>
      <c r="AR225" s="1888"/>
      <c r="AS225" s="1888"/>
      <c r="AT225" s="1888"/>
      <c r="AU225" s="1888"/>
      <c r="AV225" s="1888"/>
      <c r="AW225" s="1888"/>
      <c r="AX225" s="1888"/>
      <c r="AY225" s="1888"/>
      <c r="AZ225" s="1888"/>
      <c r="BA225" s="1888"/>
      <c r="BB225" s="1889"/>
      <c r="BC225" s="917"/>
      <c r="BD225" s="1893"/>
      <c r="BE225" s="1893"/>
      <c r="BF225" s="1894"/>
    </row>
    <row r="226" spans="2:58" s="3" customFormat="1" ht="13.5" customHeight="1" x14ac:dyDescent="0.4">
      <c r="B226" s="66"/>
      <c r="C226" s="67"/>
      <c r="D226" s="583"/>
      <c r="E226" s="584"/>
      <c r="F226" s="584"/>
      <c r="G226" s="584"/>
      <c r="H226" s="584"/>
      <c r="I226" s="584"/>
      <c r="J226" s="584"/>
      <c r="K226" s="585"/>
      <c r="L226" s="1890"/>
      <c r="M226" s="1891"/>
      <c r="N226" s="1891"/>
      <c r="O226" s="1891"/>
      <c r="P226" s="1891"/>
      <c r="Q226" s="1891"/>
      <c r="R226" s="1891"/>
      <c r="S226" s="1891"/>
      <c r="T226" s="1891"/>
      <c r="U226" s="1891"/>
      <c r="V226" s="1891"/>
      <c r="W226" s="1891"/>
      <c r="X226" s="1891"/>
      <c r="Y226" s="1891"/>
      <c r="Z226" s="1892"/>
      <c r="AA226" s="1895"/>
      <c r="AB226" s="1896"/>
      <c r="AC226" s="1896"/>
      <c r="AD226" s="1897"/>
      <c r="AE226" s="583"/>
      <c r="AF226" s="584"/>
      <c r="AG226" s="584"/>
      <c r="AH226" s="584"/>
      <c r="AI226" s="584"/>
      <c r="AJ226" s="584"/>
      <c r="AK226" s="584"/>
      <c r="AL226" s="584"/>
      <c r="AM226" s="585"/>
      <c r="AN226" s="1890"/>
      <c r="AO226" s="1891"/>
      <c r="AP226" s="1891"/>
      <c r="AQ226" s="1891"/>
      <c r="AR226" s="1891"/>
      <c r="AS226" s="1891"/>
      <c r="AT226" s="1891"/>
      <c r="AU226" s="1891"/>
      <c r="AV226" s="1891"/>
      <c r="AW226" s="1891"/>
      <c r="AX226" s="1891"/>
      <c r="AY226" s="1891"/>
      <c r="AZ226" s="1891"/>
      <c r="BA226" s="1891"/>
      <c r="BB226" s="1892"/>
      <c r="BC226" s="1895"/>
      <c r="BD226" s="1896"/>
      <c r="BE226" s="1896"/>
      <c r="BF226" s="1897"/>
    </row>
    <row r="227" spans="2:58" s="3" customFormat="1" ht="13.5" customHeight="1" x14ac:dyDescent="0.4">
      <c r="B227" s="66"/>
      <c r="C227" s="67"/>
      <c r="D227" s="583"/>
      <c r="E227" s="584"/>
      <c r="F227" s="584"/>
      <c r="G227" s="584"/>
      <c r="H227" s="584"/>
      <c r="I227" s="584"/>
      <c r="J227" s="584"/>
      <c r="K227" s="585"/>
      <c r="L227" s="1901"/>
      <c r="M227" s="1902"/>
      <c r="N227" s="1902"/>
      <c r="O227" s="1902"/>
      <c r="P227" s="1902"/>
      <c r="Q227" s="1902"/>
      <c r="R227" s="1902"/>
      <c r="S227" s="1902"/>
      <c r="T227" s="1902"/>
      <c r="U227" s="1902"/>
      <c r="V227" s="1902"/>
      <c r="W227" s="1902"/>
      <c r="X227" s="1902"/>
      <c r="Y227" s="1902"/>
      <c r="Z227" s="1903"/>
      <c r="AA227" s="1895"/>
      <c r="AB227" s="1896"/>
      <c r="AC227" s="1896"/>
      <c r="AD227" s="1897"/>
      <c r="AE227" s="583"/>
      <c r="AF227" s="584"/>
      <c r="AG227" s="584"/>
      <c r="AH227" s="584"/>
      <c r="AI227" s="584"/>
      <c r="AJ227" s="584"/>
      <c r="AK227" s="584"/>
      <c r="AL227" s="584"/>
      <c r="AM227" s="585"/>
      <c r="AN227" s="1901"/>
      <c r="AO227" s="1902"/>
      <c r="AP227" s="1902"/>
      <c r="AQ227" s="1902"/>
      <c r="AR227" s="1902"/>
      <c r="AS227" s="1902"/>
      <c r="AT227" s="1902"/>
      <c r="AU227" s="1902"/>
      <c r="AV227" s="1902"/>
      <c r="AW227" s="1902"/>
      <c r="AX227" s="1902"/>
      <c r="AY227" s="1902"/>
      <c r="AZ227" s="1902"/>
      <c r="BA227" s="1902"/>
      <c r="BB227" s="1903"/>
      <c r="BC227" s="1895"/>
      <c r="BD227" s="1896"/>
      <c r="BE227" s="1896"/>
      <c r="BF227" s="1897"/>
    </row>
    <row r="228" spans="2:58" s="3" customFormat="1" ht="13.5" customHeight="1" x14ac:dyDescent="0.4">
      <c r="B228" s="66"/>
      <c r="C228" s="67"/>
      <c r="D228" s="586" t="s">
        <v>289</v>
      </c>
      <c r="E228" s="587"/>
      <c r="F228" s="587"/>
      <c r="G228" s="587"/>
      <c r="H228" s="587"/>
      <c r="I228" s="587"/>
      <c r="J228" s="587"/>
      <c r="K228" s="588"/>
      <c r="L228" s="867"/>
      <c r="M228" s="868"/>
      <c r="N228" s="868"/>
      <c r="O228" s="868"/>
      <c r="P228" s="868"/>
      <c r="Q228" s="868"/>
      <c r="R228" s="868"/>
      <c r="S228" s="868"/>
      <c r="T228" s="868"/>
      <c r="U228" s="868"/>
      <c r="V228" s="868"/>
      <c r="W228" s="868"/>
      <c r="X228" s="868"/>
      <c r="Y228" s="868"/>
      <c r="Z228" s="869"/>
      <c r="AA228" s="1898"/>
      <c r="AB228" s="1899"/>
      <c r="AC228" s="1899"/>
      <c r="AD228" s="1900"/>
      <c r="AE228" s="586" t="s">
        <v>289</v>
      </c>
      <c r="AF228" s="587"/>
      <c r="AG228" s="587"/>
      <c r="AH228" s="587"/>
      <c r="AI228" s="587"/>
      <c r="AJ228" s="587"/>
      <c r="AK228" s="587"/>
      <c r="AL228" s="587"/>
      <c r="AM228" s="588"/>
      <c r="AN228" s="867"/>
      <c r="AO228" s="868"/>
      <c r="AP228" s="868"/>
      <c r="AQ228" s="868"/>
      <c r="AR228" s="868"/>
      <c r="AS228" s="868"/>
      <c r="AT228" s="868"/>
      <c r="AU228" s="868"/>
      <c r="AV228" s="868"/>
      <c r="AW228" s="868"/>
      <c r="AX228" s="868"/>
      <c r="AY228" s="868"/>
      <c r="AZ228" s="868"/>
      <c r="BA228" s="868"/>
      <c r="BB228" s="869"/>
      <c r="BC228" s="1898"/>
      <c r="BD228" s="1899"/>
      <c r="BE228" s="1899"/>
      <c r="BF228" s="1900"/>
    </row>
    <row r="229" spans="2:58" s="3" customFormat="1" ht="13.5" customHeight="1" x14ac:dyDescent="0.4">
      <c r="B229" s="66"/>
      <c r="C229" s="67"/>
      <c r="D229" s="580"/>
      <c r="E229" s="581"/>
      <c r="F229" s="581"/>
      <c r="G229" s="581"/>
      <c r="H229" s="581"/>
      <c r="I229" s="581"/>
      <c r="J229" s="581"/>
      <c r="K229" s="582"/>
      <c r="L229" s="1887"/>
      <c r="M229" s="1888"/>
      <c r="N229" s="1888"/>
      <c r="O229" s="1888"/>
      <c r="P229" s="1888"/>
      <c r="Q229" s="1888"/>
      <c r="R229" s="1888"/>
      <c r="S229" s="1888"/>
      <c r="T229" s="1888"/>
      <c r="U229" s="1888"/>
      <c r="V229" s="1888"/>
      <c r="W229" s="1888"/>
      <c r="X229" s="1888"/>
      <c r="Y229" s="1888"/>
      <c r="Z229" s="1889"/>
      <c r="AA229" s="917"/>
      <c r="AB229" s="1893"/>
      <c r="AC229" s="1893"/>
      <c r="AD229" s="1894"/>
      <c r="AE229" s="580"/>
      <c r="AF229" s="581"/>
      <c r="AG229" s="581"/>
      <c r="AH229" s="581"/>
      <c r="AI229" s="581"/>
      <c r="AJ229" s="581"/>
      <c r="AK229" s="581"/>
      <c r="AL229" s="581"/>
      <c r="AM229" s="582"/>
      <c r="AN229" s="1887"/>
      <c r="AO229" s="1888"/>
      <c r="AP229" s="1888"/>
      <c r="AQ229" s="1888"/>
      <c r="AR229" s="1888"/>
      <c r="AS229" s="1888"/>
      <c r="AT229" s="1888"/>
      <c r="AU229" s="1888"/>
      <c r="AV229" s="1888"/>
      <c r="AW229" s="1888"/>
      <c r="AX229" s="1888"/>
      <c r="AY229" s="1888"/>
      <c r="AZ229" s="1888"/>
      <c r="BA229" s="1888"/>
      <c r="BB229" s="1889"/>
      <c r="BC229" s="917"/>
      <c r="BD229" s="1893"/>
      <c r="BE229" s="1893"/>
      <c r="BF229" s="1894"/>
    </row>
    <row r="230" spans="2:58" s="3" customFormat="1" ht="13.5" customHeight="1" x14ac:dyDescent="0.4">
      <c r="B230" s="66"/>
      <c r="C230" s="67"/>
      <c r="D230" s="583"/>
      <c r="E230" s="584"/>
      <c r="F230" s="584"/>
      <c r="G230" s="584"/>
      <c r="H230" s="584"/>
      <c r="I230" s="584"/>
      <c r="J230" s="584"/>
      <c r="K230" s="585"/>
      <c r="L230" s="1890"/>
      <c r="M230" s="1891"/>
      <c r="N230" s="1891"/>
      <c r="O230" s="1891"/>
      <c r="P230" s="1891"/>
      <c r="Q230" s="1891"/>
      <c r="R230" s="1891"/>
      <c r="S230" s="1891"/>
      <c r="T230" s="1891"/>
      <c r="U230" s="1891"/>
      <c r="V230" s="1891"/>
      <c r="W230" s="1891"/>
      <c r="X230" s="1891"/>
      <c r="Y230" s="1891"/>
      <c r="Z230" s="1892"/>
      <c r="AA230" s="1895"/>
      <c r="AB230" s="1896"/>
      <c r="AC230" s="1896"/>
      <c r="AD230" s="1897"/>
      <c r="AE230" s="583"/>
      <c r="AF230" s="584"/>
      <c r="AG230" s="584"/>
      <c r="AH230" s="584"/>
      <c r="AI230" s="584"/>
      <c r="AJ230" s="584"/>
      <c r="AK230" s="584"/>
      <c r="AL230" s="584"/>
      <c r="AM230" s="585"/>
      <c r="AN230" s="1890"/>
      <c r="AO230" s="1891"/>
      <c r="AP230" s="1891"/>
      <c r="AQ230" s="1891"/>
      <c r="AR230" s="1891"/>
      <c r="AS230" s="1891"/>
      <c r="AT230" s="1891"/>
      <c r="AU230" s="1891"/>
      <c r="AV230" s="1891"/>
      <c r="AW230" s="1891"/>
      <c r="AX230" s="1891"/>
      <c r="AY230" s="1891"/>
      <c r="AZ230" s="1891"/>
      <c r="BA230" s="1891"/>
      <c r="BB230" s="1892"/>
      <c r="BC230" s="1895"/>
      <c r="BD230" s="1896"/>
      <c r="BE230" s="1896"/>
      <c r="BF230" s="1897"/>
    </row>
    <row r="231" spans="2:58" s="3" customFormat="1" ht="13.5" customHeight="1" x14ac:dyDescent="0.4">
      <c r="B231" s="66"/>
      <c r="C231" s="67"/>
      <c r="D231" s="583"/>
      <c r="E231" s="584"/>
      <c r="F231" s="584"/>
      <c r="G231" s="584"/>
      <c r="H231" s="584"/>
      <c r="I231" s="584"/>
      <c r="J231" s="584"/>
      <c r="K231" s="585"/>
      <c r="L231" s="1901"/>
      <c r="M231" s="1902"/>
      <c r="N231" s="1902"/>
      <c r="O231" s="1902"/>
      <c r="P231" s="1902"/>
      <c r="Q231" s="1902"/>
      <c r="R231" s="1902"/>
      <c r="S231" s="1902"/>
      <c r="T231" s="1902"/>
      <c r="U231" s="1902"/>
      <c r="V231" s="1902"/>
      <c r="W231" s="1902"/>
      <c r="X231" s="1902"/>
      <c r="Y231" s="1902"/>
      <c r="Z231" s="1903"/>
      <c r="AA231" s="1895"/>
      <c r="AB231" s="1896"/>
      <c r="AC231" s="1896"/>
      <c r="AD231" s="1897"/>
      <c r="AE231" s="583"/>
      <c r="AF231" s="584"/>
      <c r="AG231" s="584"/>
      <c r="AH231" s="584"/>
      <c r="AI231" s="584"/>
      <c r="AJ231" s="584"/>
      <c r="AK231" s="584"/>
      <c r="AL231" s="584"/>
      <c r="AM231" s="585"/>
      <c r="AN231" s="1901"/>
      <c r="AO231" s="1902"/>
      <c r="AP231" s="1902"/>
      <c r="AQ231" s="1902"/>
      <c r="AR231" s="1902"/>
      <c r="AS231" s="1902"/>
      <c r="AT231" s="1902"/>
      <c r="AU231" s="1902"/>
      <c r="AV231" s="1902"/>
      <c r="AW231" s="1902"/>
      <c r="AX231" s="1902"/>
      <c r="AY231" s="1902"/>
      <c r="AZ231" s="1902"/>
      <c r="BA231" s="1902"/>
      <c r="BB231" s="1903"/>
      <c r="BC231" s="1895"/>
      <c r="BD231" s="1896"/>
      <c r="BE231" s="1896"/>
      <c r="BF231" s="1897"/>
    </row>
    <row r="232" spans="2:58" s="3" customFormat="1" ht="13.5" customHeight="1" x14ac:dyDescent="0.4">
      <c r="B232" s="66"/>
      <c r="C232" s="67"/>
      <c r="D232" s="586" t="s">
        <v>289</v>
      </c>
      <c r="E232" s="587"/>
      <c r="F232" s="587"/>
      <c r="G232" s="587"/>
      <c r="H232" s="587"/>
      <c r="I232" s="587"/>
      <c r="J232" s="587"/>
      <c r="K232" s="588"/>
      <c r="L232" s="867"/>
      <c r="M232" s="868"/>
      <c r="N232" s="868"/>
      <c r="O232" s="868"/>
      <c r="P232" s="868"/>
      <c r="Q232" s="868"/>
      <c r="R232" s="868"/>
      <c r="S232" s="868"/>
      <c r="T232" s="868"/>
      <c r="U232" s="868"/>
      <c r="V232" s="868"/>
      <c r="W232" s="868"/>
      <c r="X232" s="868"/>
      <c r="Y232" s="868"/>
      <c r="Z232" s="869"/>
      <c r="AA232" s="1898"/>
      <c r="AB232" s="1899"/>
      <c r="AC232" s="1899"/>
      <c r="AD232" s="1900"/>
      <c r="AE232" s="586" t="s">
        <v>289</v>
      </c>
      <c r="AF232" s="587"/>
      <c r="AG232" s="587"/>
      <c r="AH232" s="587"/>
      <c r="AI232" s="587"/>
      <c r="AJ232" s="587"/>
      <c r="AK232" s="587"/>
      <c r="AL232" s="587"/>
      <c r="AM232" s="588"/>
      <c r="AN232" s="867"/>
      <c r="AO232" s="868"/>
      <c r="AP232" s="868"/>
      <c r="AQ232" s="868"/>
      <c r="AR232" s="868"/>
      <c r="AS232" s="868"/>
      <c r="AT232" s="868"/>
      <c r="AU232" s="868"/>
      <c r="AV232" s="868"/>
      <c r="AW232" s="868"/>
      <c r="AX232" s="868"/>
      <c r="AY232" s="868"/>
      <c r="AZ232" s="868"/>
      <c r="BA232" s="868"/>
      <c r="BB232" s="869"/>
      <c r="BC232" s="1898"/>
      <c r="BD232" s="1899"/>
      <c r="BE232" s="1899"/>
      <c r="BF232" s="1900"/>
    </row>
    <row r="233" spans="2:58" s="3" customFormat="1" ht="13.5" customHeight="1" x14ac:dyDescent="0.4">
      <c r="B233" s="66"/>
      <c r="C233" s="67"/>
      <c r="D233" s="580"/>
      <c r="E233" s="581"/>
      <c r="F233" s="581"/>
      <c r="G233" s="581"/>
      <c r="H233" s="581"/>
      <c r="I233" s="581"/>
      <c r="J233" s="581"/>
      <c r="K233" s="582"/>
      <c r="L233" s="1887"/>
      <c r="M233" s="1888"/>
      <c r="N233" s="1888"/>
      <c r="O233" s="1888"/>
      <c r="P233" s="1888"/>
      <c r="Q233" s="1888"/>
      <c r="R233" s="1888"/>
      <c r="S233" s="1888"/>
      <c r="T233" s="1888"/>
      <c r="U233" s="1888"/>
      <c r="V233" s="1888"/>
      <c r="W233" s="1888"/>
      <c r="X233" s="1888"/>
      <c r="Y233" s="1888"/>
      <c r="Z233" s="1889"/>
      <c r="AA233" s="917"/>
      <c r="AB233" s="1893"/>
      <c r="AC233" s="1893"/>
      <c r="AD233" s="1894"/>
      <c r="AE233" s="580"/>
      <c r="AF233" s="581"/>
      <c r="AG233" s="581"/>
      <c r="AH233" s="581"/>
      <c r="AI233" s="581"/>
      <c r="AJ233" s="581"/>
      <c r="AK233" s="581"/>
      <c r="AL233" s="581"/>
      <c r="AM233" s="582"/>
      <c r="AN233" s="1887"/>
      <c r="AO233" s="1888"/>
      <c r="AP233" s="1888"/>
      <c r="AQ233" s="1888"/>
      <c r="AR233" s="1888"/>
      <c r="AS233" s="1888"/>
      <c r="AT233" s="1888"/>
      <c r="AU233" s="1888"/>
      <c r="AV233" s="1888"/>
      <c r="AW233" s="1888"/>
      <c r="AX233" s="1888"/>
      <c r="AY233" s="1888"/>
      <c r="AZ233" s="1888"/>
      <c r="BA233" s="1888"/>
      <c r="BB233" s="1889"/>
      <c r="BC233" s="917"/>
      <c r="BD233" s="1893"/>
      <c r="BE233" s="1893"/>
      <c r="BF233" s="1894"/>
    </row>
    <row r="234" spans="2:58" s="3" customFormat="1" ht="13.5" customHeight="1" x14ac:dyDescent="0.4">
      <c r="B234" s="66"/>
      <c r="C234" s="67"/>
      <c r="D234" s="583"/>
      <c r="E234" s="584"/>
      <c r="F234" s="584"/>
      <c r="G234" s="584"/>
      <c r="H234" s="584"/>
      <c r="I234" s="584"/>
      <c r="J234" s="584"/>
      <c r="K234" s="585"/>
      <c r="L234" s="1890"/>
      <c r="M234" s="1891"/>
      <c r="N234" s="1891"/>
      <c r="O234" s="1891"/>
      <c r="P234" s="1891"/>
      <c r="Q234" s="1891"/>
      <c r="R234" s="1891"/>
      <c r="S234" s="1891"/>
      <c r="T234" s="1891"/>
      <c r="U234" s="1891"/>
      <c r="V234" s="1891"/>
      <c r="W234" s="1891"/>
      <c r="X234" s="1891"/>
      <c r="Y234" s="1891"/>
      <c r="Z234" s="1892"/>
      <c r="AA234" s="1895"/>
      <c r="AB234" s="1896"/>
      <c r="AC234" s="1896"/>
      <c r="AD234" s="1897"/>
      <c r="AE234" s="583"/>
      <c r="AF234" s="584"/>
      <c r="AG234" s="584"/>
      <c r="AH234" s="584"/>
      <c r="AI234" s="584"/>
      <c r="AJ234" s="584"/>
      <c r="AK234" s="584"/>
      <c r="AL234" s="584"/>
      <c r="AM234" s="585"/>
      <c r="AN234" s="1890"/>
      <c r="AO234" s="1891"/>
      <c r="AP234" s="1891"/>
      <c r="AQ234" s="1891"/>
      <c r="AR234" s="1891"/>
      <c r="AS234" s="1891"/>
      <c r="AT234" s="1891"/>
      <c r="AU234" s="1891"/>
      <c r="AV234" s="1891"/>
      <c r="AW234" s="1891"/>
      <c r="AX234" s="1891"/>
      <c r="AY234" s="1891"/>
      <c r="AZ234" s="1891"/>
      <c r="BA234" s="1891"/>
      <c r="BB234" s="1892"/>
      <c r="BC234" s="1895"/>
      <c r="BD234" s="1896"/>
      <c r="BE234" s="1896"/>
      <c r="BF234" s="1897"/>
    </row>
    <row r="235" spans="2:58" s="3" customFormat="1" ht="13.5" customHeight="1" x14ac:dyDescent="0.4">
      <c r="B235" s="66"/>
      <c r="C235" s="67"/>
      <c r="D235" s="583"/>
      <c r="E235" s="584"/>
      <c r="F235" s="584"/>
      <c r="G235" s="584"/>
      <c r="H235" s="584"/>
      <c r="I235" s="584"/>
      <c r="J235" s="584"/>
      <c r="K235" s="585"/>
      <c r="L235" s="1901"/>
      <c r="M235" s="1902"/>
      <c r="N235" s="1902"/>
      <c r="O235" s="1902"/>
      <c r="P235" s="1902"/>
      <c r="Q235" s="1902"/>
      <c r="R235" s="1902"/>
      <c r="S235" s="1902"/>
      <c r="T235" s="1902"/>
      <c r="U235" s="1902"/>
      <c r="V235" s="1902"/>
      <c r="W235" s="1902"/>
      <c r="X235" s="1902"/>
      <c r="Y235" s="1902"/>
      <c r="Z235" s="1903"/>
      <c r="AA235" s="1895"/>
      <c r="AB235" s="1896"/>
      <c r="AC235" s="1896"/>
      <c r="AD235" s="1897"/>
      <c r="AE235" s="583"/>
      <c r="AF235" s="584"/>
      <c r="AG235" s="584"/>
      <c r="AH235" s="584"/>
      <c r="AI235" s="584"/>
      <c r="AJ235" s="584"/>
      <c r="AK235" s="584"/>
      <c r="AL235" s="584"/>
      <c r="AM235" s="585"/>
      <c r="AN235" s="1901"/>
      <c r="AO235" s="1902"/>
      <c r="AP235" s="1902"/>
      <c r="AQ235" s="1902"/>
      <c r="AR235" s="1902"/>
      <c r="AS235" s="1902"/>
      <c r="AT235" s="1902"/>
      <c r="AU235" s="1902"/>
      <c r="AV235" s="1902"/>
      <c r="AW235" s="1902"/>
      <c r="AX235" s="1902"/>
      <c r="AY235" s="1902"/>
      <c r="AZ235" s="1902"/>
      <c r="BA235" s="1902"/>
      <c r="BB235" s="1903"/>
      <c r="BC235" s="1895"/>
      <c r="BD235" s="1896"/>
      <c r="BE235" s="1896"/>
      <c r="BF235" s="1897"/>
    </row>
    <row r="236" spans="2:58" s="3" customFormat="1" ht="13.5" customHeight="1" x14ac:dyDescent="0.4">
      <c r="B236" s="66"/>
      <c r="C236" s="67"/>
      <c r="D236" s="586" t="s">
        <v>289</v>
      </c>
      <c r="E236" s="587"/>
      <c r="F236" s="587"/>
      <c r="G236" s="587"/>
      <c r="H236" s="587"/>
      <c r="I236" s="587"/>
      <c r="J236" s="587"/>
      <c r="K236" s="588"/>
      <c r="L236" s="867"/>
      <c r="M236" s="868"/>
      <c r="N236" s="868"/>
      <c r="O236" s="868"/>
      <c r="P236" s="868"/>
      <c r="Q236" s="868"/>
      <c r="R236" s="868"/>
      <c r="S236" s="868"/>
      <c r="T236" s="868"/>
      <c r="U236" s="868"/>
      <c r="V236" s="868"/>
      <c r="W236" s="868"/>
      <c r="X236" s="868"/>
      <c r="Y236" s="868"/>
      <c r="Z236" s="869"/>
      <c r="AA236" s="1898"/>
      <c r="AB236" s="1899"/>
      <c r="AC236" s="1899"/>
      <c r="AD236" s="1900"/>
      <c r="AE236" s="586" t="s">
        <v>289</v>
      </c>
      <c r="AF236" s="587"/>
      <c r="AG236" s="587"/>
      <c r="AH236" s="587"/>
      <c r="AI236" s="587"/>
      <c r="AJ236" s="587"/>
      <c r="AK236" s="587"/>
      <c r="AL236" s="587"/>
      <c r="AM236" s="588"/>
      <c r="AN236" s="867"/>
      <c r="AO236" s="868"/>
      <c r="AP236" s="868"/>
      <c r="AQ236" s="868"/>
      <c r="AR236" s="868"/>
      <c r="AS236" s="868"/>
      <c r="AT236" s="868"/>
      <c r="AU236" s="868"/>
      <c r="AV236" s="868"/>
      <c r="AW236" s="868"/>
      <c r="AX236" s="868"/>
      <c r="AY236" s="868"/>
      <c r="AZ236" s="868"/>
      <c r="BA236" s="868"/>
      <c r="BB236" s="869"/>
      <c r="BC236" s="1898"/>
      <c r="BD236" s="1899"/>
      <c r="BE236" s="1899"/>
      <c r="BF236" s="1900"/>
    </row>
    <row r="237" spans="2:58" s="3" customFormat="1" ht="13.5" customHeight="1" x14ac:dyDescent="0.4">
      <c r="B237" s="66"/>
      <c r="C237" s="67"/>
      <c r="D237" s="580"/>
      <c r="E237" s="581"/>
      <c r="F237" s="581"/>
      <c r="G237" s="581"/>
      <c r="H237" s="581"/>
      <c r="I237" s="581"/>
      <c r="J237" s="581"/>
      <c r="K237" s="582"/>
      <c r="L237" s="1887"/>
      <c r="M237" s="1888"/>
      <c r="N237" s="1888"/>
      <c r="O237" s="1888"/>
      <c r="P237" s="1888"/>
      <c r="Q237" s="1888"/>
      <c r="R237" s="1888"/>
      <c r="S237" s="1888"/>
      <c r="T237" s="1888"/>
      <c r="U237" s="1888"/>
      <c r="V237" s="1888"/>
      <c r="W237" s="1888"/>
      <c r="X237" s="1888"/>
      <c r="Y237" s="1888"/>
      <c r="Z237" s="1889"/>
      <c r="AA237" s="917"/>
      <c r="AB237" s="1893"/>
      <c r="AC237" s="1893"/>
      <c r="AD237" s="1894"/>
      <c r="AE237" s="580"/>
      <c r="AF237" s="581"/>
      <c r="AG237" s="581"/>
      <c r="AH237" s="581"/>
      <c r="AI237" s="581"/>
      <c r="AJ237" s="581"/>
      <c r="AK237" s="581"/>
      <c r="AL237" s="581"/>
      <c r="AM237" s="582"/>
      <c r="AN237" s="1887"/>
      <c r="AO237" s="1888"/>
      <c r="AP237" s="1888"/>
      <c r="AQ237" s="1888"/>
      <c r="AR237" s="1888"/>
      <c r="AS237" s="1888"/>
      <c r="AT237" s="1888"/>
      <c r="AU237" s="1888"/>
      <c r="AV237" s="1888"/>
      <c r="AW237" s="1888"/>
      <c r="AX237" s="1888"/>
      <c r="AY237" s="1888"/>
      <c r="AZ237" s="1888"/>
      <c r="BA237" s="1888"/>
      <c r="BB237" s="1889"/>
      <c r="BC237" s="917"/>
      <c r="BD237" s="1893"/>
      <c r="BE237" s="1893"/>
      <c r="BF237" s="1894"/>
    </row>
    <row r="238" spans="2:58" s="3" customFormat="1" ht="13.5" customHeight="1" x14ac:dyDescent="0.4">
      <c r="B238" s="66"/>
      <c r="C238" s="67"/>
      <c r="D238" s="583"/>
      <c r="E238" s="584"/>
      <c r="F238" s="584"/>
      <c r="G238" s="584"/>
      <c r="H238" s="584"/>
      <c r="I238" s="584"/>
      <c r="J238" s="584"/>
      <c r="K238" s="585"/>
      <c r="L238" s="1890"/>
      <c r="M238" s="1891"/>
      <c r="N238" s="1891"/>
      <c r="O238" s="1891"/>
      <c r="P238" s="1891"/>
      <c r="Q238" s="1891"/>
      <c r="R238" s="1891"/>
      <c r="S238" s="1891"/>
      <c r="T238" s="1891"/>
      <c r="U238" s="1891"/>
      <c r="V238" s="1891"/>
      <c r="W238" s="1891"/>
      <c r="X238" s="1891"/>
      <c r="Y238" s="1891"/>
      <c r="Z238" s="1892"/>
      <c r="AA238" s="1895"/>
      <c r="AB238" s="1896"/>
      <c r="AC238" s="1896"/>
      <c r="AD238" s="1897"/>
      <c r="AE238" s="583"/>
      <c r="AF238" s="584"/>
      <c r="AG238" s="584"/>
      <c r="AH238" s="584"/>
      <c r="AI238" s="584"/>
      <c r="AJ238" s="584"/>
      <c r="AK238" s="584"/>
      <c r="AL238" s="584"/>
      <c r="AM238" s="585"/>
      <c r="AN238" s="1890"/>
      <c r="AO238" s="1891"/>
      <c r="AP238" s="1891"/>
      <c r="AQ238" s="1891"/>
      <c r="AR238" s="1891"/>
      <c r="AS238" s="1891"/>
      <c r="AT238" s="1891"/>
      <c r="AU238" s="1891"/>
      <c r="AV238" s="1891"/>
      <c r="AW238" s="1891"/>
      <c r="AX238" s="1891"/>
      <c r="AY238" s="1891"/>
      <c r="AZ238" s="1891"/>
      <c r="BA238" s="1891"/>
      <c r="BB238" s="1892"/>
      <c r="BC238" s="1895"/>
      <c r="BD238" s="1896"/>
      <c r="BE238" s="1896"/>
      <c r="BF238" s="1897"/>
    </row>
    <row r="239" spans="2:58" s="3" customFormat="1" ht="13.5" customHeight="1" x14ac:dyDescent="0.4">
      <c r="B239" s="66"/>
      <c r="C239" s="67"/>
      <c r="D239" s="583"/>
      <c r="E239" s="584"/>
      <c r="F239" s="584"/>
      <c r="G239" s="584"/>
      <c r="H239" s="584"/>
      <c r="I239" s="584"/>
      <c r="J239" s="584"/>
      <c r="K239" s="585"/>
      <c r="L239" s="1901"/>
      <c r="M239" s="1902"/>
      <c r="N239" s="1902"/>
      <c r="O239" s="1902"/>
      <c r="P239" s="1902"/>
      <c r="Q239" s="1902"/>
      <c r="R239" s="1902"/>
      <c r="S239" s="1902"/>
      <c r="T239" s="1902"/>
      <c r="U239" s="1902"/>
      <c r="V239" s="1902"/>
      <c r="W239" s="1902"/>
      <c r="X239" s="1902"/>
      <c r="Y239" s="1902"/>
      <c r="Z239" s="1903"/>
      <c r="AA239" s="1895"/>
      <c r="AB239" s="1896"/>
      <c r="AC239" s="1896"/>
      <c r="AD239" s="1897"/>
      <c r="AE239" s="583"/>
      <c r="AF239" s="584"/>
      <c r="AG239" s="584"/>
      <c r="AH239" s="584"/>
      <c r="AI239" s="584"/>
      <c r="AJ239" s="584"/>
      <c r="AK239" s="584"/>
      <c r="AL239" s="584"/>
      <c r="AM239" s="585"/>
      <c r="AN239" s="1901"/>
      <c r="AO239" s="1902"/>
      <c r="AP239" s="1902"/>
      <c r="AQ239" s="1902"/>
      <c r="AR239" s="1902"/>
      <c r="AS239" s="1902"/>
      <c r="AT239" s="1902"/>
      <c r="AU239" s="1902"/>
      <c r="AV239" s="1902"/>
      <c r="AW239" s="1902"/>
      <c r="AX239" s="1902"/>
      <c r="AY239" s="1902"/>
      <c r="AZ239" s="1902"/>
      <c r="BA239" s="1902"/>
      <c r="BB239" s="1903"/>
      <c r="BC239" s="1895"/>
      <c r="BD239" s="1896"/>
      <c r="BE239" s="1896"/>
      <c r="BF239" s="1897"/>
    </row>
    <row r="240" spans="2:58" s="3" customFormat="1" ht="13.5" customHeight="1" x14ac:dyDescent="0.4">
      <c r="B240" s="66"/>
      <c r="C240" s="67"/>
      <c r="D240" s="586" t="s">
        <v>289</v>
      </c>
      <c r="E240" s="587"/>
      <c r="F240" s="587"/>
      <c r="G240" s="587"/>
      <c r="H240" s="587"/>
      <c r="I240" s="587"/>
      <c r="J240" s="587"/>
      <c r="K240" s="588"/>
      <c r="L240" s="867"/>
      <c r="M240" s="868"/>
      <c r="N240" s="868"/>
      <c r="O240" s="868"/>
      <c r="P240" s="868"/>
      <c r="Q240" s="868"/>
      <c r="R240" s="868"/>
      <c r="S240" s="868"/>
      <c r="T240" s="868"/>
      <c r="U240" s="868"/>
      <c r="V240" s="868"/>
      <c r="W240" s="868"/>
      <c r="X240" s="868"/>
      <c r="Y240" s="868"/>
      <c r="Z240" s="869"/>
      <c r="AA240" s="1898"/>
      <c r="AB240" s="1899"/>
      <c r="AC240" s="1899"/>
      <c r="AD240" s="1900"/>
      <c r="AE240" s="586" t="s">
        <v>289</v>
      </c>
      <c r="AF240" s="587"/>
      <c r="AG240" s="587"/>
      <c r="AH240" s="587"/>
      <c r="AI240" s="587"/>
      <c r="AJ240" s="587"/>
      <c r="AK240" s="587"/>
      <c r="AL240" s="587"/>
      <c r="AM240" s="588"/>
      <c r="AN240" s="867"/>
      <c r="AO240" s="868"/>
      <c r="AP240" s="868"/>
      <c r="AQ240" s="868"/>
      <c r="AR240" s="868"/>
      <c r="AS240" s="868"/>
      <c r="AT240" s="868"/>
      <c r="AU240" s="868"/>
      <c r="AV240" s="868"/>
      <c r="AW240" s="868"/>
      <c r="AX240" s="868"/>
      <c r="AY240" s="868"/>
      <c r="AZ240" s="868"/>
      <c r="BA240" s="868"/>
      <c r="BB240" s="869"/>
      <c r="BC240" s="1898"/>
      <c r="BD240" s="1899"/>
      <c r="BE240" s="1899"/>
      <c r="BF240" s="1900"/>
    </row>
    <row r="241" spans="2:58" s="3" customFormat="1" ht="13.5" customHeight="1" x14ac:dyDescent="0.4">
      <c r="B241" s="66"/>
      <c r="C241" s="67"/>
      <c r="D241" s="580"/>
      <c r="E241" s="581"/>
      <c r="F241" s="581"/>
      <c r="G241" s="581"/>
      <c r="H241" s="581"/>
      <c r="I241" s="581"/>
      <c r="J241" s="581"/>
      <c r="K241" s="582"/>
      <c r="L241" s="1887"/>
      <c r="M241" s="1888"/>
      <c r="N241" s="1888"/>
      <c r="O241" s="1888"/>
      <c r="P241" s="1888"/>
      <c r="Q241" s="1888"/>
      <c r="R241" s="1888"/>
      <c r="S241" s="1888"/>
      <c r="T241" s="1888"/>
      <c r="U241" s="1888"/>
      <c r="V241" s="1888"/>
      <c r="W241" s="1888"/>
      <c r="X241" s="1888"/>
      <c r="Y241" s="1888"/>
      <c r="Z241" s="1889"/>
      <c r="AA241" s="917"/>
      <c r="AB241" s="1893"/>
      <c r="AC241" s="1893"/>
      <c r="AD241" s="1894"/>
      <c r="AE241" s="580"/>
      <c r="AF241" s="581"/>
      <c r="AG241" s="581"/>
      <c r="AH241" s="581"/>
      <c r="AI241" s="581"/>
      <c r="AJ241" s="581"/>
      <c r="AK241" s="581"/>
      <c r="AL241" s="581"/>
      <c r="AM241" s="582"/>
      <c r="AN241" s="1887"/>
      <c r="AO241" s="1888"/>
      <c r="AP241" s="1888"/>
      <c r="AQ241" s="1888"/>
      <c r="AR241" s="1888"/>
      <c r="AS241" s="1888"/>
      <c r="AT241" s="1888"/>
      <c r="AU241" s="1888"/>
      <c r="AV241" s="1888"/>
      <c r="AW241" s="1888"/>
      <c r="AX241" s="1888"/>
      <c r="AY241" s="1888"/>
      <c r="AZ241" s="1888"/>
      <c r="BA241" s="1888"/>
      <c r="BB241" s="1889"/>
      <c r="BC241" s="917"/>
      <c r="BD241" s="1893"/>
      <c r="BE241" s="1893"/>
      <c r="BF241" s="1894"/>
    </row>
    <row r="242" spans="2:58" s="3" customFormat="1" ht="13.5" customHeight="1" x14ac:dyDescent="0.4">
      <c r="B242" s="66"/>
      <c r="C242" s="67"/>
      <c r="D242" s="583"/>
      <c r="E242" s="584"/>
      <c r="F242" s="584"/>
      <c r="G242" s="584"/>
      <c r="H242" s="584"/>
      <c r="I242" s="584"/>
      <c r="J242" s="584"/>
      <c r="K242" s="585"/>
      <c r="L242" s="1890"/>
      <c r="M242" s="1891"/>
      <c r="N242" s="1891"/>
      <c r="O242" s="1891"/>
      <c r="P242" s="1891"/>
      <c r="Q242" s="1891"/>
      <c r="R242" s="1891"/>
      <c r="S242" s="1891"/>
      <c r="T242" s="1891"/>
      <c r="U242" s="1891"/>
      <c r="V242" s="1891"/>
      <c r="W242" s="1891"/>
      <c r="X242" s="1891"/>
      <c r="Y242" s="1891"/>
      <c r="Z242" s="1892"/>
      <c r="AA242" s="1895"/>
      <c r="AB242" s="1896"/>
      <c r="AC242" s="1896"/>
      <c r="AD242" s="1897"/>
      <c r="AE242" s="583"/>
      <c r="AF242" s="584"/>
      <c r="AG242" s="584"/>
      <c r="AH242" s="584"/>
      <c r="AI242" s="584"/>
      <c r="AJ242" s="584"/>
      <c r="AK242" s="584"/>
      <c r="AL242" s="584"/>
      <c r="AM242" s="585"/>
      <c r="AN242" s="1890"/>
      <c r="AO242" s="1891"/>
      <c r="AP242" s="1891"/>
      <c r="AQ242" s="1891"/>
      <c r="AR242" s="1891"/>
      <c r="AS242" s="1891"/>
      <c r="AT242" s="1891"/>
      <c r="AU242" s="1891"/>
      <c r="AV242" s="1891"/>
      <c r="AW242" s="1891"/>
      <c r="AX242" s="1891"/>
      <c r="AY242" s="1891"/>
      <c r="AZ242" s="1891"/>
      <c r="BA242" s="1891"/>
      <c r="BB242" s="1892"/>
      <c r="BC242" s="1895"/>
      <c r="BD242" s="1896"/>
      <c r="BE242" s="1896"/>
      <c r="BF242" s="1897"/>
    </row>
    <row r="243" spans="2:58" s="3" customFormat="1" ht="13.5" customHeight="1" x14ac:dyDescent="0.4">
      <c r="B243" s="66"/>
      <c r="C243" s="67"/>
      <c r="D243" s="583"/>
      <c r="E243" s="584"/>
      <c r="F243" s="584"/>
      <c r="G243" s="584"/>
      <c r="H243" s="584"/>
      <c r="I243" s="584"/>
      <c r="J243" s="584"/>
      <c r="K243" s="585"/>
      <c r="L243" s="1901"/>
      <c r="M243" s="1902"/>
      <c r="N243" s="1902"/>
      <c r="O243" s="1902"/>
      <c r="P243" s="1902"/>
      <c r="Q243" s="1902"/>
      <c r="R243" s="1902"/>
      <c r="S243" s="1902"/>
      <c r="T243" s="1902"/>
      <c r="U243" s="1902"/>
      <c r="V243" s="1902"/>
      <c r="W243" s="1902"/>
      <c r="X243" s="1902"/>
      <c r="Y243" s="1902"/>
      <c r="Z243" s="1903"/>
      <c r="AA243" s="1895"/>
      <c r="AB243" s="1896"/>
      <c r="AC243" s="1896"/>
      <c r="AD243" s="1897"/>
      <c r="AE243" s="583"/>
      <c r="AF243" s="584"/>
      <c r="AG243" s="584"/>
      <c r="AH243" s="584"/>
      <c r="AI243" s="584"/>
      <c r="AJ243" s="584"/>
      <c r="AK243" s="584"/>
      <c r="AL243" s="584"/>
      <c r="AM243" s="585"/>
      <c r="AN243" s="1901"/>
      <c r="AO243" s="1902"/>
      <c r="AP243" s="1902"/>
      <c r="AQ243" s="1902"/>
      <c r="AR243" s="1902"/>
      <c r="AS243" s="1902"/>
      <c r="AT243" s="1902"/>
      <c r="AU243" s="1902"/>
      <c r="AV243" s="1902"/>
      <c r="AW243" s="1902"/>
      <c r="AX243" s="1902"/>
      <c r="AY243" s="1902"/>
      <c r="AZ243" s="1902"/>
      <c r="BA243" s="1902"/>
      <c r="BB243" s="1903"/>
      <c r="BC243" s="1895"/>
      <c r="BD243" s="1896"/>
      <c r="BE243" s="1896"/>
      <c r="BF243" s="1897"/>
    </row>
    <row r="244" spans="2:58" s="3" customFormat="1" ht="13.5" customHeight="1" x14ac:dyDescent="0.4">
      <c r="B244" s="66"/>
      <c r="C244" s="67"/>
      <c r="D244" s="586" t="s">
        <v>289</v>
      </c>
      <c r="E244" s="587"/>
      <c r="F244" s="587"/>
      <c r="G244" s="587"/>
      <c r="H244" s="587"/>
      <c r="I244" s="587"/>
      <c r="J244" s="587"/>
      <c r="K244" s="588"/>
      <c r="L244" s="867"/>
      <c r="M244" s="868"/>
      <c r="N244" s="868"/>
      <c r="O244" s="868"/>
      <c r="P244" s="868"/>
      <c r="Q244" s="868"/>
      <c r="R244" s="868"/>
      <c r="S244" s="868"/>
      <c r="T244" s="868"/>
      <c r="U244" s="868"/>
      <c r="V244" s="868"/>
      <c r="W244" s="868"/>
      <c r="X244" s="868"/>
      <c r="Y244" s="868"/>
      <c r="Z244" s="869"/>
      <c r="AA244" s="1898"/>
      <c r="AB244" s="1899"/>
      <c r="AC244" s="1899"/>
      <c r="AD244" s="1900"/>
      <c r="AE244" s="586" t="s">
        <v>289</v>
      </c>
      <c r="AF244" s="587"/>
      <c r="AG244" s="587"/>
      <c r="AH244" s="587"/>
      <c r="AI244" s="587"/>
      <c r="AJ244" s="587"/>
      <c r="AK244" s="587"/>
      <c r="AL244" s="587"/>
      <c r="AM244" s="588"/>
      <c r="AN244" s="867"/>
      <c r="AO244" s="868"/>
      <c r="AP244" s="868"/>
      <c r="AQ244" s="868"/>
      <c r="AR244" s="868"/>
      <c r="AS244" s="868"/>
      <c r="AT244" s="868"/>
      <c r="AU244" s="868"/>
      <c r="AV244" s="868"/>
      <c r="AW244" s="868"/>
      <c r="AX244" s="868"/>
      <c r="AY244" s="868"/>
      <c r="AZ244" s="868"/>
      <c r="BA244" s="868"/>
      <c r="BB244" s="869"/>
      <c r="BC244" s="1898"/>
      <c r="BD244" s="1899"/>
      <c r="BE244" s="1899"/>
      <c r="BF244" s="1900"/>
    </row>
    <row r="245" spans="2:58" s="3" customFormat="1" ht="13.5" customHeight="1" x14ac:dyDescent="0.4">
      <c r="B245" s="66"/>
      <c r="C245" s="67"/>
      <c r="D245" s="580"/>
      <c r="E245" s="581"/>
      <c r="F245" s="581"/>
      <c r="G245" s="581"/>
      <c r="H245" s="581"/>
      <c r="I245" s="581"/>
      <c r="J245" s="581"/>
      <c r="K245" s="582"/>
      <c r="L245" s="1887"/>
      <c r="M245" s="1888"/>
      <c r="N245" s="1888"/>
      <c r="O245" s="1888"/>
      <c r="P245" s="1888"/>
      <c r="Q245" s="1888"/>
      <c r="R245" s="1888"/>
      <c r="S245" s="1888"/>
      <c r="T245" s="1888"/>
      <c r="U245" s="1888"/>
      <c r="V245" s="1888"/>
      <c r="W245" s="1888"/>
      <c r="X245" s="1888"/>
      <c r="Y245" s="1888"/>
      <c r="Z245" s="1889"/>
      <c r="AA245" s="917"/>
      <c r="AB245" s="1893"/>
      <c r="AC245" s="1893"/>
      <c r="AD245" s="1894"/>
      <c r="AE245" s="580"/>
      <c r="AF245" s="581"/>
      <c r="AG245" s="581"/>
      <c r="AH245" s="581"/>
      <c r="AI245" s="581"/>
      <c r="AJ245" s="581"/>
      <c r="AK245" s="581"/>
      <c r="AL245" s="581"/>
      <c r="AM245" s="582"/>
      <c r="AN245" s="1887"/>
      <c r="AO245" s="1888"/>
      <c r="AP245" s="1888"/>
      <c r="AQ245" s="1888"/>
      <c r="AR245" s="1888"/>
      <c r="AS245" s="1888"/>
      <c r="AT245" s="1888"/>
      <c r="AU245" s="1888"/>
      <c r="AV245" s="1888"/>
      <c r="AW245" s="1888"/>
      <c r="AX245" s="1888"/>
      <c r="AY245" s="1888"/>
      <c r="AZ245" s="1888"/>
      <c r="BA245" s="1888"/>
      <c r="BB245" s="1889"/>
      <c r="BC245" s="917"/>
      <c r="BD245" s="1893"/>
      <c r="BE245" s="1893"/>
      <c r="BF245" s="1894"/>
    </row>
    <row r="246" spans="2:58" s="3" customFormat="1" ht="13.5" customHeight="1" x14ac:dyDescent="0.4">
      <c r="B246" s="66"/>
      <c r="C246" s="67"/>
      <c r="D246" s="583"/>
      <c r="E246" s="584"/>
      <c r="F246" s="584"/>
      <c r="G246" s="584"/>
      <c r="H246" s="584"/>
      <c r="I246" s="584"/>
      <c r="J246" s="584"/>
      <c r="K246" s="585"/>
      <c r="L246" s="1890"/>
      <c r="M246" s="1891"/>
      <c r="N246" s="1891"/>
      <c r="O246" s="1891"/>
      <c r="P246" s="1891"/>
      <c r="Q246" s="1891"/>
      <c r="R246" s="1891"/>
      <c r="S246" s="1891"/>
      <c r="T246" s="1891"/>
      <c r="U246" s="1891"/>
      <c r="V246" s="1891"/>
      <c r="W246" s="1891"/>
      <c r="X246" s="1891"/>
      <c r="Y246" s="1891"/>
      <c r="Z246" s="1892"/>
      <c r="AA246" s="1895"/>
      <c r="AB246" s="1896"/>
      <c r="AC246" s="1896"/>
      <c r="AD246" s="1897"/>
      <c r="AE246" s="583"/>
      <c r="AF246" s="584"/>
      <c r="AG246" s="584"/>
      <c r="AH246" s="584"/>
      <c r="AI246" s="584"/>
      <c r="AJ246" s="584"/>
      <c r="AK246" s="584"/>
      <c r="AL246" s="584"/>
      <c r="AM246" s="585"/>
      <c r="AN246" s="1890"/>
      <c r="AO246" s="1891"/>
      <c r="AP246" s="1891"/>
      <c r="AQ246" s="1891"/>
      <c r="AR246" s="1891"/>
      <c r="AS246" s="1891"/>
      <c r="AT246" s="1891"/>
      <c r="AU246" s="1891"/>
      <c r="AV246" s="1891"/>
      <c r="AW246" s="1891"/>
      <c r="AX246" s="1891"/>
      <c r="AY246" s="1891"/>
      <c r="AZ246" s="1891"/>
      <c r="BA246" s="1891"/>
      <c r="BB246" s="1892"/>
      <c r="BC246" s="1895"/>
      <c r="BD246" s="1896"/>
      <c r="BE246" s="1896"/>
      <c r="BF246" s="1897"/>
    </row>
    <row r="247" spans="2:58" s="3" customFormat="1" ht="13.5" customHeight="1" x14ac:dyDescent="0.4">
      <c r="B247" s="66"/>
      <c r="C247" s="67"/>
      <c r="D247" s="583"/>
      <c r="E247" s="584"/>
      <c r="F247" s="584"/>
      <c r="G247" s="584"/>
      <c r="H247" s="584"/>
      <c r="I247" s="584"/>
      <c r="J247" s="584"/>
      <c r="K247" s="585"/>
      <c r="L247" s="1901"/>
      <c r="M247" s="1902"/>
      <c r="N247" s="1902"/>
      <c r="O247" s="1902"/>
      <c r="P247" s="1902"/>
      <c r="Q247" s="1902"/>
      <c r="R247" s="1902"/>
      <c r="S247" s="1902"/>
      <c r="T247" s="1902"/>
      <c r="U247" s="1902"/>
      <c r="V247" s="1902"/>
      <c r="W247" s="1902"/>
      <c r="X247" s="1902"/>
      <c r="Y247" s="1902"/>
      <c r="Z247" s="1903"/>
      <c r="AA247" s="1895"/>
      <c r="AB247" s="1896"/>
      <c r="AC247" s="1896"/>
      <c r="AD247" s="1897"/>
      <c r="AE247" s="583"/>
      <c r="AF247" s="584"/>
      <c r="AG247" s="584"/>
      <c r="AH247" s="584"/>
      <c r="AI247" s="584"/>
      <c r="AJ247" s="584"/>
      <c r="AK247" s="584"/>
      <c r="AL247" s="584"/>
      <c r="AM247" s="585"/>
      <c r="AN247" s="1901"/>
      <c r="AO247" s="1902"/>
      <c r="AP247" s="1902"/>
      <c r="AQ247" s="1902"/>
      <c r="AR247" s="1902"/>
      <c r="AS247" s="1902"/>
      <c r="AT247" s="1902"/>
      <c r="AU247" s="1902"/>
      <c r="AV247" s="1902"/>
      <c r="AW247" s="1902"/>
      <c r="AX247" s="1902"/>
      <c r="AY247" s="1902"/>
      <c r="AZ247" s="1902"/>
      <c r="BA247" s="1902"/>
      <c r="BB247" s="1903"/>
      <c r="BC247" s="1895"/>
      <c r="BD247" s="1896"/>
      <c r="BE247" s="1896"/>
      <c r="BF247" s="1897"/>
    </row>
    <row r="248" spans="2:58" s="3" customFormat="1" ht="13.5" customHeight="1" x14ac:dyDescent="0.4">
      <c r="B248" s="66"/>
      <c r="C248" s="67"/>
      <c r="D248" s="586" t="s">
        <v>289</v>
      </c>
      <c r="E248" s="587"/>
      <c r="F248" s="587"/>
      <c r="G248" s="587"/>
      <c r="H248" s="587"/>
      <c r="I248" s="587"/>
      <c r="J248" s="587"/>
      <c r="K248" s="588"/>
      <c r="L248" s="867"/>
      <c r="M248" s="868"/>
      <c r="N248" s="868"/>
      <c r="O248" s="868"/>
      <c r="P248" s="868"/>
      <c r="Q248" s="868"/>
      <c r="R248" s="868"/>
      <c r="S248" s="868"/>
      <c r="T248" s="868"/>
      <c r="U248" s="868"/>
      <c r="V248" s="868"/>
      <c r="W248" s="868"/>
      <c r="X248" s="868"/>
      <c r="Y248" s="868"/>
      <c r="Z248" s="869"/>
      <c r="AA248" s="1898"/>
      <c r="AB248" s="1899"/>
      <c r="AC248" s="1899"/>
      <c r="AD248" s="1900"/>
      <c r="AE248" s="586" t="s">
        <v>289</v>
      </c>
      <c r="AF248" s="587"/>
      <c r="AG248" s="587"/>
      <c r="AH248" s="587"/>
      <c r="AI248" s="587"/>
      <c r="AJ248" s="587"/>
      <c r="AK248" s="587"/>
      <c r="AL248" s="587"/>
      <c r="AM248" s="588"/>
      <c r="AN248" s="867"/>
      <c r="AO248" s="868"/>
      <c r="AP248" s="868"/>
      <c r="AQ248" s="868"/>
      <c r="AR248" s="868"/>
      <c r="AS248" s="868"/>
      <c r="AT248" s="868"/>
      <c r="AU248" s="868"/>
      <c r="AV248" s="868"/>
      <c r="AW248" s="868"/>
      <c r="AX248" s="868"/>
      <c r="AY248" s="868"/>
      <c r="AZ248" s="868"/>
      <c r="BA248" s="868"/>
      <c r="BB248" s="869"/>
      <c r="BC248" s="1898"/>
      <c r="BD248" s="1899"/>
      <c r="BE248" s="1899"/>
      <c r="BF248" s="1900"/>
    </row>
    <row r="249" spans="2:58" s="3" customFormat="1" ht="13.5" customHeight="1" x14ac:dyDescent="0.4">
      <c r="B249" s="66"/>
      <c r="C249" s="67"/>
      <c r="D249" s="580"/>
      <c r="E249" s="581"/>
      <c r="F249" s="581"/>
      <c r="G249" s="581"/>
      <c r="H249" s="581"/>
      <c r="I249" s="581"/>
      <c r="J249" s="581"/>
      <c r="K249" s="582"/>
      <c r="L249" s="1887"/>
      <c r="M249" s="1888"/>
      <c r="N249" s="1888"/>
      <c r="O249" s="1888"/>
      <c r="P249" s="1888"/>
      <c r="Q249" s="1888"/>
      <c r="R249" s="1888"/>
      <c r="S249" s="1888"/>
      <c r="T249" s="1888"/>
      <c r="U249" s="1888"/>
      <c r="V249" s="1888"/>
      <c r="W249" s="1888"/>
      <c r="X249" s="1888"/>
      <c r="Y249" s="1888"/>
      <c r="Z249" s="1889"/>
      <c r="AA249" s="917"/>
      <c r="AB249" s="1893"/>
      <c r="AC249" s="1893"/>
      <c r="AD249" s="1894"/>
      <c r="AE249" s="580"/>
      <c r="AF249" s="581"/>
      <c r="AG249" s="581"/>
      <c r="AH249" s="581"/>
      <c r="AI249" s="581"/>
      <c r="AJ249" s="581"/>
      <c r="AK249" s="581"/>
      <c r="AL249" s="581"/>
      <c r="AM249" s="582"/>
      <c r="AN249" s="1887"/>
      <c r="AO249" s="1888"/>
      <c r="AP249" s="1888"/>
      <c r="AQ249" s="1888"/>
      <c r="AR249" s="1888"/>
      <c r="AS249" s="1888"/>
      <c r="AT249" s="1888"/>
      <c r="AU249" s="1888"/>
      <c r="AV249" s="1888"/>
      <c r="AW249" s="1888"/>
      <c r="AX249" s="1888"/>
      <c r="AY249" s="1888"/>
      <c r="AZ249" s="1888"/>
      <c r="BA249" s="1888"/>
      <c r="BB249" s="1889"/>
      <c r="BC249" s="917"/>
      <c r="BD249" s="1893"/>
      <c r="BE249" s="1893"/>
      <c r="BF249" s="1894"/>
    </row>
    <row r="250" spans="2:58" s="3" customFormat="1" ht="13.5" customHeight="1" x14ac:dyDescent="0.4">
      <c r="B250" s="66"/>
      <c r="C250" s="67"/>
      <c r="D250" s="583"/>
      <c r="E250" s="584"/>
      <c r="F250" s="584"/>
      <c r="G250" s="584"/>
      <c r="H250" s="584"/>
      <c r="I250" s="584"/>
      <c r="J250" s="584"/>
      <c r="K250" s="585"/>
      <c r="L250" s="1890"/>
      <c r="M250" s="1891"/>
      <c r="N250" s="1891"/>
      <c r="O250" s="1891"/>
      <c r="P250" s="1891"/>
      <c r="Q250" s="1891"/>
      <c r="R250" s="1891"/>
      <c r="S250" s="1891"/>
      <c r="T250" s="1891"/>
      <c r="U250" s="1891"/>
      <c r="V250" s="1891"/>
      <c r="W250" s="1891"/>
      <c r="X250" s="1891"/>
      <c r="Y250" s="1891"/>
      <c r="Z250" s="1892"/>
      <c r="AA250" s="1895"/>
      <c r="AB250" s="1896"/>
      <c r="AC250" s="1896"/>
      <c r="AD250" s="1897"/>
      <c r="AE250" s="583"/>
      <c r="AF250" s="584"/>
      <c r="AG250" s="584"/>
      <c r="AH250" s="584"/>
      <c r="AI250" s="584"/>
      <c r="AJ250" s="584"/>
      <c r="AK250" s="584"/>
      <c r="AL250" s="584"/>
      <c r="AM250" s="585"/>
      <c r="AN250" s="1890"/>
      <c r="AO250" s="1891"/>
      <c r="AP250" s="1891"/>
      <c r="AQ250" s="1891"/>
      <c r="AR250" s="1891"/>
      <c r="AS250" s="1891"/>
      <c r="AT250" s="1891"/>
      <c r="AU250" s="1891"/>
      <c r="AV250" s="1891"/>
      <c r="AW250" s="1891"/>
      <c r="AX250" s="1891"/>
      <c r="AY250" s="1891"/>
      <c r="AZ250" s="1891"/>
      <c r="BA250" s="1891"/>
      <c r="BB250" s="1892"/>
      <c r="BC250" s="1895"/>
      <c r="BD250" s="1896"/>
      <c r="BE250" s="1896"/>
      <c r="BF250" s="1897"/>
    </row>
    <row r="251" spans="2:58" s="3" customFormat="1" ht="13.5" customHeight="1" x14ac:dyDescent="0.4">
      <c r="B251" s="66"/>
      <c r="C251" s="67"/>
      <c r="D251" s="583"/>
      <c r="E251" s="584"/>
      <c r="F251" s="584"/>
      <c r="G251" s="584"/>
      <c r="H251" s="584"/>
      <c r="I251" s="584"/>
      <c r="J251" s="584"/>
      <c r="K251" s="585"/>
      <c r="L251" s="1901"/>
      <c r="M251" s="1902"/>
      <c r="N251" s="1902"/>
      <c r="O251" s="1902"/>
      <c r="P251" s="1902"/>
      <c r="Q251" s="1902"/>
      <c r="R251" s="1902"/>
      <c r="S251" s="1902"/>
      <c r="T251" s="1902"/>
      <c r="U251" s="1902"/>
      <c r="V251" s="1902"/>
      <c r="W251" s="1902"/>
      <c r="X251" s="1902"/>
      <c r="Y251" s="1902"/>
      <c r="Z251" s="1903"/>
      <c r="AA251" s="1895"/>
      <c r="AB251" s="1896"/>
      <c r="AC251" s="1896"/>
      <c r="AD251" s="1897"/>
      <c r="AE251" s="583"/>
      <c r="AF251" s="584"/>
      <c r="AG251" s="584"/>
      <c r="AH251" s="584"/>
      <c r="AI251" s="584"/>
      <c r="AJ251" s="584"/>
      <c r="AK251" s="584"/>
      <c r="AL251" s="584"/>
      <c r="AM251" s="585"/>
      <c r="AN251" s="1901"/>
      <c r="AO251" s="1902"/>
      <c r="AP251" s="1902"/>
      <c r="AQ251" s="1902"/>
      <c r="AR251" s="1902"/>
      <c r="AS251" s="1902"/>
      <c r="AT251" s="1902"/>
      <c r="AU251" s="1902"/>
      <c r="AV251" s="1902"/>
      <c r="AW251" s="1902"/>
      <c r="AX251" s="1902"/>
      <c r="AY251" s="1902"/>
      <c r="AZ251" s="1902"/>
      <c r="BA251" s="1902"/>
      <c r="BB251" s="1903"/>
      <c r="BC251" s="1895"/>
      <c r="BD251" s="1896"/>
      <c r="BE251" s="1896"/>
      <c r="BF251" s="1897"/>
    </row>
    <row r="252" spans="2:58" s="3" customFormat="1" ht="13.5" customHeight="1" x14ac:dyDescent="0.4">
      <c r="B252" s="66"/>
      <c r="C252" s="67"/>
      <c r="D252" s="586" t="s">
        <v>289</v>
      </c>
      <c r="E252" s="587"/>
      <c r="F252" s="587"/>
      <c r="G252" s="587"/>
      <c r="H252" s="587"/>
      <c r="I252" s="587"/>
      <c r="J252" s="587"/>
      <c r="K252" s="588"/>
      <c r="L252" s="867"/>
      <c r="M252" s="868"/>
      <c r="N252" s="868"/>
      <c r="O252" s="868"/>
      <c r="P252" s="868"/>
      <c r="Q252" s="868"/>
      <c r="R252" s="868"/>
      <c r="S252" s="868"/>
      <c r="T252" s="868"/>
      <c r="U252" s="868"/>
      <c r="V252" s="868"/>
      <c r="W252" s="868"/>
      <c r="X252" s="868"/>
      <c r="Y252" s="868"/>
      <c r="Z252" s="869"/>
      <c r="AA252" s="1898"/>
      <c r="AB252" s="1899"/>
      <c r="AC252" s="1899"/>
      <c r="AD252" s="1900"/>
      <c r="AE252" s="586" t="s">
        <v>289</v>
      </c>
      <c r="AF252" s="587"/>
      <c r="AG252" s="587"/>
      <c r="AH252" s="587"/>
      <c r="AI252" s="587"/>
      <c r="AJ252" s="587"/>
      <c r="AK252" s="587"/>
      <c r="AL252" s="587"/>
      <c r="AM252" s="588"/>
      <c r="AN252" s="867"/>
      <c r="AO252" s="868"/>
      <c r="AP252" s="868"/>
      <c r="AQ252" s="868"/>
      <c r="AR252" s="868"/>
      <c r="AS252" s="868"/>
      <c r="AT252" s="868"/>
      <c r="AU252" s="868"/>
      <c r="AV252" s="868"/>
      <c r="AW252" s="868"/>
      <c r="AX252" s="868"/>
      <c r="AY252" s="868"/>
      <c r="AZ252" s="868"/>
      <c r="BA252" s="868"/>
      <c r="BB252" s="869"/>
      <c r="BC252" s="1898"/>
      <c r="BD252" s="1899"/>
      <c r="BE252" s="1899"/>
      <c r="BF252" s="1900"/>
    </row>
    <row r="253" spans="2:58" s="3" customFormat="1" ht="13.5" customHeight="1" x14ac:dyDescent="0.4">
      <c r="B253" s="66"/>
      <c r="C253" s="67"/>
      <c r="D253" s="580"/>
      <c r="E253" s="581"/>
      <c r="F253" s="581"/>
      <c r="G253" s="581"/>
      <c r="H253" s="581"/>
      <c r="I253" s="581"/>
      <c r="J253" s="581"/>
      <c r="K253" s="582"/>
      <c r="L253" s="1887"/>
      <c r="M253" s="1888"/>
      <c r="N253" s="1888"/>
      <c r="O253" s="1888"/>
      <c r="P253" s="1888"/>
      <c r="Q253" s="1888"/>
      <c r="R253" s="1888"/>
      <c r="S253" s="1888"/>
      <c r="T253" s="1888"/>
      <c r="U253" s="1888"/>
      <c r="V253" s="1888"/>
      <c r="W253" s="1888"/>
      <c r="X253" s="1888"/>
      <c r="Y253" s="1888"/>
      <c r="Z253" s="1889"/>
      <c r="AA253" s="917"/>
      <c r="AB253" s="1893"/>
      <c r="AC253" s="1893"/>
      <c r="AD253" s="1894"/>
      <c r="AE253" s="580"/>
      <c r="AF253" s="581"/>
      <c r="AG253" s="581"/>
      <c r="AH253" s="581"/>
      <c r="AI253" s="581"/>
      <c r="AJ253" s="581"/>
      <c r="AK253" s="581"/>
      <c r="AL253" s="581"/>
      <c r="AM253" s="582"/>
      <c r="AN253" s="1887"/>
      <c r="AO253" s="1888"/>
      <c r="AP253" s="1888"/>
      <c r="AQ253" s="1888"/>
      <c r="AR253" s="1888"/>
      <c r="AS253" s="1888"/>
      <c r="AT253" s="1888"/>
      <c r="AU253" s="1888"/>
      <c r="AV253" s="1888"/>
      <c r="AW253" s="1888"/>
      <c r="AX253" s="1888"/>
      <c r="AY253" s="1888"/>
      <c r="AZ253" s="1888"/>
      <c r="BA253" s="1888"/>
      <c r="BB253" s="1889"/>
      <c r="BC253" s="917"/>
      <c r="BD253" s="1893"/>
      <c r="BE253" s="1893"/>
      <c r="BF253" s="1894"/>
    </row>
    <row r="254" spans="2:58" s="3" customFormat="1" ht="13.5" customHeight="1" x14ac:dyDescent="0.4">
      <c r="B254" s="66"/>
      <c r="C254" s="67"/>
      <c r="D254" s="583"/>
      <c r="E254" s="584"/>
      <c r="F254" s="584"/>
      <c r="G254" s="584"/>
      <c r="H254" s="584"/>
      <c r="I254" s="584"/>
      <c r="J254" s="584"/>
      <c r="K254" s="585"/>
      <c r="L254" s="1890"/>
      <c r="M254" s="1891"/>
      <c r="N254" s="1891"/>
      <c r="O254" s="1891"/>
      <c r="P254" s="1891"/>
      <c r="Q254" s="1891"/>
      <c r="R254" s="1891"/>
      <c r="S254" s="1891"/>
      <c r="T254" s="1891"/>
      <c r="U254" s="1891"/>
      <c r="V254" s="1891"/>
      <c r="W254" s="1891"/>
      <c r="X254" s="1891"/>
      <c r="Y254" s="1891"/>
      <c r="Z254" s="1892"/>
      <c r="AA254" s="1895"/>
      <c r="AB254" s="1896"/>
      <c r="AC254" s="1896"/>
      <c r="AD254" s="1897"/>
      <c r="AE254" s="583"/>
      <c r="AF254" s="584"/>
      <c r="AG254" s="584"/>
      <c r="AH254" s="584"/>
      <c r="AI254" s="584"/>
      <c r="AJ254" s="584"/>
      <c r="AK254" s="584"/>
      <c r="AL254" s="584"/>
      <c r="AM254" s="585"/>
      <c r="AN254" s="1890"/>
      <c r="AO254" s="1891"/>
      <c r="AP254" s="1891"/>
      <c r="AQ254" s="1891"/>
      <c r="AR254" s="1891"/>
      <c r="AS254" s="1891"/>
      <c r="AT254" s="1891"/>
      <c r="AU254" s="1891"/>
      <c r="AV254" s="1891"/>
      <c r="AW254" s="1891"/>
      <c r="AX254" s="1891"/>
      <c r="AY254" s="1891"/>
      <c r="AZ254" s="1891"/>
      <c r="BA254" s="1891"/>
      <c r="BB254" s="1892"/>
      <c r="BC254" s="1895"/>
      <c r="BD254" s="1896"/>
      <c r="BE254" s="1896"/>
      <c r="BF254" s="1897"/>
    </row>
    <row r="255" spans="2:58" s="3" customFormat="1" ht="13.5" customHeight="1" x14ac:dyDescent="0.4">
      <c r="B255" s="66"/>
      <c r="C255" s="67"/>
      <c r="D255" s="583"/>
      <c r="E255" s="584"/>
      <c r="F255" s="584"/>
      <c r="G255" s="584"/>
      <c r="H255" s="584"/>
      <c r="I255" s="584"/>
      <c r="J255" s="584"/>
      <c r="K255" s="585"/>
      <c r="L255" s="1901"/>
      <c r="M255" s="1902"/>
      <c r="N255" s="1902"/>
      <c r="O255" s="1902"/>
      <c r="P255" s="1902"/>
      <c r="Q255" s="1902"/>
      <c r="R255" s="1902"/>
      <c r="S255" s="1902"/>
      <c r="T255" s="1902"/>
      <c r="U255" s="1902"/>
      <c r="V255" s="1902"/>
      <c r="W255" s="1902"/>
      <c r="X255" s="1902"/>
      <c r="Y255" s="1902"/>
      <c r="Z255" s="1903"/>
      <c r="AA255" s="1895"/>
      <c r="AB255" s="1896"/>
      <c r="AC255" s="1896"/>
      <c r="AD255" s="1897"/>
      <c r="AE255" s="583"/>
      <c r="AF255" s="584"/>
      <c r="AG255" s="584"/>
      <c r="AH255" s="584"/>
      <c r="AI255" s="584"/>
      <c r="AJ255" s="584"/>
      <c r="AK255" s="584"/>
      <c r="AL255" s="584"/>
      <c r="AM255" s="585"/>
      <c r="AN255" s="1901"/>
      <c r="AO255" s="1902"/>
      <c r="AP255" s="1902"/>
      <c r="AQ255" s="1902"/>
      <c r="AR255" s="1902"/>
      <c r="AS255" s="1902"/>
      <c r="AT255" s="1902"/>
      <c r="AU255" s="1902"/>
      <c r="AV255" s="1902"/>
      <c r="AW255" s="1902"/>
      <c r="AX255" s="1902"/>
      <c r="AY255" s="1902"/>
      <c r="AZ255" s="1902"/>
      <c r="BA255" s="1902"/>
      <c r="BB255" s="1903"/>
      <c r="BC255" s="1895"/>
      <c r="BD255" s="1896"/>
      <c r="BE255" s="1896"/>
      <c r="BF255" s="1897"/>
    </row>
    <row r="256" spans="2:58" s="3" customFormat="1" ht="13.5" customHeight="1" x14ac:dyDescent="0.4">
      <c r="B256" s="66"/>
      <c r="C256" s="67"/>
      <c r="D256" s="586" t="s">
        <v>289</v>
      </c>
      <c r="E256" s="587"/>
      <c r="F256" s="587"/>
      <c r="G256" s="587"/>
      <c r="H256" s="587"/>
      <c r="I256" s="587"/>
      <c r="J256" s="587"/>
      <c r="K256" s="588"/>
      <c r="L256" s="867"/>
      <c r="M256" s="868"/>
      <c r="N256" s="868"/>
      <c r="O256" s="868"/>
      <c r="P256" s="868"/>
      <c r="Q256" s="868"/>
      <c r="R256" s="868"/>
      <c r="S256" s="868"/>
      <c r="T256" s="868"/>
      <c r="U256" s="868"/>
      <c r="V256" s="868"/>
      <c r="W256" s="868"/>
      <c r="X256" s="868"/>
      <c r="Y256" s="868"/>
      <c r="Z256" s="869"/>
      <c r="AA256" s="1898"/>
      <c r="AB256" s="1899"/>
      <c r="AC256" s="1899"/>
      <c r="AD256" s="1900"/>
      <c r="AE256" s="586" t="s">
        <v>289</v>
      </c>
      <c r="AF256" s="587"/>
      <c r="AG256" s="587"/>
      <c r="AH256" s="587"/>
      <c r="AI256" s="587"/>
      <c r="AJ256" s="587"/>
      <c r="AK256" s="587"/>
      <c r="AL256" s="587"/>
      <c r="AM256" s="588"/>
      <c r="AN256" s="867"/>
      <c r="AO256" s="868"/>
      <c r="AP256" s="868"/>
      <c r="AQ256" s="868"/>
      <c r="AR256" s="868"/>
      <c r="AS256" s="868"/>
      <c r="AT256" s="868"/>
      <c r="AU256" s="868"/>
      <c r="AV256" s="868"/>
      <c r="AW256" s="868"/>
      <c r="AX256" s="868"/>
      <c r="AY256" s="868"/>
      <c r="AZ256" s="868"/>
      <c r="BA256" s="868"/>
      <c r="BB256" s="869"/>
      <c r="BC256" s="1898"/>
      <c r="BD256" s="1899"/>
      <c r="BE256" s="1899"/>
      <c r="BF256" s="1900"/>
    </row>
    <row r="257" spans="2:58" s="3" customFormat="1" ht="13.5" customHeight="1" x14ac:dyDescent="0.4">
      <c r="B257" s="66"/>
      <c r="C257" s="67"/>
      <c r="D257" s="580"/>
      <c r="E257" s="581"/>
      <c r="F257" s="581"/>
      <c r="G257" s="581"/>
      <c r="H257" s="581"/>
      <c r="I257" s="581"/>
      <c r="J257" s="581"/>
      <c r="K257" s="582"/>
      <c r="L257" s="1887"/>
      <c r="M257" s="1888"/>
      <c r="N257" s="1888"/>
      <c r="O257" s="1888"/>
      <c r="P257" s="1888"/>
      <c r="Q257" s="1888"/>
      <c r="R257" s="1888"/>
      <c r="S257" s="1888"/>
      <c r="T257" s="1888"/>
      <c r="U257" s="1888"/>
      <c r="V257" s="1888"/>
      <c r="W257" s="1888"/>
      <c r="X257" s="1888"/>
      <c r="Y257" s="1888"/>
      <c r="Z257" s="1889"/>
      <c r="AA257" s="917"/>
      <c r="AB257" s="1893"/>
      <c r="AC257" s="1893"/>
      <c r="AD257" s="1894"/>
      <c r="AE257" s="580"/>
      <c r="AF257" s="581"/>
      <c r="AG257" s="581"/>
      <c r="AH257" s="581"/>
      <c r="AI257" s="581"/>
      <c r="AJ257" s="581"/>
      <c r="AK257" s="581"/>
      <c r="AL257" s="581"/>
      <c r="AM257" s="582"/>
      <c r="AN257" s="1887"/>
      <c r="AO257" s="1888"/>
      <c r="AP257" s="1888"/>
      <c r="AQ257" s="1888"/>
      <c r="AR257" s="1888"/>
      <c r="AS257" s="1888"/>
      <c r="AT257" s="1888"/>
      <c r="AU257" s="1888"/>
      <c r="AV257" s="1888"/>
      <c r="AW257" s="1888"/>
      <c r="AX257" s="1888"/>
      <c r="AY257" s="1888"/>
      <c r="AZ257" s="1888"/>
      <c r="BA257" s="1888"/>
      <c r="BB257" s="1889"/>
      <c r="BC257" s="917"/>
      <c r="BD257" s="1893"/>
      <c r="BE257" s="1893"/>
      <c r="BF257" s="1894"/>
    </row>
    <row r="258" spans="2:58" s="3" customFormat="1" ht="13.5" customHeight="1" x14ac:dyDescent="0.4">
      <c r="B258" s="66"/>
      <c r="C258" s="67"/>
      <c r="D258" s="583"/>
      <c r="E258" s="584"/>
      <c r="F258" s="584"/>
      <c r="G258" s="584"/>
      <c r="H258" s="584"/>
      <c r="I258" s="584"/>
      <c r="J258" s="584"/>
      <c r="K258" s="585"/>
      <c r="L258" s="1890"/>
      <c r="M258" s="1891"/>
      <c r="N258" s="1891"/>
      <c r="O258" s="1891"/>
      <c r="P258" s="1891"/>
      <c r="Q258" s="1891"/>
      <c r="R258" s="1891"/>
      <c r="S258" s="1891"/>
      <c r="T258" s="1891"/>
      <c r="U258" s="1891"/>
      <c r="V258" s="1891"/>
      <c r="W258" s="1891"/>
      <c r="X258" s="1891"/>
      <c r="Y258" s="1891"/>
      <c r="Z258" s="1892"/>
      <c r="AA258" s="1895"/>
      <c r="AB258" s="1896"/>
      <c r="AC258" s="1896"/>
      <c r="AD258" s="1897"/>
      <c r="AE258" s="583"/>
      <c r="AF258" s="584"/>
      <c r="AG258" s="584"/>
      <c r="AH258" s="584"/>
      <c r="AI258" s="584"/>
      <c r="AJ258" s="584"/>
      <c r="AK258" s="584"/>
      <c r="AL258" s="584"/>
      <c r="AM258" s="585"/>
      <c r="AN258" s="1890"/>
      <c r="AO258" s="1891"/>
      <c r="AP258" s="1891"/>
      <c r="AQ258" s="1891"/>
      <c r="AR258" s="1891"/>
      <c r="AS258" s="1891"/>
      <c r="AT258" s="1891"/>
      <c r="AU258" s="1891"/>
      <c r="AV258" s="1891"/>
      <c r="AW258" s="1891"/>
      <c r="AX258" s="1891"/>
      <c r="AY258" s="1891"/>
      <c r="AZ258" s="1891"/>
      <c r="BA258" s="1891"/>
      <c r="BB258" s="1892"/>
      <c r="BC258" s="1895"/>
      <c r="BD258" s="1896"/>
      <c r="BE258" s="1896"/>
      <c r="BF258" s="1897"/>
    </row>
    <row r="259" spans="2:58" s="3" customFormat="1" ht="13.5" customHeight="1" x14ac:dyDescent="0.4">
      <c r="B259" s="66"/>
      <c r="C259" s="67"/>
      <c r="D259" s="583"/>
      <c r="E259" s="584"/>
      <c r="F259" s="584"/>
      <c r="G259" s="584"/>
      <c r="H259" s="584"/>
      <c r="I259" s="584"/>
      <c r="J259" s="584"/>
      <c r="K259" s="585"/>
      <c r="L259" s="1901"/>
      <c r="M259" s="1902"/>
      <c r="N259" s="1902"/>
      <c r="O259" s="1902"/>
      <c r="P259" s="1902"/>
      <c r="Q259" s="1902"/>
      <c r="R259" s="1902"/>
      <c r="S259" s="1902"/>
      <c r="T259" s="1902"/>
      <c r="U259" s="1902"/>
      <c r="V259" s="1902"/>
      <c r="W259" s="1902"/>
      <c r="X259" s="1902"/>
      <c r="Y259" s="1902"/>
      <c r="Z259" s="1903"/>
      <c r="AA259" s="1895"/>
      <c r="AB259" s="1896"/>
      <c r="AC259" s="1896"/>
      <c r="AD259" s="1897"/>
      <c r="AE259" s="583"/>
      <c r="AF259" s="584"/>
      <c r="AG259" s="584"/>
      <c r="AH259" s="584"/>
      <c r="AI259" s="584"/>
      <c r="AJ259" s="584"/>
      <c r="AK259" s="584"/>
      <c r="AL259" s="584"/>
      <c r="AM259" s="585"/>
      <c r="AN259" s="1901"/>
      <c r="AO259" s="1902"/>
      <c r="AP259" s="1902"/>
      <c r="AQ259" s="1902"/>
      <c r="AR259" s="1902"/>
      <c r="AS259" s="1902"/>
      <c r="AT259" s="1902"/>
      <c r="AU259" s="1902"/>
      <c r="AV259" s="1902"/>
      <c r="AW259" s="1902"/>
      <c r="AX259" s="1902"/>
      <c r="AY259" s="1902"/>
      <c r="AZ259" s="1902"/>
      <c r="BA259" s="1902"/>
      <c r="BB259" s="1903"/>
      <c r="BC259" s="1895"/>
      <c r="BD259" s="1896"/>
      <c r="BE259" s="1896"/>
      <c r="BF259" s="1897"/>
    </row>
    <row r="260" spans="2:58" s="3" customFormat="1" ht="13.5" customHeight="1" x14ac:dyDescent="0.4">
      <c r="B260" s="66"/>
      <c r="C260" s="67"/>
      <c r="D260" s="586" t="s">
        <v>289</v>
      </c>
      <c r="E260" s="587"/>
      <c r="F260" s="587"/>
      <c r="G260" s="587"/>
      <c r="H260" s="587"/>
      <c r="I260" s="587"/>
      <c r="J260" s="587"/>
      <c r="K260" s="588"/>
      <c r="L260" s="867"/>
      <c r="M260" s="868"/>
      <c r="N260" s="868"/>
      <c r="O260" s="868"/>
      <c r="P260" s="868"/>
      <c r="Q260" s="868"/>
      <c r="R260" s="868"/>
      <c r="S260" s="868"/>
      <c r="T260" s="868"/>
      <c r="U260" s="868"/>
      <c r="V260" s="868"/>
      <c r="W260" s="868"/>
      <c r="X260" s="868"/>
      <c r="Y260" s="868"/>
      <c r="Z260" s="869"/>
      <c r="AA260" s="1898"/>
      <c r="AB260" s="1899"/>
      <c r="AC260" s="1899"/>
      <c r="AD260" s="1900"/>
      <c r="AE260" s="586" t="s">
        <v>289</v>
      </c>
      <c r="AF260" s="587"/>
      <c r="AG260" s="587"/>
      <c r="AH260" s="587"/>
      <c r="AI260" s="587"/>
      <c r="AJ260" s="587"/>
      <c r="AK260" s="587"/>
      <c r="AL260" s="587"/>
      <c r="AM260" s="588"/>
      <c r="AN260" s="867"/>
      <c r="AO260" s="868"/>
      <c r="AP260" s="868"/>
      <c r="AQ260" s="868"/>
      <c r="AR260" s="868"/>
      <c r="AS260" s="868"/>
      <c r="AT260" s="868"/>
      <c r="AU260" s="868"/>
      <c r="AV260" s="868"/>
      <c r="AW260" s="868"/>
      <c r="AX260" s="868"/>
      <c r="AY260" s="868"/>
      <c r="AZ260" s="868"/>
      <c r="BA260" s="868"/>
      <c r="BB260" s="869"/>
      <c r="BC260" s="1898"/>
      <c r="BD260" s="1899"/>
      <c r="BE260" s="1899"/>
      <c r="BF260" s="1900"/>
    </row>
    <row r="261" spans="2:58" s="3" customFormat="1" ht="13.5" customHeight="1" x14ac:dyDescent="0.4">
      <c r="B261" s="66"/>
      <c r="C261" s="67"/>
      <c r="D261" s="580"/>
      <c r="E261" s="581"/>
      <c r="F261" s="581"/>
      <c r="G261" s="581"/>
      <c r="H261" s="581"/>
      <c r="I261" s="581"/>
      <c r="J261" s="581"/>
      <c r="K261" s="582"/>
      <c r="L261" s="1887"/>
      <c r="M261" s="1888"/>
      <c r="N261" s="1888"/>
      <c r="O261" s="1888"/>
      <c r="P261" s="1888"/>
      <c r="Q261" s="1888"/>
      <c r="R261" s="1888"/>
      <c r="S261" s="1888"/>
      <c r="T261" s="1888"/>
      <c r="U261" s="1888"/>
      <c r="V261" s="1888"/>
      <c r="W261" s="1888"/>
      <c r="X261" s="1888"/>
      <c r="Y261" s="1888"/>
      <c r="Z261" s="1889"/>
      <c r="AA261" s="917"/>
      <c r="AB261" s="1893"/>
      <c r="AC261" s="1893"/>
      <c r="AD261" s="1894"/>
      <c r="AE261" s="580"/>
      <c r="AF261" s="581"/>
      <c r="AG261" s="581"/>
      <c r="AH261" s="581"/>
      <c r="AI261" s="581"/>
      <c r="AJ261" s="581"/>
      <c r="AK261" s="581"/>
      <c r="AL261" s="581"/>
      <c r="AM261" s="582"/>
      <c r="AN261" s="1887"/>
      <c r="AO261" s="1888"/>
      <c r="AP261" s="1888"/>
      <c r="AQ261" s="1888"/>
      <c r="AR261" s="1888"/>
      <c r="AS261" s="1888"/>
      <c r="AT261" s="1888"/>
      <c r="AU261" s="1888"/>
      <c r="AV261" s="1888"/>
      <c r="AW261" s="1888"/>
      <c r="AX261" s="1888"/>
      <c r="AY261" s="1888"/>
      <c r="AZ261" s="1888"/>
      <c r="BA261" s="1888"/>
      <c r="BB261" s="1889"/>
      <c r="BC261" s="917"/>
      <c r="BD261" s="1893"/>
      <c r="BE261" s="1893"/>
      <c r="BF261" s="1894"/>
    </row>
    <row r="262" spans="2:58" s="3" customFormat="1" ht="13.5" customHeight="1" x14ac:dyDescent="0.4">
      <c r="B262" s="66"/>
      <c r="C262" s="67"/>
      <c r="D262" s="583"/>
      <c r="E262" s="584"/>
      <c r="F262" s="584"/>
      <c r="G262" s="584"/>
      <c r="H262" s="584"/>
      <c r="I262" s="584"/>
      <c r="J262" s="584"/>
      <c r="K262" s="585"/>
      <c r="L262" s="1890"/>
      <c r="M262" s="1891"/>
      <c r="N262" s="1891"/>
      <c r="O262" s="1891"/>
      <c r="P262" s="1891"/>
      <c r="Q262" s="1891"/>
      <c r="R262" s="1891"/>
      <c r="S262" s="1891"/>
      <c r="T262" s="1891"/>
      <c r="U262" s="1891"/>
      <c r="V262" s="1891"/>
      <c r="W262" s="1891"/>
      <c r="X262" s="1891"/>
      <c r="Y262" s="1891"/>
      <c r="Z262" s="1892"/>
      <c r="AA262" s="1895"/>
      <c r="AB262" s="1896"/>
      <c r="AC262" s="1896"/>
      <c r="AD262" s="1897"/>
      <c r="AE262" s="583"/>
      <c r="AF262" s="584"/>
      <c r="AG262" s="584"/>
      <c r="AH262" s="584"/>
      <c r="AI262" s="584"/>
      <c r="AJ262" s="584"/>
      <c r="AK262" s="584"/>
      <c r="AL262" s="584"/>
      <c r="AM262" s="585"/>
      <c r="AN262" s="1890"/>
      <c r="AO262" s="1891"/>
      <c r="AP262" s="1891"/>
      <c r="AQ262" s="1891"/>
      <c r="AR262" s="1891"/>
      <c r="AS262" s="1891"/>
      <c r="AT262" s="1891"/>
      <c r="AU262" s="1891"/>
      <c r="AV262" s="1891"/>
      <c r="AW262" s="1891"/>
      <c r="AX262" s="1891"/>
      <c r="AY262" s="1891"/>
      <c r="AZ262" s="1891"/>
      <c r="BA262" s="1891"/>
      <c r="BB262" s="1892"/>
      <c r="BC262" s="1895"/>
      <c r="BD262" s="1896"/>
      <c r="BE262" s="1896"/>
      <c r="BF262" s="1897"/>
    </row>
    <row r="263" spans="2:58" s="3" customFormat="1" ht="13.5" customHeight="1" x14ac:dyDescent="0.4">
      <c r="B263" s="66"/>
      <c r="C263" s="67"/>
      <c r="D263" s="583"/>
      <c r="E263" s="584"/>
      <c r="F263" s="584"/>
      <c r="G263" s="584"/>
      <c r="H263" s="584"/>
      <c r="I263" s="584"/>
      <c r="J263" s="584"/>
      <c r="K263" s="585"/>
      <c r="L263" s="1901"/>
      <c r="M263" s="1902"/>
      <c r="N263" s="1902"/>
      <c r="O263" s="1902"/>
      <c r="P263" s="1902"/>
      <c r="Q263" s="1902"/>
      <c r="R263" s="1902"/>
      <c r="S263" s="1902"/>
      <c r="T263" s="1902"/>
      <c r="U263" s="1902"/>
      <c r="V263" s="1902"/>
      <c r="W263" s="1902"/>
      <c r="X263" s="1902"/>
      <c r="Y263" s="1902"/>
      <c r="Z263" s="1903"/>
      <c r="AA263" s="1895"/>
      <c r="AB263" s="1896"/>
      <c r="AC263" s="1896"/>
      <c r="AD263" s="1897"/>
      <c r="AE263" s="583"/>
      <c r="AF263" s="584"/>
      <c r="AG263" s="584"/>
      <c r="AH263" s="584"/>
      <c r="AI263" s="584"/>
      <c r="AJ263" s="584"/>
      <c r="AK263" s="584"/>
      <c r="AL263" s="584"/>
      <c r="AM263" s="585"/>
      <c r="AN263" s="1901"/>
      <c r="AO263" s="1902"/>
      <c r="AP263" s="1902"/>
      <c r="AQ263" s="1902"/>
      <c r="AR263" s="1902"/>
      <c r="AS263" s="1902"/>
      <c r="AT263" s="1902"/>
      <c r="AU263" s="1902"/>
      <c r="AV263" s="1902"/>
      <c r="AW263" s="1902"/>
      <c r="AX263" s="1902"/>
      <c r="AY263" s="1902"/>
      <c r="AZ263" s="1902"/>
      <c r="BA263" s="1902"/>
      <c r="BB263" s="1903"/>
      <c r="BC263" s="1895"/>
      <c r="BD263" s="1896"/>
      <c r="BE263" s="1896"/>
      <c r="BF263" s="1897"/>
    </row>
    <row r="264" spans="2:58" s="3" customFormat="1" ht="13.5" customHeight="1" x14ac:dyDescent="0.4">
      <c r="B264" s="66"/>
      <c r="C264" s="67"/>
      <c r="D264" s="586" t="s">
        <v>289</v>
      </c>
      <c r="E264" s="587"/>
      <c r="F264" s="587"/>
      <c r="G264" s="587"/>
      <c r="H264" s="587"/>
      <c r="I264" s="587"/>
      <c r="J264" s="587"/>
      <c r="K264" s="588"/>
      <c r="L264" s="867"/>
      <c r="M264" s="868"/>
      <c r="N264" s="868"/>
      <c r="O264" s="868"/>
      <c r="P264" s="868"/>
      <c r="Q264" s="868"/>
      <c r="R264" s="868"/>
      <c r="S264" s="868"/>
      <c r="T264" s="868"/>
      <c r="U264" s="868"/>
      <c r="V264" s="868"/>
      <c r="W264" s="868"/>
      <c r="X264" s="868"/>
      <c r="Y264" s="868"/>
      <c r="Z264" s="869"/>
      <c r="AA264" s="1898"/>
      <c r="AB264" s="1899"/>
      <c r="AC264" s="1899"/>
      <c r="AD264" s="1900"/>
      <c r="AE264" s="586" t="s">
        <v>289</v>
      </c>
      <c r="AF264" s="587"/>
      <c r="AG264" s="587"/>
      <c r="AH264" s="587"/>
      <c r="AI264" s="587"/>
      <c r="AJ264" s="587"/>
      <c r="AK264" s="587"/>
      <c r="AL264" s="587"/>
      <c r="AM264" s="588"/>
      <c r="AN264" s="867"/>
      <c r="AO264" s="868"/>
      <c r="AP264" s="868"/>
      <c r="AQ264" s="868"/>
      <c r="AR264" s="868"/>
      <c r="AS264" s="868"/>
      <c r="AT264" s="868"/>
      <c r="AU264" s="868"/>
      <c r="AV264" s="868"/>
      <c r="AW264" s="868"/>
      <c r="AX264" s="868"/>
      <c r="AY264" s="868"/>
      <c r="AZ264" s="868"/>
      <c r="BA264" s="868"/>
      <c r="BB264" s="869"/>
      <c r="BC264" s="1898"/>
      <c r="BD264" s="1899"/>
      <c r="BE264" s="1899"/>
      <c r="BF264" s="1900"/>
    </row>
    <row r="265" spans="2:58" s="3" customFormat="1" ht="13.5" customHeight="1" x14ac:dyDescent="0.4">
      <c r="B265" s="66"/>
      <c r="C265" s="67"/>
      <c r="D265" s="580"/>
      <c r="E265" s="581"/>
      <c r="F265" s="581"/>
      <c r="G265" s="581"/>
      <c r="H265" s="581"/>
      <c r="I265" s="581"/>
      <c r="J265" s="581"/>
      <c r="K265" s="582"/>
      <c r="L265" s="1887"/>
      <c r="M265" s="1888"/>
      <c r="N265" s="1888"/>
      <c r="O265" s="1888"/>
      <c r="P265" s="1888"/>
      <c r="Q265" s="1888"/>
      <c r="R265" s="1888"/>
      <c r="S265" s="1888"/>
      <c r="T265" s="1888"/>
      <c r="U265" s="1888"/>
      <c r="V265" s="1888"/>
      <c r="W265" s="1888"/>
      <c r="X265" s="1888"/>
      <c r="Y265" s="1888"/>
      <c r="Z265" s="1889"/>
      <c r="AA265" s="917"/>
      <c r="AB265" s="1893"/>
      <c r="AC265" s="1893"/>
      <c r="AD265" s="1894"/>
      <c r="AE265" s="580"/>
      <c r="AF265" s="581"/>
      <c r="AG265" s="581"/>
      <c r="AH265" s="581"/>
      <c r="AI265" s="581"/>
      <c r="AJ265" s="581"/>
      <c r="AK265" s="581"/>
      <c r="AL265" s="581"/>
      <c r="AM265" s="582"/>
      <c r="AN265" s="1887"/>
      <c r="AO265" s="1888"/>
      <c r="AP265" s="1888"/>
      <c r="AQ265" s="1888"/>
      <c r="AR265" s="1888"/>
      <c r="AS265" s="1888"/>
      <c r="AT265" s="1888"/>
      <c r="AU265" s="1888"/>
      <c r="AV265" s="1888"/>
      <c r="AW265" s="1888"/>
      <c r="AX265" s="1888"/>
      <c r="AY265" s="1888"/>
      <c r="AZ265" s="1888"/>
      <c r="BA265" s="1888"/>
      <c r="BB265" s="1889"/>
      <c r="BC265" s="917"/>
      <c r="BD265" s="1893"/>
      <c r="BE265" s="1893"/>
      <c r="BF265" s="1894"/>
    </row>
    <row r="266" spans="2:58" s="3" customFormat="1" ht="13.5" customHeight="1" x14ac:dyDescent="0.4">
      <c r="B266" s="66"/>
      <c r="C266" s="67"/>
      <c r="D266" s="583"/>
      <c r="E266" s="584"/>
      <c r="F266" s="584"/>
      <c r="G266" s="584"/>
      <c r="H266" s="584"/>
      <c r="I266" s="584"/>
      <c r="J266" s="584"/>
      <c r="K266" s="585"/>
      <c r="L266" s="1890"/>
      <c r="M266" s="1891"/>
      <c r="N266" s="1891"/>
      <c r="O266" s="1891"/>
      <c r="P266" s="1891"/>
      <c r="Q266" s="1891"/>
      <c r="R266" s="1891"/>
      <c r="S266" s="1891"/>
      <c r="T266" s="1891"/>
      <c r="U266" s="1891"/>
      <c r="V266" s="1891"/>
      <c r="W266" s="1891"/>
      <c r="X266" s="1891"/>
      <c r="Y266" s="1891"/>
      <c r="Z266" s="1892"/>
      <c r="AA266" s="1895"/>
      <c r="AB266" s="1896"/>
      <c r="AC266" s="1896"/>
      <c r="AD266" s="1897"/>
      <c r="AE266" s="583"/>
      <c r="AF266" s="584"/>
      <c r="AG266" s="584"/>
      <c r="AH266" s="584"/>
      <c r="AI266" s="584"/>
      <c r="AJ266" s="584"/>
      <c r="AK266" s="584"/>
      <c r="AL266" s="584"/>
      <c r="AM266" s="585"/>
      <c r="AN266" s="1890"/>
      <c r="AO266" s="1891"/>
      <c r="AP266" s="1891"/>
      <c r="AQ266" s="1891"/>
      <c r="AR266" s="1891"/>
      <c r="AS266" s="1891"/>
      <c r="AT266" s="1891"/>
      <c r="AU266" s="1891"/>
      <c r="AV266" s="1891"/>
      <c r="AW266" s="1891"/>
      <c r="AX266" s="1891"/>
      <c r="AY266" s="1891"/>
      <c r="AZ266" s="1891"/>
      <c r="BA266" s="1891"/>
      <c r="BB266" s="1892"/>
      <c r="BC266" s="1895"/>
      <c r="BD266" s="1896"/>
      <c r="BE266" s="1896"/>
      <c r="BF266" s="1897"/>
    </row>
    <row r="267" spans="2:58" s="3" customFormat="1" ht="13.5" customHeight="1" x14ac:dyDescent="0.4">
      <c r="B267" s="66"/>
      <c r="C267" s="67"/>
      <c r="D267" s="583"/>
      <c r="E267" s="584"/>
      <c r="F267" s="584"/>
      <c r="G267" s="584"/>
      <c r="H267" s="584"/>
      <c r="I267" s="584"/>
      <c r="J267" s="584"/>
      <c r="K267" s="585"/>
      <c r="L267" s="1901"/>
      <c r="M267" s="1902"/>
      <c r="N267" s="1902"/>
      <c r="O267" s="1902"/>
      <c r="P267" s="1902"/>
      <c r="Q267" s="1902"/>
      <c r="R267" s="1902"/>
      <c r="S267" s="1902"/>
      <c r="T267" s="1902"/>
      <c r="U267" s="1902"/>
      <c r="V267" s="1902"/>
      <c r="W267" s="1902"/>
      <c r="X267" s="1902"/>
      <c r="Y267" s="1902"/>
      <c r="Z267" s="1903"/>
      <c r="AA267" s="1895"/>
      <c r="AB267" s="1896"/>
      <c r="AC267" s="1896"/>
      <c r="AD267" s="1897"/>
      <c r="AE267" s="583"/>
      <c r="AF267" s="584"/>
      <c r="AG267" s="584"/>
      <c r="AH267" s="584"/>
      <c r="AI267" s="584"/>
      <c r="AJ267" s="584"/>
      <c r="AK267" s="584"/>
      <c r="AL267" s="584"/>
      <c r="AM267" s="585"/>
      <c r="AN267" s="1901"/>
      <c r="AO267" s="1902"/>
      <c r="AP267" s="1902"/>
      <c r="AQ267" s="1902"/>
      <c r="AR267" s="1902"/>
      <c r="AS267" s="1902"/>
      <c r="AT267" s="1902"/>
      <c r="AU267" s="1902"/>
      <c r="AV267" s="1902"/>
      <c r="AW267" s="1902"/>
      <c r="AX267" s="1902"/>
      <c r="AY267" s="1902"/>
      <c r="AZ267" s="1902"/>
      <c r="BA267" s="1902"/>
      <c r="BB267" s="1903"/>
      <c r="BC267" s="1895"/>
      <c r="BD267" s="1896"/>
      <c r="BE267" s="1896"/>
      <c r="BF267" s="1897"/>
    </row>
    <row r="268" spans="2:58" s="3" customFormat="1" ht="13.5" customHeight="1" x14ac:dyDescent="0.4">
      <c r="B268" s="66"/>
      <c r="C268" s="67"/>
      <c r="D268" s="586" t="s">
        <v>289</v>
      </c>
      <c r="E268" s="587"/>
      <c r="F268" s="587"/>
      <c r="G268" s="587"/>
      <c r="H268" s="587"/>
      <c r="I268" s="587"/>
      <c r="J268" s="587"/>
      <c r="K268" s="588"/>
      <c r="L268" s="867"/>
      <c r="M268" s="868"/>
      <c r="N268" s="868"/>
      <c r="O268" s="868"/>
      <c r="P268" s="868"/>
      <c r="Q268" s="868"/>
      <c r="R268" s="868"/>
      <c r="S268" s="868"/>
      <c r="T268" s="868"/>
      <c r="U268" s="868"/>
      <c r="V268" s="868"/>
      <c r="W268" s="868"/>
      <c r="X268" s="868"/>
      <c r="Y268" s="868"/>
      <c r="Z268" s="869"/>
      <c r="AA268" s="1898"/>
      <c r="AB268" s="1899"/>
      <c r="AC268" s="1899"/>
      <c r="AD268" s="1900"/>
      <c r="AE268" s="586" t="s">
        <v>289</v>
      </c>
      <c r="AF268" s="587"/>
      <c r="AG268" s="587"/>
      <c r="AH268" s="587"/>
      <c r="AI268" s="587"/>
      <c r="AJ268" s="587"/>
      <c r="AK268" s="587"/>
      <c r="AL268" s="587"/>
      <c r="AM268" s="588"/>
      <c r="AN268" s="867"/>
      <c r="AO268" s="868"/>
      <c r="AP268" s="868"/>
      <c r="AQ268" s="868"/>
      <c r="AR268" s="868"/>
      <c r="AS268" s="868"/>
      <c r="AT268" s="868"/>
      <c r="AU268" s="868"/>
      <c r="AV268" s="868"/>
      <c r="AW268" s="868"/>
      <c r="AX268" s="868"/>
      <c r="AY268" s="868"/>
      <c r="AZ268" s="868"/>
      <c r="BA268" s="868"/>
      <c r="BB268" s="869"/>
      <c r="BC268" s="1898"/>
      <c r="BD268" s="1899"/>
      <c r="BE268" s="1899"/>
      <c r="BF268" s="1900"/>
    </row>
    <row r="269" spans="2:58" s="3" customFormat="1" ht="13.5" customHeight="1" x14ac:dyDescent="0.4">
      <c r="B269" s="66"/>
      <c r="C269" s="67"/>
      <c r="D269" s="580"/>
      <c r="E269" s="581"/>
      <c r="F269" s="581"/>
      <c r="G269" s="581"/>
      <c r="H269" s="581"/>
      <c r="I269" s="581"/>
      <c r="J269" s="581"/>
      <c r="K269" s="582"/>
      <c r="L269" s="1887"/>
      <c r="M269" s="1888"/>
      <c r="N269" s="1888"/>
      <c r="O269" s="1888"/>
      <c r="P269" s="1888"/>
      <c r="Q269" s="1888"/>
      <c r="R269" s="1888"/>
      <c r="S269" s="1888"/>
      <c r="T269" s="1888"/>
      <c r="U269" s="1888"/>
      <c r="V269" s="1888"/>
      <c r="W269" s="1888"/>
      <c r="X269" s="1888"/>
      <c r="Y269" s="1888"/>
      <c r="Z269" s="1889"/>
      <c r="AA269" s="917"/>
      <c r="AB269" s="1893"/>
      <c r="AC269" s="1893"/>
      <c r="AD269" s="1894"/>
      <c r="AE269" s="580"/>
      <c r="AF269" s="581"/>
      <c r="AG269" s="581"/>
      <c r="AH269" s="581"/>
      <c r="AI269" s="581"/>
      <c r="AJ269" s="581"/>
      <c r="AK269" s="581"/>
      <c r="AL269" s="581"/>
      <c r="AM269" s="582"/>
      <c r="AN269" s="1887"/>
      <c r="AO269" s="1888"/>
      <c r="AP269" s="1888"/>
      <c r="AQ269" s="1888"/>
      <c r="AR269" s="1888"/>
      <c r="AS269" s="1888"/>
      <c r="AT269" s="1888"/>
      <c r="AU269" s="1888"/>
      <c r="AV269" s="1888"/>
      <c r="AW269" s="1888"/>
      <c r="AX269" s="1888"/>
      <c r="AY269" s="1888"/>
      <c r="AZ269" s="1888"/>
      <c r="BA269" s="1888"/>
      <c r="BB269" s="1889"/>
      <c r="BC269" s="917"/>
      <c r="BD269" s="1893"/>
      <c r="BE269" s="1893"/>
      <c r="BF269" s="1894"/>
    </row>
    <row r="270" spans="2:58" s="3" customFormat="1" ht="13.5" customHeight="1" x14ac:dyDescent="0.4">
      <c r="B270" s="66"/>
      <c r="C270" s="67"/>
      <c r="D270" s="583"/>
      <c r="E270" s="584"/>
      <c r="F270" s="584"/>
      <c r="G270" s="584"/>
      <c r="H270" s="584"/>
      <c r="I270" s="584"/>
      <c r="J270" s="584"/>
      <c r="K270" s="585"/>
      <c r="L270" s="1890"/>
      <c r="M270" s="1891"/>
      <c r="N270" s="1891"/>
      <c r="O270" s="1891"/>
      <c r="P270" s="1891"/>
      <c r="Q270" s="1891"/>
      <c r="R270" s="1891"/>
      <c r="S270" s="1891"/>
      <c r="T270" s="1891"/>
      <c r="U270" s="1891"/>
      <c r="V270" s="1891"/>
      <c r="W270" s="1891"/>
      <c r="X270" s="1891"/>
      <c r="Y270" s="1891"/>
      <c r="Z270" s="1892"/>
      <c r="AA270" s="1895"/>
      <c r="AB270" s="1896"/>
      <c r="AC270" s="1896"/>
      <c r="AD270" s="1897"/>
      <c r="AE270" s="583"/>
      <c r="AF270" s="584"/>
      <c r="AG270" s="584"/>
      <c r="AH270" s="584"/>
      <c r="AI270" s="584"/>
      <c r="AJ270" s="584"/>
      <c r="AK270" s="584"/>
      <c r="AL270" s="584"/>
      <c r="AM270" s="585"/>
      <c r="AN270" s="1890"/>
      <c r="AO270" s="1891"/>
      <c r="AP270" s="1891"/>
      <c r="AQ270" s="1891"/>
      <c r="AR270" s="1891"/>
      <c r="AS270" s="1891"/>
      <c r="AT270" s="1891"/>
      <c r="AU270" s="1891"/>
      <c r="AV270" s="1891"/>
      <c r="AW270" s="1891"/>
      <c r="AX270" s="1891"/>
      <c r="AY270" s="1891"/>
      <c r="AZ270" s="1891"/>
      <c r="BA270" s="1891"/>
      <c r="BB270" s="1892"/>
      <c r="BC270" s="1895"/>
      <c r="BD270" s="1896"/>
      <c r="BE270" s="1896"/>
      <c r="BF270" s="1897"/>
    </row>
    <row r="271" spans="2:58" s="3" customFormat="1" ht="13.5" customHeight="1" x14ac:dyDescent="0.4">
      <c r="B271" s="66"/>
      <c r="C271" s="67"/>
      <c r="D271" s="583"/>
      <c r="E271" s="584"/>
      <c r="F271" s="584"/>
      <c r="G271" s="584"/>
      <c r="H271" s="584"/>
      <c r="I271" s="584"/>
      <c r="J271" s="584"/>
      <c r="K271" s="585"/>
      <c r="L271" s="1901"/>
      <c r="M271" s="1902"/>
      <c r="N271" s="1902"/>
      <c r="O271" s="1902"/>
      <c r="P271" s="1902"/>
      <c r="Q271" s="1902"/>
      <c r="R271" s="1902"/>
      <c r="S271" s="1902"/>
      <c r="T271" s="1902"/>
      <c r="U271" s="1902"/>
      <c r="V271" s="1902"/>
      <c r="W271" s="1902"/>
      <c r="X271" s="1902"/>
      <c r="Y271" s="1902"/>
      <c r="Z271" s="1903"/>
      <c r="AA271" s="1895"/>
      <c r="AB271" s="1896"/>
      <c r="AC271" s="1896"/>
      <c r="AD271" s="1897"/>
      <c r="AE271" s="583"/>
      <c r="AF271" s="584"/>
      <c r="AG271" s="584"/>
      <c r="AH271" s="584"/>
      <c r="AI271" s="584"/>
      <c r="AJ271" s="584"/>
      <c r="AK271" s="584"/>
      <c r="AL271" s="584"/>
      <c r="AM271" s="585"/>
      <c r="AN271" s="1901"/>
      <c r="AO271" s="1902"/>
      <c r="AP271" s="1902"/>
      <c r="AQ271" s="1902"/>
      <c r="AR271" s="1902"/>
      <c r="AS271" s="1902"/>
      <c r="AT271" s="1902"/>
      <c r="AU271" s="1902"/>
      <c r="AV271" s="1902"/>
      <c r="AW271" s="1902"/>
      <c r="AX271" s="1902"/>
      <c r="AY271" s="1902"/>
      <c r="AZ271" s="1902"/>
      <c r="BA271" s="1902"/>
      <c r="BB271" s="1903"/>
      <c r="BC271" s="1895"/>
      <c r="BD271" s="1896"/>
      <c r="BE271" s="1896"/>
      <c r="BF271" s="1897"/>
    </row>
    <row r="272" spans="2:58" s="3" customFormat="1" ht="13.5" customHeight="1" x14ac:dyDescent="0.4">
      <c r="B272" s="66"/>
      <c r="C272" s="67"/>
      <c r="D272" s="586" t="s">
        <v>289</v>
      </c>
      <c r="E272" s="587"/>
      <c r="F272" s="587"/>
      <c r="G272" s="587"/>
      <c r="H272" s="587"/>
      <c r="I272" s="587"/>
      <c r="J272" s="587"/>
      <c r="K272" s="588"/>
      <c r="L272" s="867"/>
      <c r="M272" s="868"/>
      <c r="N272" s="868"/>
      <c r="O272" s="868"/>
      <c r="P272" s="868"/>
      <c r="Q272" s="868"/>
      <c r="R272" s="868"/>
      <c r="S272" s="868"/>
      <c r="T272" s="868"/>
      <c r="U272" s="868"/>
      <c r="V272" s="868"/>
      <c r="W272" s="868"/>
      <c r="X272" s="868"/>
      <c r="Y272" s="868"/>
      <c r="Z272" s="869"/>
      <c r="AA272" s="1898"/>
      <c r="AB272" s="1899"/>
      <c r="AC272" s="1899"/>
      <c r="AD272" s="1900"/>
      <c r="AE272" s="586" t="s">
        <v>289</v>
      </c>
      <c r="AF272" s="587"/>
      <c r="AG272" s="587"/>
      <c r="AH272" s="587"/>
      <c r="AI272" s="587"/>
      <c r="AJ272" s="587"/>
      <c r="AK272" s="587"/>
      <c r="AL272" s="587"/>
      <c r="AM272" s="588"/>
      <c r="AN272" s="867"/>
      <c r="AO272" s="868"/>
      <c r="AP272" s="868"/>
      <c r="AQ272" s="868"/>
      <c r="AR272" s="868"/>
      <c r="AS272" s="868"/>
      <c r="AT272" s="868"/>
      <c r="AU272" s="868"/>
      <c r="AV272" s="868"/>
      <c r="AW272" s="868"/>
      <c r="AX272" s="868"/>
      <c r="AY272" s="868"/>
      <c r="AZ272" s="868"/>
      <c r="BA272" s="868"/>
      <c r="BB272" s="869"/>
      <c r="BC272" s="1898"/>
      <c r="BD272" s="1899"/>
      <c r="BE272" s="1899"/>
      <c r="BF272" s="1900"/>
    </row>
    <row r="273" spans="2:58" s="3" customFormat="1" ht="13.5" customHeight="1" x14ac:dyDescent="0.4">
      <c r="B273" s="66"/>
      <c r="C273" s="67"/>
      <c r="D273" s="580"/>
      <c r="E273" s="581"/>
      <c r="F273" s="581"/>
      <c r="G273" s="581"/>
      <c r="H273" s="581"/>
      <c r="I273" s="581"/>
      <c r="J273" s="581"/>
      <c r="K273" s="582"/>
      <c r="L273" s="1887"/>
      <c r="M273" s="1888"/>
      <c r="N273" s="1888"/>
      <c r="O273" s="1888"/>
      <c r="P273" s="1888"/>
      <c r="Q273" s="1888"/>
      <c r="R273" s="1888"/>
      <c r="S273" s="1888"/>
      <c r="T273" s="1888"/>
      <c r="U273" s="1888"/>
      <c r="V273" s="1888"/>
      <c r="W273" s="1888"/>
      <c r="X273" s="1888"/>
      <c r="Y273" s="1888"/>
      <c r="Z273" s="1889"/>
      <c r="AA273" s="917"/>
      <c r="AB273" s="1893"/>
      <c r="AC273" s="1893"/>
      <c r="AD273" s="1894"/>
      <c r="AE273" s="580"/>
      <c r="AF273" s="581"/>
      <c r="AG273" s="581"/>
      <c r="AH273" s="581"/>
      <c r="AI273" s="581"/>
      <c r="AJ273" s="581"/>
      <c r="AK273" s="581"/>
      <c r="AL273" s="581"/>
      <c r="AM273" s="582"/>
      <c r="AN273" s="1887"/>
      <c r="AO273" s="1888"/>
      <c r="AP273" s="1888"/>
      <c r="AQ273" s="1888"/>
      <c r="AR273" s="1888"/>
      <c r="AS273" s="1888"/>
      <c r="AT273" s="1888"/>
      <c r="AU273" s="1888"/>
      <c r="AV273" s="1888"/>
      <c r="AW273" s="1888"/>
      <c r="AX273" s="1888"/>
      <c r="AY273" s="1888"/>
      <c r="AZ273" s="1888"/>
      <c r="BA273" s="1888"/>
      <c r="BB273" s="1889"/>
      <c r="BC273" s="917"/>
      <c r="BD273" s="1893"/>
      <c r="BE273" s="1893"/>
      <c r="BF273" s="1894"/>
    </row>
    <row r="274" spans="2:58" s="3" customFormat="1" ht="13.5" customHeight="1" x14ac:dyDescent="0.4">
      <c r="B274" s="66"/>
      <c r="C274" s="67"/>
      <c r="D274" s="583"/>
      <c r="E274" s="584"/>
      <c r="F274" s="584"/>
      <c r="G274" s="584"/>
      <c r="H274" s="584"/>
      <c r="I274" s="584"/>
      <c r="J274" s="584"/>
      <c r="K274" s="585"/>
      <c r="L274" s="1890"/>
      <c r="M274" s="1891"/>
      <c r="N274" s="1891"/>
      <c r="O274" s="1891"/>
      <c r="P274" s="1891"/>
      <c r="Q274" s="1891"/>
      <c r="R274" s="1891"/>
      <c r="S274" s="1891"/>
      <c r="T274" s="1891"/>
      <c r="U274" s="1891"/>
      <c r="V274" s="1891"/>
      <c r="W274" s="1891"/>
      <c r="X274" s="1891"/>
      <c r="Y274" s="1891"/>
      <c r="Z274" s="1892"/>
      <c r="AA274" s="1895"/>
      <c r="AB274" s="1896"/>
      <c r="AC274" s="1896"/>
      <c r="AD274" s="1897"/>
      <c r="AE274" s="583"/>
      <c r="AF274" s="584"/>
      <c r="AG274" s="584"/>
      <c r="AH274" s="584"/>
      <c r="AI274" s="584"/>
      <c r="AJ274" s="584"/>
      <c r="AK274" s="584"/>
      <c r="AL274" s="584"/>
      <c r="AM274" s="585"/>
      <c r="AN274" s="1890"/>
      <c r="AO274" s="1891"/>
      <c r="AP274" s="1891"/>
      <c r="AQ274" s="1891"/>
      <c r="AR274" s="1891"/>
      <c r="AS274" s="1891"/>
      <c r="AT274" s="1891"/>
      <c r="AU274" s="1891"/>
      <c r="AV274" s="1891"/>
      <c r="AW274" s="1891"/>
      <c r="AX274" s="1891"/>
      <c r="AY274" s="1891"/>
      <c r="AZ274" s="1891"/>
      <c r="BA274" s="1891"/>
      <c r="BB274" s="1892"/>
      <c r="BC274" s="1895"/>
      <c r="BD274" s="1896"/>
      <c r="BE274" s="1896"/>
      <c r="BF274" s="1897"/>
    </row>
    <row r="275" spans="2:58" s="3" customFormat="1" ht="13.5" customHeight="1" x14ac:dyDescent="0.4">
      <c r="B275" s="66"/>
      <c r="C275" s="67"/>
      <c r="D275" s="583"/>
      <c r="E275" s="584"/>
      <c r="F275" s="584"/>
      <c r="G275" s="584"/>
      <c r="H275" s="584"/>
      <c r="I275" s="584"/>
      <c r="J275" s="584"/>
      <c r="K275" s="585"/>
      <c r="L275" s="1901"/>
      <c r="M275" s="1902"/>
      <c r="N275" s="1902"/>
      <c r="O275" s="1902"/>
      <c r="P275" s="1902"/>
      <c r="Q275" s="1902"/>
      <c r="R275" s="1902"/>
      <c r="S275" s="1902"/>
      <c r="T275" s="1902"/>
      <c r="U275" s="1902"/>
      <c r="V275" s="1902"/>
      <c r="W275" s="1902"/>
      <c r="X275" s="1902"/>
      <c r="Y275" s="1902"/>
      <c r="Z275" s="1903"/>
      <c r="AA275" s="1895"/>
      <c r="AB275" s="1896"/>
      <c r="AC275" s="1896"/>
      <c r="AD275" s="1897"/>
      <c r="AE275" s="583"/>
      <c r="AF275" s="584"/>
      <c r="AG275" s="584"/>
      <c r="AH275" s="584"/>
      <c r="AI275" s="584"/>
      <c r="AJ275" s="584"/>
      <c r="AK275" s="584"/>
      <c r="AL275" s="584"/>
      <c r="AM275" s="585"/>
      <c r="AN275" s="1901"/>
      <c r="AO275" s="1902"/>
      <c r="AP275" s="1902"/>
      <c r="AQ275" s="1902"/>
      <c r="AR275" s="1902"/>
      <c r="AS275" s="1902"/>
      <c r="AT275" s="1902"/>
      <c r="AU275" s="1902"/>
      <c r="AV275" s="1902"/>
      <c r="AW275" s="1902"/>
      <c r="AX275" s="1902"/>
      <c r="AY275" s="1902"/>
      <c r="AZ275" s="1902"/>
      <c r="BA275" s="1902"/>
      <c r="BB275" s="1903"/>
      <c r="BC275" s="1895"/>
      <c r="BD275" s="1896"/>
      <c r="BE275" s="1896"/>
      <c r="BF275" s="1897"/>
    </row>
    <row r="276" spans="2:58" s="3" customFormat="1" ht="13.5" customHeight="1" x14ac:dyDescent="0.4">
      <c r="B276" s="66"/>
      <c r="C276" s="67"/>
      <c r="D276" s="586" t="s">
        <v>289</v>
      </c>
      <c r="E276" s="587"/>
      <c r="F276" s="587"/>
      <c r="G276" s="587"/>
      <c r="H276" s="587"/>
      <c r="I276" s="587"/>
      <c r="J276" s="587"/>
      <c r="K276" s="588"/>
      <c r="L276" s="867"/>
      <c r="M276" s="868"/>
      <c r="N276" s="868"/>
      <c r="O276" s="868"/>
      <c r="P276" s="868"/>
      <c r="Q276" s="868"/>
      <c r="R276" s="868"/>
      <c r="S276" s="868"/>
      <c r="T276" s="868"/>
      <c r="U276" s="868"/>
      <c r="V276" s="868"/>
      <c r="W276" s="868"/>
      <c r="X276" s="868"/>
      <c r="Y276" s="868"/>
      <c r="Z276" s="869"/>
      <c r="AA276" s="1898"/>
      <c r="AB276" s="1899"/>
      <c r="AC276" s="1899"/>
      <c r="AD276" s="1900"/>
      <c r="AE276" s="586" t="s">
        <v>289</v>
      </c>
      <c r="AF276" s="587"/>
      <c r="AG276" s="587"/>
      <c r="AH276" s="587"/>
      <c r="AI276" s="587"/>
      <c r="AJ276" s="587"/>
      <c r="AK276" s="587"/>
      <c r="AL276" s="587"/>
      <c r="AM276" s="588"/>
      <c r="AN276" s="867"/>
      <c r="AO276" s="868"/>
      <c r="AP276" s="868"/>
      <c r="AQ276" s="868"/>
      <c r="AR276" s="868"/>
      <c r="AS276" s="868"/>
      <c r="AT276" s="868"/>
      <c r="AU276" s="868"/>
      <c r="AV276" s="868"/>
      <c r="AW276" s="868"/>
      <c r="AX276" s="868"/>
      <c r="AY276" s="868"/>
      <c r="AZ276" s="868"/>
      <c r="BA276" s="868"/>
      <c r="BB276" s="869"/>
      <c r="BC276" s="1898"/>
      <c r="BD276" s="1899"/>
      <c r="BE276" s="1899"/>
      <c r="BF276" s="1900"/>
    </row>
    <row r="277" spans="2:58" s="3" customFormat="1" ht="13.5" customHeight="1" x14ac:dyDescent="0.4">
      <c r="B277" s="66"/>
      <c r="C277" s="67"/>
      <c r="D277" s="580"/>
      <c r="E277" s="581"/>
      <c r="F277" s="581"/>
      <c r="G277" s="581"/>
      <c r="H277" s="581"/>
      <c r="I277" s="581"/>
      <c r="J277" s="581"/>
      <c r="K277" s="582"/>
      <c r="L277" s="1887"/>
      <c r="M277" s="1888"/>
      <c r="N277" s="1888"/>
      <c r="O277" s="1888"/>
      <c r="P277" s="1888"/>
      <c r="Q277" s="1888"/>
      <c r="R277" s="1888"/>
      <c r="S277" s="1888"/>
      <c r="T277" s="1888"/>
      <c r="U277" s="1888"/>
      <c r="V277" s="1888"/>
      <c r="W277" s="1888"/>
      <c r="X277" s="1888"/>
      <c r="Y277" s="1888"/>
      <c r="Z277" s="1889"/>
      <c r="AA277" s="917"/>
      <c r="AB277" s="1893"/>
      <c r="AC277" s="1893"/>
      <c r="AD277" s="1894"/>
      <c r="AE277" s="580"/>
      <c r="AF277" s="581"/>
      <c r="AG277" s="581"/>
      <c r="AH277" s="581"/>
      <c r="AI277" s="581"/>
      <c r="AJ277" s="581"/>
      <c r="AK277" s="581"/>
      <c r="AL277" s="581"/>
      <c r="AM277" s="582"/>
      <c r="AN277" s="1887"/>
      <c r="AO277" s="1888"/>
      <c r="AP277" s="1888"/>
      <c r="AQ277" s="1888"/>
      <c r="AR277" s="1888"/>
      <c r="AS277" s="1888"/>
      <c r="AT277" s="1888"/>
      <c r="AU277" s="1888"/>
      <c r="AV277" s="1888"/>
      <c r="AW277" s="1888"/>
      <c r="AX277" s="1888"/>
      <c r="AY277" s="1888"/>
      <c r="AZ277" s="1888"/>
      <c r="BA277" s="1888"/>
      <c r="BB277" s="1889"/>
      <c r="BC277" s="917"/>
      <c r="BD277" s="1893"/>
      <c r="BE277" s="1893"/>
      <c r="BF277" s="1894"/>
    </row>
    <row r="278" spans="2:58" s="3" customFormat="1" ht="13.5" customHeight="1" x14ac:dyDescent="0.4">
      <c r="B278" s="66"/>
      <c r="C278" s="67"/>
      <c r="D278" s="583"/>
      <c r="E278" s="584"/>
      <c r="F278" s="584"/>
      <c r="G278" s="584"/>
      <c r="H278" s="584"/>
      <c r="I278" s="584"/>
      <c r="J278" s="584"/>
      <c r="K278" s="585"/>
      <c r="L278" s="1890"/>
      <c r="M278" s="1891"/>
      <c r="N278" s="1891"/>
      <c r="O278" s="1891"/>
      <c r="P278" s="1891"/>
      <c r="Q278" s="1891"/>
      <c r="R278" s="1891"/>
      <c r="S278" s="1891"/>
      <c r="T278" s="1891"/>
      <c r="U278" s="1891"/>
      <c r="V278" s="1891"/>
      <c r="W278" s="1891"/>
      <c r="X278" s="1891"/>
      <c r="Y278" s="1891"/>
      <c r="Z278" s="1892"/>
      <c r="AA278" s="1895"/>
      <c r="AB278" s="1896"/>
      <c r="AC278" s="1896"/>
      <c r="AD278" s="1897"/>
      <c r="AE278" s="583"/>
      <c r="AF278" s="584"/>
      <c r="AG278" s="584"/>
      <c r="AH278" s="584"/>
      <c r="AI278" s="584"/>
      <c r="AJ278" s="584"/>
      <c r="AK278" s="584"/>
      <c r="AL278" s="584"/>
      <c r="AM278" s="585"/>
      <c r="AN278" s="1890"/>
      <c r="AO278" s="1891"/>
      <c r="AP278" s="1891"/>
      <c r="AQ278" s="1891"/>
      <c r="AR278" s="1891"/>
      <c r="AS278" s="1891"/>
      <c r="AT278" s="1891"/>
      <c r="AU278" s="1891"/>
      <c r="AV278" s="1891"/>
      <c r="AW278" s="1891"/>
      <c r="AX278" s="1891"/>
      <c r="AY278" s="1891"/>
      <c r="AZ278" s="1891"/>
      <c r="BA278" s="1891"/>
      <c r="BB278" s="1892"/>
      <c r="BC278" s="1895"/>
      <c r="BD278" s="1896"/>
      <c r="BE278" s="1896"/>
      <c r="BF278" s="1897"/>
    </row>
    <row r="279" spans="2:58" s="3" customFormat="1" ht="13.5" customHeight="1" x14ac:dyDescent="0.4">
      <c r="B279" s="66"/>
      <c r="C279" s="67"/>
      <c r="D279" s="583"/>
      <c r="E279" s="584"/>
      <c r="F279" s="584"/>
      <c r="G279" s="584"/>
      <c r="H279" s="584"/>
      <c r="I279" s="584"/>
      <c r="J279" s="584"/>
      <c r="K279" s="585"/>
      <c r="L279" s="1901"/>
      <c r="M279" s="1902"/>
      <c r="N279" s="1902"/>
      <c r="O279" s="1902"/>
      <c r="P279" s="1902"/>
      <c r="Q279" s="1902"/>
      <c r="R279" s="1902"/>
      <c r="S279" s="1902"/>
      <c r="T279" s="1902"/>
      <c r="U279" s="1902"/>
      <c r="V279" s="1902"/>
      <c r="W279" s="1902"/>
      <c r="X279" s="1902"/>
      <c r="Y279" s="1902"/>
      <c r="Z279" s="1903"/>
      <c r="AA279" s="1895"/>
      <c r="AB279" s="1896"/>
      <c r="AC279" s="1896"/>
      <c r="AD279" s="1897"/>
      <c r="AE279" s="583"/>
      <c r="AF279" s="584"/>
      <c r="AG279" s="584"/>
      <c r="AH279" s="584"/>
      <c r="AI279" s="584"/>
      <c r="AJ279" s="584"/>
      <c r="AK279" s="584"/>
      <c r="AL279" s="584"/>
      <c r="AM279" s="585"/>
      <c r="AN279" s="1901"/>
      <c r="AO279" s="1902"/>
      <c r="AP279" s="1902"/>
      <c r="AQ279" s="1902"/>
      <c r="AR279" s="1902"/>
      <c r="AS279" s="1902"/>
      <c r="AT279" s="1902"/>
      <c r="AU279" s="1902"/>
      <c r="AV279" s="1902"/>
      <c r="AW279" s="1902"/>
      <c r="AX279" s="1902"/>
      <c r="AY279" s="1902"/>
      <c r="AZ279" s="1902"/>
      <c r="BA279" s="1902"/>
      <c r="BB279" s="1903"/>
      <c r="BC279" s="1895"/>
      <c r="BD279" s="1896"/>
      <c r="BE279" s="1896"/>
      <c r="BF279" s="1897"/>
    </row>
    <row r="280" spans="2:58" s="3" customFormat="1" ht="13.5" customHeight="1" x14ac:dyDescent="0.4">
      <c r="B280" s="66"/>
      <c r="C280" s="67"/>
      <c r="D280" s="586" t="s">
        <v>289</v>
      </c>
      <c r="E280" s="587"/>
      <c r="F280" s="587"/>
      <c r="G280" s="587"/>
      <c r="H280" s="587"/>
      <c r="I280" s="587"/>
      <c r="J280" s="587"/>
      <c r="K280" s="588"/>
      <c r="L280" s="867"/>
      <c r="M280" s="868"/>
      <c r="N280" s="868"/>
      <c r="O280" s="868"/>
      <c r="P280" s="868"/>
      <c r="Q280" s="868"/>
      <c r="R280" s="868"/>
      <c r="S280" s="868"/>
      <c r="T280" s="868"/>
      <c r="U280" s="868"/>
      <c r="V280" s="868"/>
      <c r="W280" s="868"/>
      <c r="X280" s="868"/>
      <c r="Y280" s="868"/>
      <c r="Z280" s="869"/>
      <c r="AA280" s="1898"/>
      <c r="AB280" s="1899"/>
      <c r="AC280" s="1899"/>
      <c r="AD280" s="1900"/>
      <c r="AE280" s="586" t="s">
        <v>289</v>
      </c>
      <c r="AF280" s="587"/>
      <c r="AG280" s="587"/>
      <c r="AH280" s="587"/>
      <c r="AI280" s="587"/>
      <c r="AJ280" s="587"/>
      <c r="AK280" s="587"/>
      <c r="AL280" s="587"/>
      <c r="AM280" s="588"/>
      <c r="AN280" s="867"/>
      <c r="AO280" s="868"/>
      <c r="AP280" s="868"/>
      <c r="AQ280" s="868"/>
      <c r="AR280" s="868"/>
      <c r="AS280" s="868"/>
      <c r="AT280" s="868"/>
      <c r="AU280" s="868"/>
      <c r="AV280" s="868"/>
      <c r="AW280" s="868"/>
      <c r="AX280" s="868"/>
      <c r="AY280" s="868"/>
      <c r="AZ280" s="868"/>
      <c r="BA280" s="868"/>
      <c r="BB280" s="869"/>
      <c r="BC280" s="1898"/>
      <c r="BD280" s="1899"/>
      <c r="BE280" s="1899"/>
      <c r="BF280" s="1900"/>
    </row>
    <row r="281" spans="2:58" s="3" customFormat="1" ht="13.5" customHeight="1" x14ac:dyDescent="0.4">
      <c r="B281" s="66"/>
      <c r="C281" s="67"/>
      <c r="D281" s="580"/>
      <c r="E281" s="581"/>
      <c r="F281" s="581"/>
      <c r="G281" s="581"/>
      <c r="H281" s="581"/>
      <c r="I281" s="581"/>
      <c r="J281" s="581"/>
      <c r="K281" s="582"/>
      <c r="L281" s="1887"/>
      <c r="M281" s="1888"/>
      <c r="N281" s="1888"/>
      <c r="O281" s="1888"/>
      <c r="P281" s="1888"/>
      <c r="Q281" s="1888"/>
      <c r="R281" s="1888"/>
      <c r="S281" s="1888"/>
      <c r="T281" s="1888"/>
      <c r="U281" s="1888"/>
      <c r="V281" s="1888"/>
      <c r="W281" s="1888"/>
      <c r="X281" s="1888"/>
      <c r="Y281" s="1888"/>
      <c r="Z281" s="1889"/>
      <c r="AA281" s="917"/>
      <c r="AB281" s="1893"/>
      <c r="AC281" s="1893"/>
      <c r="AD281" s="1894"/>
      <c r="AE281" s="580"/>
      <c r="AF281" s="581"/>
      <c r="AG281" s="581"/>
      <c r="AH281" s="581"/>
      <c r="AI281" s="581"/>
      <c r="AJ281" s="581"/>
      <c r="AK281" s="581"/>
      <c r="AL281" s="581"/>
      <c r="AM281" s="582"/>
      <c r="AN281" s="1887"/>
      <c r="AO281" s="1888"/>
      <c r="AP281" s="1888"/>
      <c r="AQ281" s="1888"/>
      <c r="AR281" s="1888"/>
      <c r="AS281" s="1888"/>
      <c r="AT281" s="1888"/>
      <c r="AU281" s="1888"/>
      <c r="AV281" s="1888"/>
      <c r="AW281" s="1888"/>
      <c r="AX281" s="1888"/>
      <c r="AY281" s="1888"/>
      <c r="AZ281" s="1888"/>
      <c r="BA281" s="1888"/>
      <c r="BB281" s="1889"/>
      <c r="BC281" s="917"/>
      <c r="BD281" s="1893"/>
      <c r="BE281" s="1893"/>
      <c r="BF281" s="1894"/>
    </row>
    <row r="282" spans="2:58" s="3" customFormat="1" ht="13.5" customHeight="1" x14ac:dyDescent="0.4">
      <c r="B282" s="66"/>
      <c r="C282" s="67"/>
      <c r="D282" s="583"/>
      <c r="E282" s="584"/>
      <c r="F282" s="584"/>
      <c r="G282" s="584"/>
      <c r="H282" s="584"/>
      <c r="I282" s="584"/>
      <c r="J282" s="584"/>
      <c r="K282" s="585"/>
      <c r="L282" s="1890"/>
      <c r="M282" s="1891"/>
      <c r="N282" s="1891"/>
      <c r="O282" s="1891"/>
      <c r="P282" s="1891"/>
      <c r="Q282" s="1891"/>
      <c r="R282" s="1891"/>
      <c r="S282" s="1891"/>
      <c r="T282" s="1891"/>
      <c r="U282" s="1891"/>
      <c r="V282" s="1891"/>
      <c r="W282" s="1891"/>
      <c r="X282" s="1891"/>
      <c r="Y282" s="1891"/>
      <c r="Z282" s="1892"/>
      <c r="AA282" s="1895"/>
      <c r="AB282" s="1896"/>
      <c r="AC282" s="1896"/>
      <c r="AD282" s="1897"/>
      <c r="AE282" s="583"/>
      <c r="AF282" s="584"/>
      <c r="AG282" s="584"/>
      <c r="AH282" s="584"/>
      <c r="AI282" s="584"/>
      <c r="AJ282" s="584"/>
      <c r="AK282" s="584"/>
      <c r="AL282" s="584"/>
      <c r="AM282" s="585"/>
      <c r="AN282" s="1890"/>
      <c r="AO282" s="1891"/>
      <c r="AP282" s="1891"/>
      <c r="AQ282" s="1891"/>
      <c r="AR282" s="1891"/>
      <c r="AS282" s="1891"/>
      <c r="AT282" s="1891"/>
      <c r="AU282" s="1891"/>
      <c r="AV282" s="1891"/>
      <c r="AW282" s="1891"/>
      <c r="AX282" s="1891"/>
      <c r="AY282" s="1891"/>
      <c r="AZ282" s="1891"/>
      <c r="BA282" s="1891"/>
      <c r="BB282" s="1892"/>
      <c r="BC282" s="1895"/>
      <c r="BD282" s="1896"/>
      <c r="BE282" s="1896"/>
      <c r="BF282" s="1897"/>
    </row>
    <row r="283" spans="2:58" s="3" customFormat="1" ht="13.5" customHeight="1" x14ac:dyDescent="0.4">
      <c r="B283" s="66"/>
      <c r="C283" s="67"/>
      <c r="D283" s="583"/>
      <c r="E283" s="584"/>
      <c r="F283" s="584"/>
      <c r="G283" s="584"/>
      <c r="H283" s="584"/>
      <c r="I283" s="584"/>
      <c r="J283" s="584"/>
      <c r="K283" s="585"/>
      <c r="L283" s="1901"/>
      <c r="M283" s="1902"/>
      <c r="N283" s="1902"/>
      <c r="O283" s="1902"/>
      <c r="P283" s="1902"/>
      <c r="Q283" s="1902"/>
      <c r="R283" s="1902"/>
      <c r="S283" s="1902"/>
      <c r="T283" s="1902"/>
      <c r="U283" s="1902"/>
      <c r="V283" s="1902"/>
      <c r="W283" s="1902"/>
      <c r="X283" s="1902"/>
      <c r="Y283" s="1902"/>
      <c r="Z283" s="1903"/>
      <c r="AA283" s="1895"/>
      <c r="AB283" s="1896"/>
      <c r="AC283" s="1896"/>
      <c r="AD283" s="1897"/>
      <c r="AE283" s="583"/>
      <c r="AF283" s="584"/>
      <c r="AG283" s="584"/>
      <c r="AH283" s="584"/>
      <c r="AI283" s="584"/>
      <c r="AJ283" s="584"/>
      <c r="AK283" s="584"/>
      <c r="AL283" s="584"/>
      <c r="AM283" s="585"/>
      <c r="AN283" s="1901"/>
      <c r="AO283" s="1902"/>
      <c r="AP283" s="1902"/>
      <c r="AQ283" s="1902"/>
      <c r="AR283" s="1902"/>
      <c r="AS283" s="1902"/>
      <c r="AT283" s="1902"/>
      <c r="AU283" s="1902"/>
      <c r="AV283" s="1902"/>
      <c r="AW283" s="1902"/>
      <c r="AX283" s="1902"/>
      <c r="AY283" s="1902"/>
      <c r="AZ283" s="1902"/>
      <c r="BA283" s="1902"/>
      <c r="BB283" s="1903"/>
      <c r="BC283" s="1895"/>
      <c r="BD283" s="1896"/>
      <c r="BE283" s="1896"/>
      <c r="BF283" s="1897"/>
    </row>
    <row r="284" spans="2:58" s="3" customFormat="1" ht="13.5" customHeight="1" x14ac:dyDescent="0.4">
      <c r="B284" s="66"/>
      <c r="C284" s="67"/>
      <c r="D284" s="586" t="s">
        <v>289</v>
      </c>
      <c r="E284" s="587"/>
      <c r="F284" s="587"/>
      <c r="G284" s="587"/>
      <c r="H284" s="587"/>
      <c r="I284" s="587"/>
      <c r="J284" s="587"/>
      <c r="K284" s="588"/>
      <c r="L284" s="867"/>
      <c r="M284" s="868"/>
      <c r="N284" s="868"/>
      <c r="O284" s="868"/>
      <c r="P284" s="868"/>
      <c r="Q284" s="868"/>
      <c r="R284" s="868"/>
      <c r="S284" s="868"/>
      <c r="T284" s="868"/>
      <c r="U284" s="868"/>
      <c r="V284" s="868"/>
      <c r="W284" s="868"/>
      <c r="X284" s="868"/>
      <c r="Y284" s="868"/>
      <c r="Z284" s="869"/>
      <c r="AA284" s="1898"/>
      <c r="AB284" s="1899"/>
      <c r="AC284" s="1899"/>
      <c r="AD284" s="1900"/>
      <c r="AE284" s="586" t="s">
        <v>289</v>
      </c>
      <c r="AF284" s="587"/>
      <c r="AG284" s="587"/>
      <c r="AH284" s="587"/>
      <c r="AI284" s="587"/>
      <c r="AJ284" s="587"/>
      <c r="AK284" s="587"/>
      <c r="AL284" s="587"/>
      <c r="AM284" s="588"/>
      <c r="AN284" s="867"/>
      <c r="AO284" s="868"/>
      <c r="AP284" s="868"/>
      <c r="AQ284" s="868"/>
      <c r="AR284" s="868"/>
      <c r="AS284" s="868"/>
      <c r="AT284" s="868"/>
      <c r="AU284" s="868"/>
      <c r="AV284" s="868"/>
      <c r="AW284" s="868"/>
      <c r="AX284" s="868"/>
      <c r="AY284" s="868"/>
      <c r="AZ284" s="868"/>
      <c r="BA284" s="868"/>
      <c r="BB284" s="869"/>
      <c r="BC284" s="1898"/>
      <c r="BD284" s="1899"/>
      <c r="BE284" s="1899"/>
      <c r="BF284" s="1900"/>
    </row>
    <row r="285" spans="2:58" ht="13.5" customHeight="1" x14ac:dyDescent="0.4">
      <c r="D285" s="1884" t="s">
        <v>470</v>
      </c>
      <c r="E285" s="1884"/>
      <c r="F285" s="1884"/>
      <c r="G285" s="1884"/>
      <c r="H285" s="1884"/>
      <c r="I285" s="1884"/>
      <c r="J285" s="1884"/>
      <c r="K285" s="1884"/>
      <c r="L285" s="1884"/>
      <c r="M285" s="1884"/>
      <c r="N285" s="1884"/>
      <c r="O285" s="1884"/>
      <c r="P285" s="1884"/>
      <c r="Q285" s="1884"/>
      <c r="R285" s="1884"/>
      <c r="S285" s="1884"/>
      <c r="T285" s="1884"/>
      <c r="U285" s="1884"/>
      <c r="V285" s="1884"/>
      <c r="W285" s="1884"/>
      <c r="X285" s="1884"/>
      <c r="Y285" s="1884"/>
      <c r="Z285" s="1884"/>
      <c r="AA285" s="1884"/>
      <c r="AB285" s="1884"/>
      <c r="AC285" s="1884"/>
      <c r="AD285" s="1884"/>
      <c r="AE285" s="1884"/>
      <c r="AF285" s="1884"/>
      <c r="AG285" s="1884"/>
      <c r="AH285" s="1884"/>
      <c r="AI285" s="1884"/>
      <c r="AJ285" s="1884"/>
      <c r="AK285" s="1884"/>
      <c r="AL285" s="1884"/>
      <c r="AM285" s="1884"/>
      <c r="AN285" s="1884"/>
      <c r="AO285" s="1884"/>
      <c r="AP285" s="1884"/>
      <c r="AQ285" s="1884"/>
      <c r="AR285" s="1884"/>
      <c r="AS285" s="1885"/>
      <c r="AT285" s="1546" t="s">
        <v>51</v>
      </c>
      <c r="AU285" s="674"/>
      <c r="AV285" s="674"/>
      <c r="AW285" s="674"/>
      <c r="AX285" s="674"/>
      <c r="AY285" s="675"/>
      <c r="AZ285" s="888"/>
      <c r="BA285" s="889"/>
      <c r="BB285" s="889"/>
      <c r="BC285" s="889"/>
      <c r="BD285" s="890"/>
      <c r="BE285" s="453" t="s">
        <v>28</v>
      </c>
      <c r="BF285" s="557"/>
    </row>
    <row r="286" spans="2:58" ht="13.5" customHeight="1" x14ac:dyDescent="0.4">
      <c r="D286" s="577"/>
      <c r="E286" s="577"/>
      <c r="F286" s="577"/>
      <c r="G286" s="577"/>
      <c r="H286" s="577"/>
      <c r="I286" s="577"/>
      <c r="J286" s="577"/>
      <c r="K286" s="577"/>
      <c r="L286" s="577"/>
      <c r="M286" s="577"/>
      <c r="N286" s="577"/>
      <c r="O286" s="577"/>
      <c r="P286" s="577"/>
      <c r="Q286" s="577"/>
      <c r="R286" s="577"/>
      <c r="S286" s="577"/>
      <c r="T286" s="577"/>
      <c r="U286" s="577"/>
      <c r="V286" s="577"/>
      <c r="W286" s="577"/>
      <c r="X286" s="577"/>
      <c r="Y286" s="577"/>
      <c r="Z286" s="577"/>
      <c r="AA286" s="577"/>
      <c r="AB286" s="577"/>
      <c r="AC286" s="577"/>
      <c r="AD286" s="577"/>
      <c r="AE286" s="577"/>
      <c r="AF286" s="577"/>
      <c r="AG286" s="577"/>
      <c r="AH286" s="577"/>
      <c r="AI286" s="577"/>
      <c r="AJ286" s="577"/>
      <c r="AK286" s="577"/>
      <c r="AL286" s="577"/>
      <c r="AM286" s="577"/>
      <c r="AN286" s="577"/>
      <c r="AO286" s="577"/>
      <c r="AP286" s="577"/>
      <c r="AQ286" s="577"/>
      <c r="AR286" s="577"/>
      <c r="AS286" s="1886"/>
      <c r="AT286" s="676"/>
      <c r="AU286" s="677"/>
      <c r="AV286" s="677"/>
      <c r="AW286" s="677"/>
      <c r="AX286" s="677"/>
      <c r="AY286" s="678"/>
      <c r="AZ286" s="1502"/>
      <c r="BA286" s="1503"/>
      <c r="BB286" s="1503"/>
      <c r="BC286" s="1503"/>
      <c r="BD286" s="1504"/>
      <c r="BE286" s="1341"/>
      <c r="BF286" s="560"/>
    </row>
    <row r="287" spans="2:58" ht="13.5" customHeight="1" x14ac:dyDescent="0.4">
      <c r="D287" s="577"/>
      <c r="E287" s="577"/>
      <c r="F287" s="577"/>
      <c r="G287" s="577"/>
      <c r="H287" s="577"/>
      <c r="I287" s="577"/>
      <c r="J287" s="577"/>
      <c r="K287" s="577"/>
      <c r="L287" s="577"/>
      <c r="M287" s="577"/>
      <c r="N287" s="577"/>
      <c r="O287" s="577"/>
      <c r="P287" s="577"/>
      <c r="Q287" s="577"/>
      <c r="R287" s="577"/>
      <c r="S287" s="577"/>
      <c r="T287" s="577"/>
      <c r="U287" s="577"/>
      <c r="V287" s="577"/>
      <c r="W287" s="577"/>
      <c r="X287" s="577"/>
      <c r="Y287" s="577"/>
      <c r="Z287" s="577"/>
      <c r="AA287" s="577"/>
      <c r="AB287" s="577"/>
      <c r="AC287" s="577"/>
      <c r="AD287" s="577"/>
      <c r="AE287" s="577"/>
      <c r="AF287" s="577"/>
      <c r="AG287" s="577"/>
      <c r="AH287" s="577"/>
      <c r="AI287" s="577"/>
      <c r="AJ287" s="577"/>
      <c r="AK287" s="577"/>
      <c r="AL287" s="577"/>
      <c r="AM287" s="577"/>
      <c r="AN287" s="577"/>
      <c r="AO287" s="577"/>
      <c r="AP287" s="577"/>
      <c r="AQ287" s="577"/>
      <c r="AR287" s="577"/>
      <c r="AS287" s="1886"/>
      <c r="AT287" s="679"/>
      <c r="AU287" s="680"/>
      <c r="AV287" s="680"/>
      <c r="AW287" s="680"/>
      <c r="AX287" s="680"/>
      <c r="AY287" s="681"/>
      <c r="AZ287" s="891"/>
      <c r="BA287" s="892"/>
      <c r="BB287" s="892"/>
      <c r="BC287" s="892"/>
      <c r="BD287" s="893"/>
      <c r="BE287" s="455"/>
      <c r="BF287" s="563"/>
    </row>
    <row r="288" spans="2:58" ht="15" customHeight="1" x14ac:dyDescent="0.4">
      <c r="B288" s="2" t="s">
        <v>471</v>
      </c>
      <c r="D288" s="64"/>
      <c r="E288" s="64"/>
      <c r="F288" s="64"/>
      <c r="G288" s="64"/>
      <c r="H288" s="64"/>
      <c r="I288" s="64"/>
      <c r="J288" s="64"/>
      <c r="K288" s="64"/>
      <c r="L288" s="64"/>
    </row>
    <row r="289" spans="1:63" ht="15" customHeight="1" x14ac:dyDescent="0.4">
      <c r="B289" s="7"/>
      <c r="C289" s="59"/>
      <c r="D289" s="573" t="s">
        <v>96</v>
      </c>
      <c r="E289" s="556"/>
      <c r="F289" s="556"/>
      <c r="G289" s="556"/>
      <c r="H289" s="556"/>
      <c r="I289" s="556"/>
      <c r="J289" s="557"/>
      <c r="K289" s="555" t="s">
        <v>97</v>
      </c>
      <c r="L289" s="556"/>
      <c r="M289" s="556"/>
      <c r="N289" s="556"/>
      <c r="O289" s="556"/>
      <c r="P289" s="556"/>
      <c r="Q289" s="556"/>
      <c r="R289" s="556"/>
      <c r="S289" s="556"/>
      <c r="T289" s="556"/>
      <c r="U289" s="556"/>
      <c r="V289" s="556"/>
      <c r="W289" s="556"/>
      <c r="X289" s="556"/>
      <c r="Y289" s="556"/>
      <c r="Z289" s="557"/>
      <c r="AA289" s="564" t="s">
        <v>107</v>
      </c>
      <c r="AB289" s="565"/>
      <c r="AC289" s="565"/>
      <c r="AD289" s="565"/>
      <c r="AE289" s="565"/>
      <c r="AF289" s="566"/>
      <c r="AG289" s="787" t="s">
        <v>108</v>
      </c>
      <c r="AH289" s="852"/>
      <c r="AI289" s="852"/>
      <c r="AJ289" s="852"/>
      <c r="AK289" s="852"/>
      <c r="AL289" s="853"/>
      <c r="AM289" s="796" t="s">
        <v>109</v>
      </c>
      <c r="AN289" s="797"/>
      <c r="AO289" s="797"/>
      <c r="AP289" s="797"/>
      <c r="AQ289" s="797"/>
      <c r="AR289" s="798"/>
      <c r="AS289" s="787" t="s">
        <v>110</v>
      </c>
      <c r="AT289" s="788"/>
      <c r="AU289" s="788"/>
      <c r="AV289" s="788"/>
      <c r="AW289" s="788"/>
      <c r="AX289" s="789"/>
    </row>
    <row r="290" spans="1:63" ht="15" customHeight="1" x14ac:dyDescent="0.4">
      <c r="B290" s="7"/>
      <c r="C290" s="59"/>
      <c r="D290" s="558"/>
      <c r="E290" s="559"/>
      <c r="F290" s="559"/>
      <c r="G290" s="559"/>
      <c r="H290" s="559"/>
      <c r="I290" s="559"/>
      <c r="J290" s="560"/>
      <c r="K290" s="558"/>
      <c r="L290" s="559"/>
      <c r="M290" s="559"/>
      <c r="N290" s="559"/>
      <c r="O290" s="559"/>
      <c r="P290" s="559"/>
      <c r="Q290" s="559"/>
      <c r="R290" s="559"/>
      <c r="S290" s="559"/>
      <c r="T290" s="559"/>
      <c r="U290" s="559"/>
      <c r="V290" s="559"/>
      <c r="W290" s="559"/>
      <c r="X290" s="559"/>
      <c r="Y290" s="559"/>
      <c r="Z290" s="560"/>
      <c r="AA290" s="567"/>
      <c r="AB290" s="568"/>
      <c r="AC290" s="568"/>
      <c r="AD290" s="568"/>
      <c r="AE290" s="568"/>
      <c r="AF290" s="569"/>
      <c r="AG290" s="854"/>
      <c r="AH290" s="855"/>
      <c r="AI290" s="855"/>
      <c r="AJ290" s="855"/>
      <c r="AK290" s="855"/>
      <c r="AL290" s="856"/>
      <c r="AM290" s="799"/>
      <c r="AN290" s="800"/>
      <c r="AO290" s="800"/>
      <c r="AP290" s="800"/>
      <c r="AQ290" s="800"/>
      <c r="AR290" s="801"/>
      <c r="AS290" s="790"/>
      <c r="AT290" s="791"/>
      <c r="AU290" s="791"/>
      <c r="AV290" s="791"/>
      <c r="AW290" s="791"/>
      <c r="AX290" s="792"/>
    </row>
    <row r="291" spans="1:63" ht="6" customHeight="1" x14ac:dyDescent="0.4">
      <c r="B291" s="7"/>
      <c r="C291" s="59"/>
      <c r="D291" s="561"/>
      <c r="E291" s="562"/>
      <c r="F291" s="562"/>
      <c r="G291" s="562"/>
      <c r="H291" s="562"/>
      <c r="I291" s="562"/>
      <c r="J291" s="563"/>
      <c r="K291" s="561"/>
      <c r="L291" s="562"/>
      <c r="M291" s="562"/>
      <c r="N291" s="562"/>
      <c r="O291" s="562"/>
      <c r="P291" s="562"/>
      <c r="Q291" s="562"/>
      <c r="R291" s="562"/>
      <c r="S291" s="562"/>
      <c r="T291" s="562"/>
      <c r="U291" s="562"/>
      <c r="V291" s="562"/>
      <c r="W291" s="562"/>
      <c r="X291" s="562"/>
      <c r="Y291" s="562"/>
      <c r="Z291" s="563"/>
      <c r="AA291" s="570"/>
      <c r="AB291" s="571"/>
      <c r="AC291" s="571"/>
      <c r="AD291" s="571"/>
      <c r="AE291" s="571"/>
      <c r="AF291" s="572"/>
      <c r="AG291" s="857"/>
      <c r="AH291" s="858"/>
      <c r="AI291" s="858"/>
      <c r="AJ291" s="858"/>
      <c r="AK291" s="858"/>
      <c r="AL291" s="859"/>
      <c r="AM291" s="802"/>
      <c r="AN291" s="803"/>
      <c r="AO291" s="803"/>
      <c r="AP291" s="803"/>
      <c r="AQ291" s="803"/>
      <c r="AR291" s="804"/>
      <c r="AS291" s="793"/>
      <c r="AT291" s="794"/>
      <c r="AU291" s="794"/>
      <c r="AV291" s="794"/>
      <c r="AW291" s="794"/>
      <c r="AX291" s="795"/>
    </row>
    <row r="292" spans="1:63" ht="12" customHeight="1" x14ac:dyDescent="0.4">
      <c r="A292" s="3"/>
      <c r="B292" s="66"/>
      <c r="C292" s="67"/>
      <c r="D292" s="730"/>
      <c r="E292" s="731"/>
      <c r="F292" s="731"/>
      <c r="G292" s="731"/>
      <c r="H292" s="731"/>
      <c r="I292" s="731"/>
      <c r="J292" s="732"/>
      <c r="K292" s="525"/>
      <c r="L292" s="526"/>
      <c r="M292" s="526"/>
      <c r="N292" s="526"/>
      <c r="O292" s="526"/>
      <c r="P292" s="526"/>
      <c r="Q292" s="526"/>
      <c r="R292" s="526"/>
      <c r="S292" s="526"/>
      <c r="T292" s="526"/>
      <c r="U292" s="526"/>
      <c r="V292" s="526"/>
      <c r="W292" s="526"/>
      <c r="X292" s="526"/>
      <c r="Y292" s="526"/>
      <c r="Z292" s="527"/>
      <c r="AA292" s="531"/>
      <c r="AB292" s="860"/>
      <c r="AC292" s="860"/>
      <c r="AD292" s="860"/>
      <c r="AE292" s="860"/>
      <c r="AF292" s="861"/>
      <c r="AG292" s="537"/>
      <c r="AH292" s="538"/>
      <c r="AI292" s="538"/>
      <c r="AJ292" s="538"/>
      <c r="AK292" s="538"/>
      <c r="AL292" s="539"/>
      <c r="AM292" s="543"/>
      <c r="AN292" s="544"/>
      <c r="AO292" s="544"/>
      <c r="AP292" s="544"/>
      <c r="AQ292" s="544"/>
      <c r="AR292" s="545"/>
      <c r="AS292" s="769">
        <f>AM292*AG292</f>
        <v>0</v>
      </c>
      <c r="AT292" s="770"/>
      <c r="AU292" s="770"/>
      <c r="AV292" s="770"/>
      <c r="AW292" s="770"/>
      <c r="AX292" s="771"/>
      <c r="AY292" s="3"/>
      <c r="AZ292" s="3"/>
      <c r="BA292" s="3"/>
      <c r="BB292" s="3"/>
      <c r="BC292" s="3"/>
      <c r="BD292" s="3"/>
      <c r="BE292" s="3"/>
      <c r="BF292" s="3"/>
      <c r="BG292" s="3"/>
    </row>
    <row r="293" spans="1:63" ht="12" customHeight="1" x14ac:dyDescent="0.4">
      <c r="A293" s="3"/>
      <c r="B293" s="66"/>
      <c r="C293" s="67"/>
      <c r="D293" s="738"/>
      <c r="E293" s="739"/>
      <c r="F293" s="739"/>
      <c r="G293" s="739"/>
      <c r="H293" s="739"/>
      <c r="I293" s="739"/>
      <c r="J293" s="740"/>
      <c r="K293" s="683"/>
      <c r="L293" s="684"/>
      <c r="M293" s="684"/>
      <c r="N293" s="684"/>
      <c r="O293" s="684"/>
      <c r="P293" s="684"/>
      <c r="Q293" s="684"/>
      <c r="R293" s="684"/>
      <c r="S293" s="684"/>
      <c r="T293" s="684"/>
      <c r="U293" s="684"/>
      <c r="V293" s="684"/>
      <c r="W293" s="684"/>
      <c r="X293" s="684"/>
      <c r="Y293" s="684"/>
      <c r="Z293" s="685"/>
      <c r="AA293" s="737"/>
      <c r="AB293" s="862"/>
      <c r="AC293" s="862"/>
      <c r="AD293" s="862"/>
      <c r="AE293" s="862"/>
      <c r="AF293" s="863"/>
      <c r="AG293" s="691"/>
      <c r="AH293" s="692"/>
      <c r="AI293" s="692"/>
      <c r="AJ293" s="692"/>
      <c r="AK293" s="692"/>
      <c r="AL293" s="693"/>
      <c r="AM293" s="694"/>
      <c r="AN293" s="695"/>
      <c r="AO293" s="695"/>
      <c r="AP293" s="695"/>
      <c r="AQ293" s="695"/>
      <c r="AR293" s="696"/>
      <c r="AS293" s="772"/>
      <c r="AT293" s="773"/>
      <c r="AU293" s="773"/>
      <c r="AV293" s="773"/>
      <c r="AW293" s="773"/>
      <c r="AX293" s="774"/>
      <c r="AY293" s="3"/>
      <c r="AZ293" s="3"/>
      <c r="BA293" s="3"/>
      <c r="BB293" s="3"/>
      <c r="BC293" s="3"/>
      <c r="BD293" s="3"/>
      <c r="BE293" s="3"/>
      <c r="BF293" s="3"/>
      <c r="BG293" s="3"/>
    </row>
    <row r="294" spans="1:63" ht="12" customHeight="1" x14ac:dyDescent="0.4">
      <c r="A294" s="3"/>
      <c r="B294" s="66"/>
      <c r="C294" s="67"/>
      <c r="D294" s="741"/>
      <c r="E294" s="742"/>
      <c r="F294" s="742"/>
      <c r="G294" s="742"/>
      <c r="H294" s="742"/>
      <c r="I294" s="742"/>
      <c r="J294" s="743"/>
      <c r="K294" s="867" t="s">
        <v>472</v>
      </c>
      <c r="L294" s="868"/>
      <c r="M294" s="868"/>
      <c r="N294" s="868"/>
      <c r="O294" s="868"/>
      <c r="P294" s="868"/>
      <c r="Q294" s="868"/>
      <c r="R294" s="868"/>
      <c r="S294" s="868"/>
      <c r="T294" s="868"/>
      <c r="U294" s="868"/>
      <c r="V294" s="868"/>
      <c r="W294" s="868"/>
      <c r="X294" s="868"/>
      <c r="Y294" s="868"/>
      <c r="Z294" s="869"/>
      <c r="AA294" s="864"/>
      <c r="AB294" s="865"/>
      <c r="AC294" s="865"/>
      <c r="AD294" s="865"/>
      <c r="AE294" s="865"/>
      <c r="AF294" s="866"/>
      <c r="AG294" s="540"/>
      <c r="AH294" s="541"/>
      <c r="AI294" s="541"/>
      <c r="AJ294" s="541"/>
      <c r="AK294" s="541"/>
      <c r="AL294" s="542"/>
      <c r="AM294" s="546"/>
      <c r="AN294" s="547"/>
      <c r="AO294" s="547"/>
      <c r="AP294" s="547"/>
      <c r="AQ294" s="547"/>
      <c r="AR294" s="548"/>
      <c r="AS294" s="775"/>
      <c r="AT294" s="776"/>
      <c r="AU294" s="776"/>
      <c r="AV294" s="776"/>
      <c r="AW294" s="776"/>
      <c r="AX294" s="777"/>
      <c r="AY294" s="3"/>
      <c r="AZ294" s="3"/>
      <c r="BA294" s="3"/>
      <c r="BB294" s="3"/>
      <c r="BC294" s="3"/>
      <c r="BD294" s="3"/>
      <c r="BE294" s="3"/>
      <c r="BF294" s="3"/>
      <c r="BG294" s="3"/>
    </row>
    <row r="295" spans="1:63" ht="19.5" customHeight="1" x14ac:dyDescent="0.4">
      <c r="W295" s="68"/>
      <c r="X295" s="68"/>
      <c r="Y295" s="68"/>
      <c r="Z295" s="68"/>
      <c r="AA295" s="68"/>
      <c r="AB295" s="877" t="s">
        <v>123</v>
      </c>
      <c r="AC295" s="877"/>
      <c r="AD295" s="877"/>
      <c r="AE295" s="877"/>
      <c r="AF295" s="877"/>
      <c r="AG295" s="877"/>
      <c r="AH295" s="877"/>
      <c r="AI295" s="877"/>
      <c r="AJ295" s="877"/>
      <c r="AK295" s="877"/>
      <c r="AL295" s="877"/>
      <c r="AM295" s="877"/>
      <c r="AN295" s="877"/>
      <c r="AO295" s="877"/>
      <c r="AP295" s="877"/>
      <c r="AQ295" s="877"/>
      <c r="AR295" s="878"/>
      <c r="AS295" s="1882">
        <f>ROUNDDOWN(AS292/160,1)</f>
        <v>0</v>
      </c>
      <c r="AT295" s="1883"/>
      <c r="AU295" s="1883"/>
      <c r="AV295" s="1883"/>
      <c r="AW295" s="1883"/>
      <c r="AX295" s="1883"/>
      <c r="AY295" s="881" t="s">
        <v>28</v>
      </c>
      <c r="AZ295" s="882"/>
      <c r="BA295" s="883"/>
    </row>
    <row r="296" spans="1:63" ht="14.25" customHeight="1" x14ac:dyDescent="0.4">
      <c r="A296" s="2" t="s">
        <v>301</v>
      </c>
    </row>
    <row r="297" spans="1:63" s="64" customFormat="1" x14ac:dyDescent="0.4">
      <c r="A297" s="2"/>
      <c r="B297" s="114" t="s">
        <v>302</v>
      </c>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I297" s="2"/>
      <c r="BJ297" s="2"/>
      <c r="BK297" s="2"/>
    </row>
    <row r="298" spans="1:63" s="64" customFormat="1" ht="24.75" customHeight="1" x14ac:dyDescent="0.4">
      <c r="A298" s="2"/>
      <c r="B298" s="2"/>
      <c r="C298" s="1514" t="s">
        <v>297</v>
      </c>
      <c r="D298" s="1514"/>
      <c r="E298" s="1514"/>
      <c r="F298" s="1514"/>
      <c r="G298" s="1514"/>
      <c r="H298" s="1514"/>
      <c r="I298" s="1514"/>
      <c r="J298" s="1514"/>
      <c r="K298" s="1514"/>
      <c r="L298" s="1514"/>
      <c r="M298" s="1514"/>
      <c r="N298" s="1514"/>
      <c r="O298" s="1514"/>
      <c r="P298" s="1514"/>
      <c r="Q298" s="1514"/>
      <c r="R298" s="1514"/>
      <c r="S298" s="1514"/>
      <c r="T298" s="1514"/>
      <c r="U298" s="1514"/>
      <c r="V298" s="1514"/>
      <c r="W298" s="1514"/>
      <c r="X298" s="1514"/>
      <c r="Y298" s="1514"/>
      <c r="Z298" s="1514"/>
      <c r="AA298" s="1514"/>
      <c r="AB298" s="1514"/>
      <c r="AC298" s="1514"/>
      <c r="AD298" s="1514"/>
      <c r="AE298" s="1514"/>
      <c r="AF298" s="1514"/>
      <c r="AG298" s="1514"/>
      <c r="AH298" s="1514"/>
      <c r="AI298" s="1514"/>
      <c r="AJ298" s="1514"/>
      <c r="AK298" s="1514"/>
      <c r="AL298" s="1514"/>
      <c r="AM298" s="1514"/>
      <c r="AN298" s="1514"/>
      <c r="AO298" s="1514"/>
      <c r="AP298" s="1514"/>
      <c r="AQ298" s="1514"/>
      <c r="AR298" s="1514"/>
      <c r="AS298" s="1514"/>
      <c r="AT298" s="1514"/>
      <c r="AU298" s="1514"/>
      <c r="AV298" s="1514"/>
      <c r="AW298" s="1514"/>
      <c r="AX298" s="1514"/>
      <c r="AY298" s="1514"/>
      <c r="AZ298" s="1514"/>
      <c r="BA298" s="1514"/>
      <c r="BB298" s="1514"/>
      <c r="BC298" s="1514"/>
      <c r="BD298" s="1514"/>
      <c r="BE298" s="1514"/>
      <c r="BF298" s="1514"/>
      <c r="BG298" s="286"/>
      <c r="BH298" s="286"/>
      <c r="BI298" s="286"/>
      <c r="BJ298" s="286"/>
      <c r="BK298" s="2"/>
    </row>
    <row r="299" spans="1:63" ht="15.75" customHeight="1" x14ac:dyDescent="0.4">
      <c r="B299" s="7"/>
      <c r="C299" s="59"/>
      <c r="D299" s="573" t="s">
        <v>96</v>
      </c>
      <c r="E299" s="744"/>
      <c r="F299" s="744"/>
      <c r="G299" s="744"/>
      <c r="H299" s="744"/>
      <c r="I299" s="745"/>
      <c r="J299" s="700" t="s">
        <v>118</v>
      </c>
      <c r="K299" s="700"/>
      <c r="L299" s="700"/>
      <c r="M299" s="700"/>
      <c r="N299" s="700"/>
      <c r="O299" s="700"/>
      <c r="P299" s="700"/>
      <c r="Q299" s="700"/>
      <c r="R299" s="700"/>
      <c r="S299" s="700"/>
      <c r="T299" s="700"/>
      <c r="U299" s="700"/>
      <c r="V299" s="700"/>
      <c r="W299" s="700"/>
      <c r="X299" s="700" t="s">
        <v>98</v>
      </c>
      <c r="Y299" s="700"/>
      <c r="Z299" s="700"/>
      <c r="AA299" s="700"/>
      <c r="AB299" s="700"/>
      <c r="AC299" s="1362" t="s">
        <v>303</v>
      </c>
      <c r="AD299" s="1362"/>
      <c r="AE299" s="1362"/>
      <c r="AF299" s="1362"/>
      <c r="AG299" s="1362"/>
      <c r="AH299" s="1362"/>
      <c r="AI299" s="1362"/>
      <c r="AJ299" s="1362"/>
      <c r="AK299" s="1362"/>
      <c r="AL299" s="1362" t="s">
        <v>108</v>
      </c>
      <c r="AM299" s="1362"/>
      <c r="AN299" s="1362"/>
      <c r="AO299" s="1362"/>
      <c r="AP299" s="1362"/>
      <c r="AQ299" s="796" t="s">
        <v>109</v>
      </c>
      <c r="AR299" s="1482"/>
      <c r="AS299" s="1482"/>
      <c r="AT299" s="1482"/>
      <c r="AU299" s="1482"/>
      <c r="AV299" s="1362" t="s">
        <v>110</v>
      </c>
      <c r="AW299" s="1362"/>
      <c r="AX299" s="1362"/>
      <c r="AY299" s="1362"/>
      <c r="AZ299" s="1362"/>
      <c r="BA299" s="701" t="s">
        <v>304</v>
      </c>
      <c r="BB299" s="701"/>
      <c r="BC299" s="701"/>
      <c r="BD299" s="701"/>
      <c r="BE299" s="701"/>
      <c r="BF299" s="701"/>
    </row>
    <row r="300" spans="1:63" ht="15.75" customHeight="1" x14ac:dyDescent="0.4">
      <c r="B300" s="7"/>
      <c r="C300" s="59"/>
      <c r="D300" s="781"/>
      <c r="E300" s="782"/>
      <c r="F300" s="782"/>
      <c r="G300" s="782"/>
      <c r="H300" s="782"/>
      <c r="I300" s="783"/>
      <c r="J300" s="848"/>
      <c r="K300" s="848"/>
      <c r="L300" s="848"/>
      <c r="M300" s="848"/>
      <c r="N300" s="848"/>
      <c r="O300" s="848"/>
      <c r="P300" s="848"/>
      <c r="Q300" s="848"/>
      <c r="R300" s="848"/>
      <c r="S300" s="848"/>
      <c r="T300" s="848"/>
      <c r="U300" s="848"/>
      <c r="V300" s="848"/>
      <c r="W300" s="848"/>
      <c r="X300" s="700"/>
      <c r="Y300" s="700"/>
      <c r="Z300" s="700"/>
      <c r="AA300" s="700"/>
      <c r="AB300" s="700"/>
      <c r="AC300" s="1362"/>
      <c r="AD300" s="1362"/>
      <c r="AE300" s="1362"/>
      <c r="AF300" s="1362"/>
      <c r="AG300" s="1362"/>
      <c r="AH300" s="1362"/>
      <c r="AI300" s="1362"/>
      <c r="AJ300" s="1362"/>
      <c r="AK300" s="1362"/>
      <c r="AL300" s="1362"/>
      <c r="AM300" s="1362"/>
      <c r="AN300" s="1362"/>
      <c r="AO300" s="1362"/>
      <c r="AP300" s="1362"/>
      <c r="AQ300" s="1484"/>
      <c r="AR300" s="1485"/>
      <c r="AS300" s="1485"/>
      <c r="AT300" s="1485"/>
      <c r="AU300" s="1485"/>
      <c r="AV300" s="1362"/>
      <c r="AW300" s="1362"/>
      <c r="AX300" s="1362"/>
      <c r="AY300" s="1362"/>
      <c r="AZ300" s="1362"/>
      <c r="BA300" s="701"/>
      <c r="BB300" s="701"/>
      <c r="BC300" s="701"/>
      <c r="BD300" s="701"/>
      <c r="BE300" s="701"/>
      <c r="BF300" s="701"/>
    </row>
    <row r="301" spans="1:63" ht="15.75" customHeight="1" x14ac:dyDescent="0.4">
      <c r="B301" s="7"/>
      <c r="C301" s="59"/>
      <c r="D301" s="784"/>
      <c r="E301" s="785"/>
      <c r="F301" s="785"/>
      <c r="G301" s="785"/>
      <c r="H301" s="785"/>
      <c r="I301" s="786"/>
      <c r="J301" s="1541" t="s">
        <v>305</v>
      </c>
      <c r="K301" s="1542"/>
      <c r="L301" s="1542"/>
      <c r="M301" s="1542"/>
      <c r="N301" s="1542"/>
      <c r="O301" s="1542"/>
      <c r="P301" s="1542"/>
      <c r="Q301" s="1542"/>
      <c r="R301" s="1542"/>
      <c r="S301" s="1542"/>
      <c r="T301" s="1542"/>
      <c r="U301" s="1542"/>
      <c r="V301" s="1542"/>
      <c r="W301" s="1543"/>
      <c r="X301" s="700"/>
      <c r="Y301" s="700"/>
      <c r="Z301" s="700"/>
      <c r="AA301" s="700"/>
      <c r="AB301" s="700"/>
      <c r="AC301" s="1362"/>
      <c r="AD301" s="1362"/>
      <c r="AE301" s="1362"/>
      <c r="AF301" s="1362"/>
      <c r="AG301" s="1362"/>
      <c r="AH301" s="1362"/>
      <c r="AI301" s="1362"/>
      <c r="AJ301" s="1362"/>
      <c r="AK301" s="1362"/>
      <c r="AL301" s="1362"/>
      <c r="AM301" s="1362"/>
      <c r="AN301" s="1362"/>
      <c r="AO301" s="1362"/>
      <c r="AP301" s="1362"/>
      <c r="AQ301" s="1487"/>
      <c r="AR301" s="1488"/>
      <c r="AS301" s="1488"/>
      <c r="AT301" s="1488"/>
      <c r="AU301" s="1488"/>
      <c r="AV301" s="1362"/>
      <c r="AW301" s="1362"/>
      <c r="AX301" s="1362"/>
      <c r="AY301" s="1362"/>
      <c r="AZ301" s="1362"/>
      <c r="BA301" s="701"/>
      <c r="BB301" s="701"/>
      <c r="BC301" s="701"/>
      <c r="BD301" s="701"/>
      <c r="BE301" s="701"/>
      <c r="BF301" s="701"/>
    </row>
    <row r="302" spans="1:63" ht="15.75" customHeight="1" x14ac:dyDescent="0.4">
      <c r="A302" s="3"/>
      <c r="B302" s="66"/>
      <c r="C302" s="67"/>
      <c r="D302" s="580"/>
      <c r="E302" s="581"/>
      <c r="F302" s="581"/>
      <c r="G302" s="581"/>
      <c r="H302" s="581"/>
      <c r="I302" s="582"/>
      <c r="J302" s="1385"/>
      <c r="K302" s="1385"/>
      <c r="L302" s="1385"/>
      <c r="M302" s="1385"/>
      <c r="N302" s="1385"/>
      <c r="O302" s="1385"/>
      <c r="P302" s="1385"/>
      <c r="Q302" s="1385"/>
      <c r="R302" s="1385"/>
      <c r="S302" s="1385"/>
      <c r="T302" s="1385"/>
      <c r="U302" s="1385"/>
      <c r="V302" s="1385"/>
      <c r="W302" s="1385"/>
      <c r="X302" s="907"/>
      <c r="Y302" s="959"/>
      <c r="Z302" s="959"/>
      <c r="AA302" s="959"/>
      <c r="AB302" s="960"/>
      <c r="AC302" s="1533" t="s">
        <v>306</v>
      </c>
      <c r="AD302" s="1534"/>
      <c r="AE302" s="1534"/>
      <c r="AF302" s="1534"/>
      <c r="AG302" s="1534"/>
      <c r="AH302" s="1535"/>
      <c r="AI302" s="1535"/>
      <c r="AJ302" s="1535"/>
      <c r="AK302" s="1539" t="s">
        <v>19</v>
      </c>
      <c r="AL302" s="967"/>
      <c r="AM302" s="968"/>
      <c r="AN302" s="968"/>
      <c r="AO302" s="968"/>
      <c r="AP302" s="969"/>
      <c r="AQ302" s="976"/>
      <c r="AR302" s="977"/>
      <c r="AS302" s="977"/>
      <c r="AT302" s="977"/>
      <c r="AU302" s="978"/>
      <c r="AV302" s="1870">
        <f>AL302*AQ302</f>
        <v>0</v>
      </c>
      <c r="AW302" s="1871"/>
      <c r="AX302" s="1871"/>
      <c r="AY302" s="1871"/>
      <c r="AZ302" s="1872"/>
      <c r="BA302" s="1522"/>
      <c r="BB302" s="1523"/>
      <c r="BC302" s="1523"/>
      <c r="BD302" s="1523"/>
      <c r="BE302" s="1523"/>
      <c r="BF302" s="1524"/>
      <c r="BG302" s="3"/>
    </row>
    <row r="303" spans="1:63" ht="15.75" customHeight="1" x14ac:dyDescent="0.4">
      <c r="A303" s="3"/>
      <c r="B303" s="66"/>
      <c r="C303" s="67"/>
      <c r="D303" s="583"/>
      <c r="E303" s="584"/>
      <c r="F303" s="584"/>
      <c r="G303" s="584"/>
      <c r="H303" s="584"/>
      <c r="I303" s="585"/>
      <c r="J303" s="1532"/>
      <c r="K303" s="1532"/>
      <c r="L303" s="1532"/>
      <c r="M303" s="1532"/>
      <c r="N303" s="1532"/>
      <c r="O303" s="1532"/>
      <c r="P303" s="1532"/>
      <c r="Q303" s="1532"/>
      <c r="R303" s="1532"/>
      <c r="S303" s="1532"/>
      <c r="T303" s="1532"/>
      <c r="U303" s="1532"/>
      <c r="V303" s="1532"/>
      <c r="W303" s="1532"/>
      <c r="X303" s="961"/>
      <c r="Y303" s="962"/>
      <c r="Z303" s="962"/>
      <c r="AA303" s="962"/>
      <c r="AB303" s="963"/>
      <c r="AC303" s="1528" t="s">
        <v>306</v>
      </c>
      <c r="AD303" s="1529"/>
      <c r="AE303" s="1529"/>
      <c r="AF303" s="1529"/>
      <c r="AG303" s="1529"/>
      <c r="AH303" s="1530"/>
      <c r="AI303" s="1530"/>
      <c r="AJ303" s="1530"/>
      <c r="AK303" s="1540"/>
      <c r="AL303" s="970"/>
      <c r="AM303" s="971"/>
      <c r="AN303" s="971"/>
      <c r="AO303" s="971"/>
      <c r="AP303" s="972"/>
      <c r="AQ303" s="979"/>
      <c r="AR303" s="980"/>
      <c r="AS303" s="980"/>
      <c r="AT303" s="980"/>
      <c r="AU303" s="981"/>
      <c r="AV303" s="1873"/>
      <c r="AW303" s="1874"/>
      <c r="AX303" s="1874"/>
      <c r="AY303" s="1874"/>
      <c r="AZ303" s="1875"/>
      <c r="BA303" s="1525"/>
      <c r="BB303" s="1526"/>
      <c r="BC303" s="1526"/>
      <c r="BD303" s="1526"/>
      <c r="BE303" s="1526"/>
      <c r="BF303" s="1527"/>
      <c r="BG303" s="3"/>
    </row>
    <row r="304" spans="1:63" ht="15.75" customHeight="1" x14ac:dyDescent="0.4">
      <c r="A304" s="3"/>
      <c r="B304" s="66"/>
      <c r="C304" s="67"/>
      <c r="D304" s="586"/>
      <c r="E304" s="587"/>
      <c r="F304" s="587"/>
      <c r="G304" s="587"/>
      <c r="H304" s="587"/>
      <c r="I304" s="588"/>
      <c r="J304" s="1531"/>
      <c r="K304" s="1531"/>
      <c r="L304" s="1531"/>
      <c r="M304" s="1531"/>
      <c r="N304" s="1531"/>
      <c r="O304" s="1531"/>
      <c r="P304" s="1531"/>
      <c r="Q304" s="1531"/>
      <c r="R304" s="1531"/>
      <c r="S304" s="1531"/>
      <c r="T304" s="1531"/>
      <c r="U304" s="1531"/>
      <c r="V304" s="1531"/>
      <c r="W304" s="1531"/>
      <c r="X304" s="964"/>
      <c r="Y304" s="965"/>
      <c r="Z304" s="965"/>
      <c r="AA304" s="965"/>
      <c r="AB304" s="966"/>
      <c r="AC304" s="1516" t="s">
        <v>306</v>
      </c>
      <c r="AD304" s="1517"/>
      <c r="AE304" s="1517"/>
      <c r="AF304" s="1517"/>
      <c r="AG304" s="1517"/>
      <c r="AH304" s="1518"/>
      <c r="AI304" s="1518"/>
      <c r="AJ304" s="1518"/>
      <c r="AK304" s="1540"/>
      <c r="AL304" s="973"/>
      <c r="AM304" s="974"/>
      <c r="AN304" s="974"/>
      <c r="AO304" s="974"/>
      <c r="AP304" s="975"/>
      <c r="AQ304" s="982"/>
      <c r="AR304" s="983"/>
      <c r="AS304" s="983"/>
      <c r="AT304" s="983"/>
      <c r="AU304" s="984"/>
      <c r="AV304" s="1876"/>
      <c r="AW304" s="1877"/>
      <c r="AX304" s="1877"/>
      <c r="AY304" s="1877"/>
      <c r="AZ304" s="1878"/>
      <c r="BA304" s="1879" t="s">
        <v>307</v>
      </c>
      <c r="BB304" s="1880"/>
      <c r="BC304" s="1880"/>
      <c r="BD304" s="1880"/>
      <c r="BE304" s="1880"/>
      <c r="BF304" s="1881"/>
      <c r="BG304" s="3"/>
    </row>
    <row r="305" spans="1:63" ht="15.75" customHeight="1" x14ac:dyDescent="0.4">
      <c r="A305" s="3"/>
      <c r="B305" s="66"/>
      <c r="C305" s="67"/>
      <c r="D305" s="580"/>
      <c r="E305" s="581"/>
      <c r="F305" s="581"/>
      <c r="G305" s="581"/>
      <c r="H305" s="581"/>
      <c r="I305" s="582"/>
      <c r="J305" s="1385"/>
      <c r="K305" s="1385"/>
      <c r="L305" s="1385"/>
      <c r="M305" s="1385"/>
      <c r="N305" s="1385"/>
      <c r="O305" s="1385"/>
      <c r="P305" s="1385"/>
      <c r="Q305" s="1385"/>
      <c r="R305" s="1385"/>
      <c r="S305" s="1385"/>
      <c r="T305" s="1385"/>
      <c r="U305" s="1385"/>
      <c r="V305" s="1385"/>
      <c r="W305" s="1385"/>
      <c r="X305" s="907"/>
      <c r="Y305" s="959"/>
      <c r="Z305" s="959"/>
      <c r="AA305" s="959"/>
      <c r="AB305" s="960"/>
      <c r="AC305" s="1533" t="s">
        <v>306</v>
      </c>
      <c r="AD305" s="1534"/>
      <c r="AE305" s="1534"/>
      <c r="AF305" s="1534"/>
      <c r="AG305" s="1534"/>
      <c r="AH305" s="1535"/>
      <c r="AI305" s="1535"/>
      <c r="AJ305" s="1535"/>
      <c r="AK305" s="1536" t="s">
        <v>19</v>
      </c>
      <c r="AL305" s="967"/>
      <c r="AM305" s="968"/>
      <c r="AN305" s="968"/>
      <c r="AO305" s="968"/>
      <c r="AP305" s="969"/>
      <c r="AQ305" s="976"/>
      <c r="AR305" s="977"/>
      <c r="AS305" s="977"/>
      <c r="AT305" s="977"/>
      <c r="AU305" s="978"/>
      <c r="AV305" s="1870">
        <f>AL305*AQ305</f>
        <v>0</v>
      </c>
      <c r="AW305" s="1871"/>
      <c r="AX305" s="1871"/>
      <c r="AY305" s="1871"/>
      <c r="AZ305" s="1872"/>
      <c r="BA305" s="1522"/>
      <c r="BB305" s="1523"/>
      <c r="BC305" s="1523"/>
      <c r="BD305" s="1523"/>
      <c r="BE305" s="1523"/>
      <c r="BF305" s="1524"/>
      <c r="BG305" s="195"/>
      <c r="BH305" s="13"/>
    </row>
    <row r="306" spans="1:63" ht="15.75" customHeight="1" x14ac:dyDescent="0.4">
      <c r="A306" s="3"/>
      <c r="B306" s="66"/>
      <c r="C306" s="67"/>
      <c r="D306" s="583"/>
      <c r="E306" s="584"/>
      <c r="F306" s="584"/>
      <c r="G306" s="584"/>
      <c r="H306" s="584"/>
      <c r="I306" s="585"/>
      <c r="J306" s="1532"/>
      <c r="K306" s="1532"/>
      <c r="L306" s="1532"/>
      <c r="M306" s="1532"/>
      <c r="N306" s="1532"/>
      <c r="O306" s="1532"/>
      <c r="P306" s="1532"/>
      <c r="Q306" s="1532"/>
      <c r="R306" s="1532"/>
      <c r="S306" s="1532"/>
      <c r="T306" s="1532"/>
      <c r="U306" s="1532"/>
      <c r="V306" s="1532"/>
      <c r="W306" s="1532"/>
      <c r="X306" s="961"/>
      <c r="Y306" s="962"/>
      <c r="Z306" s="962"/>
      <c r="AA306" s="962"/>
      <c r="AB306" s="963"/>
      <c r="AC306" s="1528" t="s">
        <v>306</v>
      </c>
      <c r="AD306" s="1529"/>
      <c r="AE306" s="1529"/>
      <c r="AF306" s="1529"/>
      <c r="AG306" s="1529"/>
      <c r="AH306" s="1530"/>
      <c r="AI306" s="1530"/>
      <c r="AJ306" s="1530"/>
      <c r="AK306" s="1537"/>
      <c r="AL306" s="970"/>
      <c r="AM306" s="971"/>
      <c r="AN306" s="971"/>
      <c r="AO306" s="971"/>
      <c r="AP306" s="972"/>
      <c r="AQ306" s="979"/>
      <c r="AR306" s="980"/>
      <c r="AS306" s="980"/>
      <c r="AT306" s="980"/>
      <c r="AU306" s="981"/>
      <c r="AV306" s="1873"/>
      <c r="AW306" s="1874"/>
      <c r="AX306" s="1874"/>
      <c r="AY306" s="1874"/>
      <c r="AZ306" s="1875"/>
      <c r="BA306" s="1525"/>
      <c r="BB306" s="1526"/>
      <c r="BC306" s="1526"/>
      <c r="BD306" s="1526"/>
      <c r="BE306" s="1526"/>
      <c r="BF306" s="1527"/>
      <c r="BG306" s="195"/>
      <c r="BH306" s="13"/>
    </row>
    <row r="307" spans="1:63" ht="15.75" customHeight="1" x14ac:dyDescent="0.4">
      <c r="A307" s="3"/>
      <c r="B307" s="66"/>
      <c r="C307" s="67"/>
      <c r="D307" s="586"/>
      <c r="E307" s="587"/>
      <c r="F307" s="587"/>
      <c r="G307" s="587"/>
      <c r="H307" s="587"/>
      <c r="I307" s="588"/>
      <c r="J307" s="1531"/>
      <c r="K307" s="1531"/>
      <c r="L307" s="1531"/>
      <c r="M307" s="1531"/>
      <c r="N307" s="1531"/>
      <c r="O307" s="1531"/>
      <c r="P307" s="1531"/>
      <c r="Q307" s="1531"/>
      <c r="R307" s="1531"/>
      <c r="S307" s="1531"/>
      <c r="T307" s="1531"/>
      <c r="U307" s="1531"/>
      <c r="V307" s="1531"/>
      <c r="W307" s="1531"/>
      <c r="X307" s="964"/>
      <c r="Y307" s="965"/>
      <c r="Z307" s="965"/>
      <c r="AA307" s="965"/>
      <c r="AB307" s="966"/>
      <c r="AC307" s="1516" t="s">
        <v>306</v>
      </c>
      <c r="AD307" s="1517"/>
      <c r="AE307" s="1517"/>
      <c r="AF307" s="1517"/>
      <c r="AG307" s="1517"/>
      <c r="AH307" s="1518"/>
      <c r="AI307" s="1518"/>
      <c r="AJ307" s="1518"/>
      <c r="AK307" s="1538"/>
      <c r="AL307" s="973"/>
      <c r="AM307" s="974"/>
      <c r="AN307" s="974"/>
      <c r="AO307" s="974"/>
      <c r="AP307" s="975"/>
      <c r="AQ307" s="982"/>
      <c r="AR307" s="983"/>
      <c r="AS307" s="983"/>
      <c r="AT307" s="983"/>
      <c r="AU307" s="984"/>
      <c r="AV307" s="1876"/>
      <c r="AW307" s="1877"/>
      <c r="AX307" s="1877"/>
      <c r="AY307" s="1877"/>
      <c r="AZ307" s="1878"/>
      <c r="BA307" s="1879" t="s">
        <v>307</v>
      </c>
      <c r="BB307" s="1880"/>
      <c r="BC307" s="1880"/>
      <c r="BD307" s="1880"/>
      <c r="BE307" s="1880"/>
      <c r="BF307" s="1881"/>
      <c r="BG307" s="287"/>
      <c r="BH307" s="7"/>
    </row>
    <row r="308" spans="1:63" ht="15.75" customHeight="1" x14ac:dyDescent="0.4">
      <c r="A308" s="3"/>
      <c r="B308" s="66"/>
      <c r="C308" s="67"/>
      <c r="D308" s="580"/>
      <c r="E308" s="581"/>
      <c r="F308" s="581"/>
      <c r="G308" s="581"/>
      <c r="H308" s="581"/>
      <c r="I308" s="582"/>
      <c r="J308" s="702"/>
      <c r="K308" s="703"/>
      <c r="L308" s="703"/>
      <c r="M308" s="703"/>
      <c r="N308" s="703"/>
      <c r="O308" s="703"/>
      <c r="P308" s="703"/>
      <c r="Q308" s="703"/>
      <c r="R308" s="703"/>
      <c r="S308" s="703"/>
      <c r="T308" s="703"/>
      <c r="U308" s="703"/>
      <c r="V308" s="703"/>
      <c r="W308" s="704"/>
      <c r="X308" s="958"/>
      <c r="Y308" s="959"/>
      <c r="Z308" s="959"/>
      <c r="AA308" s="959"/>
      <c r="AB308" s="960"/>
      <c r="AC308" s="1533" t="s">
        <v>306</v>
      </c>
      <c r="AD308" s="1534"/>
      <c r="AE308" s="1534"/>
      <c r="AF308" s="1534"/>
      <c r="AG308" s="1534"/>
      <c r="AH308" s="1535"/>
      <c r="AI308" s="1535"/>
      <c r="AJ308" s="1535"/>
      <c r="AK308" s="1536" t="s">
        <v>19</v>
      </c>
      <c r="AL308" s="967"/>
      <c r="AM308" s="968"/>
      <c r="AN308" s="968"/>
      <c r="AO308" s="968"/>
      <c r="AP308" s="969"/>
      <c r="AQ308" s="976"/>
      <c r="AR308" s="977"/>
      <c r="AS308" s="977"/>
      <c r="AT308" s="977"/>
      <c r="AU308" s="978"/>
      <c r="AV308" s="1870">
        <f>AL308*AQ308</f>
        <v>0</v>
      </c>
      <c r="AW308" s="1871"/>
      <c r="AX308" s="1871"/>
      <c r="AY308" s="1871"/>
      <c r="AZ308" s="1872"/>
      <c r="BA308" s="1522"/>
      <c r="BB308" s="1523"/>
      <c r="BC308" s="1523"/>
      <c r="BD308" s="1523"/>
      <c r="BE308" s="1523"/>
      <c r="BF308" s="1524"/>
      <c r="BG308" s="288"/>
      <c r="BH308" s="289"/>
    </row>
    <row r="309" spans="1:63" ht="15.75" customHeight="1" x14ac:dyDescent="0.4">
      <c r="A309" s="3"/>
      <c r="B309" s="66"/>
      <c r="C309" s="67"/>
      <c r="D309" s="583"/>
      <c r="E309" s="584"/>
      <c r="F309" s="584"/>
      <c r="G309" s="584"/>
      <c r="H309" s="584"/>
      <c r="I309" s="585"/>
      <c r="J309" s="705"/>
      <c r="K309" s="706"/>
      <c r="L309" s="706"/>
      <c r="M309" s="706"/>
      <c r="N309" s="706"/>
      <c r="O309" s="706"/>
      <c r="P309" s="706"/>
      <c r="Q309" s="706"/>
      <c r="R309" s="706"/>
      <c r="S309" s="706"/>
      <c r="T309" s="706"/>
      <c r="U309" s="706"/>
      <c r="V309" s="706"/>
      <c r="W309" s="707"/>
      <c r="X309" s="961"/>
      <c r="Y309" s="962"/>
      <c r="Z309" s="962"/>
      <c r="AA309" s="962"/>
      <c r="AB309" s="963"/>
      <c r="AC309" s="1528" t="s">
        <v>306</v>
      </c>
      <c r="AD309" s="1529"/>
      <c r="AE309" s="1529"/>
      <c r="AF309" s="1529"/>
      <c r="AG309" s="1529"/>
      <c r="AH309" s="1530"/>
      <c r="AI309" s="1530"/>
      <c r="AJ309" s="1530"/>
      <c r="AK309" s="1537"/>
      <c r="AL309" s="970"/>
      <c r="AM309" s="971"/>
      <c r="AN309" s="971"/>
      <c r="AO309" s="971"/>
      <c r="AP309" s="972"/>
      <c r="AQ309" s="979"/>
      <c r="AR309" s="980"/>
      <c r="AS309" s="980"/>
      <c r="AT309" s="980"/>
      <c r="AU309" s="981"/>
      <c r="AV309" s="1873"/>
      <c r="AW309" s="1874"/>
      <c r="AX309" s="1874"/>
      <c r="AY309" s="1874"/>
      <c r="AZ309" s="1875"/>
      <c r="BA309" s="1525"/>
      <c r="BB309" s="1526"/>
      <c r="BC309" s="1526"/>
      <c r="BD309" s="1526"/>
      <c r="BE309" s="1526"/>
      <c r="BF309" s="1527"/>
      <c r="BG309" s="288"/>
      <c r="BH309" s="289"/>
    </row>
    <row r="310" spans="1:63" ht="15.75" customHeight="1" x14ac:dyDescent="0.4">
      <c r="A310" s="3"/>
      <c r="B310" s="66"/>
      <c r="C310" s="67"/>
      <c r="D310" s="586"/>
      <c r="E310" s="587"/>
      <c r="F310" s="587"/>
      <c r="G310" s="587"/>
      <c r="H310" s="587"/>
      <c r="I310" s="588"/>
      <c r="J310" s="840"/>
      <c r="K310" s="841"/>
      <c r="L310" s="841"/>
      <c r="M310" s="841"/>
      <c r="N310" s="841"/>
      <c r="O310" s="841"/>
      <c r="P310" s="841"/>
      <c r="Q310" s="841"/>
      <c r="R310" s="841"/>
      <c r="S310" s="841"/>
      <c r="T310" s="841"/>
      <c r="U310" s="841"/>
      <c r="V310" s="841"/>
      <c r="W310" s="844"/>
      <c r="X310" s="964"/>
      <c r="Y310" s="965"/>
      <c r="Z310" s="965"/>
      <c r="AA310" s="965"/>
      <c r="AB310" s="966"/>
      <c r="AC310" s="1516" t="s">
        <v>306</v>
      </c>
      <c r="AD310" s="1517"/>
      <c r="AE310" s="1517"/>
      <c r="AF310" s="1517"/>
      <c r="AG310" s="1517"/>
      <c r="AH310" s="1518"/>
      <c r="AI310" s="1518"/>
      <c r="AJ310" s="1518"/>
      <c r="AK310" s="1538"/>
      <c r="AL310" s="973"/>
      <c r="AM310" s="974"/>
      <c r="AN310" s="974"/>
      <c r="AO310" s="974"/>
      <c r="AP310" s="975"/>
      <c r="AQ310" s="982"/>
      <c r="AR310" s="983"/>
      <c r="AS310" s="983"/>
      <c r="AT310" s="983"/>
      <c r="AU310" s="984"/>
      <c r="AV310" s="1876"/>
      <c r="AW310" s="1877"/>
      <c r="AX310" s="1877"/>
      <c r="AY310" s="1877"/>
      <c r="AZ310" s="1878"/>
      <c r="BA310" s="1879" t="s">
        <v>307</v>
      </c>
      <c r="BB310" s="1880"/>
      <c r="BC310" s="1880"/>
      <c r="BD310" s="1880"/>
      <c r="BE310" s="1880"/>
      <c r="BF310" s="1881"/>
      <c r="BG310" s="3"/>
    </row>
    <row r="311" spans="1:63" ht="15.75" customHeight="1" x14ac:dyDescent="0.15">
      <c r="B311" s="7"/>
      <c r="C311" s="7"/>
      <c r="D311" s="26" t="s">
        <v>308</v>
      </c>
      <c r="E311" s="76"/>
      <c r="F311" s="76"/>
      <c r="G311" s="76"/>
      <c r="H311" s="76"/>
      <c r="I311" s="76"/>
      <c r="J311" s="183"/>
      <c r="K311" s="183"/>
      <c r="L311" s="183"/>
      <c r="M311" s="183"/>
      <c r="N311" s="183"/>
      <c r="O311" s="183"/>
      <c r="P311" s="183"/>
      <c r="Q311" s="183"/>
      <c r="R311" s="183"/>
      <c r="S311" s="183"/>
      <c r="T311" s="183"/>
      <c r="U311" s="183"/>
      <c r="V311" s="183"/>
      <c r="W311" s="183"/>
      <c r="X311" s="8"/>
      <c r="Y311" s="8"/>
      <c r="Z311" s="8"/>
      <c r="AA311" s="8"/>
      <c r="AB311" s="8"/>
      <c r="AC311" s="8"/>
      <c r="AD311" s="8"/>
      <c r="AE311" s="8"/>
      <c r="AF311" s="8"/>
      <c r="AG311" s="182"/>
      <c r="AH311" s="182"/>
      <c r="AI311" s="182"/>
      <c r="AJ311" s="182"/>
      <c r="AK311" s="182"/>
      <c r="AL311" s="182"/>
      <c r="AM311" s="182"/>
      <c r="AN311" s="200"/>
      <c r="AO311" s="68"/>
      <c r="AP311" s="290"/>
      <c r="AQ311" s="573" t="s">
        <v>309</v>
      </c>
      <c r="AR311" s="744"/>
      <c r="AS311" s="744"/>
      <c r="AT311" s="744"/>
      <c r="AU311" s="745"/>
      <c r="AV311" s="1864">
        <f>SUM(AV302:AZ310)</f>
        <v>0</v>
      </c>
      <c r="AW311" s="1865"/>
      <c r="AX311" s="1865"/>
      <c r="AY311" s="1865"/>
      <c r="AZ311" s="1865"/>
      <c r="BA311" s="1865"/>
      <c r="BB311" s="1865"/>
      <c r="BC311" s="1865"/>
      <c r="BD311" s="1865"/>
      <c r="BE311" s="1865"/>
      <c r="BF311" s="1866"/>
    </row>
    <row r="312" spans="1:63" ht="15.75" customHeight="1" x14ac:dyDescent="0.4">
      <c r="B312" s="7"/>
      <c r="C312" s="7"/>
      <c r="D312" s="7" t="s">
        <v>310</v>
      </c>
      <c r="E312" s="76"/>
      <c r="F312" s="76"/>
      <c r="G312" s="76"/>
      <c r="H312" s="76"/>
      <c r="I312" s="76"/>
      <c r="J312" s="183"/>
      <c r="K312" s="183"/>
      <c r="L312" s="183"/>
      <c r="M312" s="183"/>
      <c r="N312" s="183"/>
      <c r="O312" s="183"/>
      <c r="P312" s="183"/>
      <c r="Q312" s="183"/>
      <c r="R312" s="183"/>
      <c r="S312" s="183"/>
      <c r="T312" s="183"/>
      <c r="U312" s="183"/>
      <c r="V312" s="183"/>
      <c r="W312" s="183"/>
      <c r="X312" s="8"/>
      <c r="Y312" s="8"/>
      <c r="Z312" s="8"/>
      <c r="AA312" s="8"/>
      <c r="AB312" s="8"/>
      <c r="AC312" s="8"/>
      <c r="AD312" s="8"/>
      <c r="AE312" s="8"/>
      <c r="AF312" s="8"/>
      <c r="AG312" s="182"/>
      <c r="AH312" s="182"/>
      <c r="AI312" s="182"/>
      <c r="AJ312" s="182"/>
      <c r="AK312" s="182"/>
      <c r="AL312" s="182"/>
      <c r="AM312" s="182"/>
      <c r="AN312" s="200"/>
      <c r="AO312" s="13"/>
      <c r="AP312" s="291"/>
      <c r="AQ312" s="784"/>
      <c r="AR312" s="785"/>
      <c r="AS312" s="785"/>
      <c r="AT312" s="785"/>
      <c r="AU312" s="786"/>
      <c r="AV312" s="1867"/>
      <c r="AW312" s="1868"/>
      <c r="AX312" s="1868"/>
      <c r="AY312" s="1868"/>
      <c r="AZ312" s="1868"/>
      <c r="BA312" s="1868"/>
      <c r="BB312" s="1868"/>
      <c r="BC312" s="1868"/>
      <c r="BD312" s="1868"/>
      <c r="BE312" s="1868"/>
      <c r="BF312" s="1869"/>
    </row>
    <row r="313" spans="1:63" ht="15" customHeight="1" x14ac:dyDescent="0.4">
      <c r="B313" s="7"/>
      <c r="C313" s="7"/>
      <c r="D313" s="2" t="s">
        <v>311</v>
      </c>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row>
    <row r="314" spans="1:63" ht="15" customHeight="1" x14ac:dyDescent="0.4">
      <c r="B314" s="7"/>
      <c r="C314" s="7"/>
      <c r="D314" s="1361" t="s">
        <v>312</v>
      </c>
      <c r="E314" s="1361"/>
      <c r="F314" s="1361"/>
      <c r="G314" s="1361"/>
      <c r="H314" s="1361"/>
      <c r="I314" s="1361"/>
      <c r="J314" s="1361"/>
      <c r="K314" s="1361"/>
      <c r="L314" s="1361"/>
      <c r="M314" s="1361"/>
      <c r="N314" s="1361"/>
      <c r="O314" s="1361"/>
      <c r="P314" s="1361"/>
      <c r="Q314" s="1361"/>
      <c r="R314" s="1361"/>
      <c r="S314" s="1361"/>
      <c r="T314" s="1361"/>
      <c r="U314" s="1361"/>
      <c r="V314" s="1361"/>
      <c r="W314" s="1361"/>
      <c r="X314" s="1361"/>
      <c r="Y314" s="1361"/>
      <c r="Z314" s="1361"/>
      <c r="AA314" s="1361"/>
      <c r="AB314" s="1361"/>
      <c r="AC314" s="1361"/>
      <c r="AD314" s="1361"/>
      <c r="AE314" s="1361"/>
      <c r="AF314" s="1361"/>
      <c r="AG314" s="1361"/>
      <c r="AH314" s="1361"/>
      <c r="AI314" s="1361"/>
      <c r="AJ314" s="1361"/>
      <c r="AK314" s="1361"/>
      <c r="AL314" s="1361"/>
      <c r="AM314" s="1361"/>
      <c r="AN314" s="1361"/>
      <c r="AO314" s="1361"/>
      <c r="AP314" s="1361"/>
      <c r="AQ314" s="1361"/>
      <c r="AR314" s="1361"/>
      <c r="AS314" s="1361"/>
      <c r="AT314" s="1361"/>
      <c r="AU314" s="1361"/>
      <c r="AV314" s="1361"/>
      <c r="AW314" s="1361"/>
      <c r="AX314" s="1361"/>
      <c r="AY314" s="1361"/>
      <c r="AZ314" s="1361"/>
      <c r="BA314" s="1361"/>
      <c r="BB314" s="1361"/>
      <c r="BC314" s="1361"/>
      <c r="BD314" s="1361"/>
      <c r="BE314" s="1361"/>
      <c r="BF314" s="1361"/>
      <c r="BG314" s="1361"/>
      <c r="BH314" s="1361"/>
      <c r="BI314" s="1361"/>
      <c r="BJ314" s="1361"/>
      <c r="BK314" s="1361"/>
    </row>
    <row r="315" spans="1:63" s="3" customFormat="1" ht="15" customHeight="1" x14ac:dyDescent="0.4">
      <c r="A315" s="2"/>
      <c r="B315" s="7"/>
      <c r="C315" s="7"/>
      <c r="D315" s="1249" t="s">
        <v>473</v>
      </c>
      <c r="E315" s="1249"/>
      <c r="F315" s="1249"/>
      <c r="G315" s="1249"/>
      <c r="H315" s="1249"/>
      <c r="I315" s="1249"/>
      <c r="J315" s="1249"/>
      <c r="K315" s="1249"/>
      <c r="L315" s="1249"/>
      <c r="M315" s="1249"/>
      <c r="N315" s="1249"/>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292"/>
      <c r="BH315" s="292"/>
      <c r="BI315" s="292"/>
      <c r="BJ315" s="292"/>
      <c r="BK315" s="292"/>
    </row>
    <row r="316" spans="1:63" s="3" customFormat="1" ht="15" customHeight="1" x14ac:dyDescent="0.4">
      <c r="A316" s="2"/>
      <c r="B316" s="7"/>
      <c r="C316" s="7"/>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row>
    <row r="317" spans="1:63" ht="15" customHeight="1" x14ac:dyDescent="0.4">
      <c r="A317" s="2" t="s">
        <v>474</v>
      </c>
    </row>
    <row r="318" spans="1:63" ht="15" customHeight="1" x14ac:dyDescent="0.4">
      <c r="B318" s="2" t="s">
        <v>475</v>
      </c>
    </row>
    <row r="319" spans="1:63" ht="15" customHeight="1" x14ac:dyDescent="0.4">
      <c r="B319" s="7"/>
      <c r="C319" s="59"/>
      <c r="D319" s="555" t="s">
        <v>97</v>
      </c>
      <c r="E319" s="556"/>
      <c r="F319" s="556"/>
      <c r="G319" s="556"/>
      <c r="H319" s="556"/>
      <c r="I319" s="556"/>
      <c r="J319" s="556"/>
      <c r="K319" s="556"/>
      <c r="L319" s="556"/>
      <c r="M319" s="556"/>
      <c r="N319" s="556"/>
      <c r="O319" s="556"/>
      <c r="P319" s="556"/>
      <c r="Q319" s="556"/>
      <c r="R319" s="556"/>
      <c r="S319" s="557"/>
      <c r="T319" s="564" t="s">
        <v>107</v>
      </c>
      <c r="U319" s="565"/>
      <c r="V319" s="565"/>
      <c r="W319" s="565"/>
      <c r="X319" s="565"/>
      <c r="Y319" s="566"/>
      <c r="Z319" s="787" t="s">
        <v>108</v>
      </c>
      <c r="AA319" s="852"/>
      <c r="AB319" s="852"/>
      <c r="AC319" s="852"/>
      <c r="AD319" s="852"/>
      <c r="AE319" s="853"/>
      <c r="AF319" s="796" t="s">
        <v>109</v>
      </c>
      <c r="AG319" s="797"/>
      <c r="AH319" s="797"/>
      <c r="AI319" s="797"/>
      <c r="AJ319" s="797"/>
      <c r="AK319" s="798"/>
      <c r="AL319" s="787" t="s">
        <v>110</v>
      </c>
      <c r="AM319" s="788"/>
      <c r="AN319" s="788"/>
      <c r="AO319" s="788"/>
      <c r="AP319" s="788"/>
      <c r="AQ319" s="789"/>
    </row>
    <row r="320" spans="1:63" ht="15" customHeight="1" x14ac:dyDescent="0.4">
      <c r="B320" s="7"/>
      <c r="C320" s="59"/>
      <c r="D320" s="558"/>
      <c r="E320" s="559"/>
      <c r="F320" s="559"/>
      <c r="G320" s="559"/>
      <c r="H320" s="559"/>
      <c r="I320" s="559"/>
      <c r="J320" s="559"/>
      <c r="K320" s="559"/>
      <c r="L320" s="559"/>
      <c r="M320" s="559"/>
      <c r="N320" s="559"/>
      <c r="O320" s="559"/>
      <c r="P320" s="559"/>
      <c r="Q320" s="559"/>
      <c r="R320" s="559"/>
      <c r="S320" s="560"/>
      <c r="T320" s="567"/>
      <c r="U320" s="568"/>
      <c r="V320" s="568"/>
      <c r="W320" s="568"/>
      <c r="X320" s="568"/>
      <c r="Y320" s="569"/>
      <c r="Z320" s="854"/>
      <c r="AA320" s="855"/>
      <c r="AB320" s="855"/>
      <c r="AC320" s="855"/>
      <c r="AD320" s="855"/>
      <c r="AE320" s="856"/>
      <c r="AF320" s="799"/>
      <c r="AG320" s="800"/>
      <c r="AH320" s="800"/>
      <c r="AI320" s="800"/>
      <c r="AJ320" s="800"/>
      <c r="AK320" s="801"/>
      <c r="AL320" s="790"/>
      <c r="AM320" s="791"/>
      <c r="AN320" s="791"/>
      <c r="AO320" s="791"/>
      <c r="AP320" s="791"/>
      <c r="AQ320" s="792"/>
    </row>
    <row r="321" spans="1:63" ht="15" customHeight="1" x14ac:dyDescent="0.4">
      <c r="B321" s="7"/>
      <c r="C321" s="59"/>
      <c r="D321" s="561"/>
      <c r="E321" s="562"/>
      <c r="F321" s="562"/>
      <c r="G321" s="562"/>
      <c r="H321" s="562"/>
      <c r="I321" s="562"/>
      <c r="J321" s="562"/>
      <c r="K321" s="562"/>
      <c r="L321" s="562"/>
      <c r="M321" s="562"/>
      <c r="N321" s="562"/>
      <c r="O321" s="562"/>
      <c r="P321" s="562"/>
      <c r="Q321" s="562"/>
      <c r="R321" s="562"/>
      <c r="S321" s="563"/>
      <c r="T321" s="570"/>
      <c r="U321" s="571"/>
      <c r="V321" s="571"/>
      <c r="W321" s="571"/>
      <c r="X321" s="571"/>
      <c r="Y321" s="572"/>
      <c r="Z321" s="857"/>
      <c r="AA321" s="858"/>
      <c r="AB321" s="858"/>
      <c r="AC321" s="858"/>
      <c r="AD321" s="858"/>
      <c r="AE321" s="859"/>
      <c r="AF321" s="802"/>
      <c r="AG321" s="803"/>
      <c r="AH321" s="803"/>
      <c r="AI321" s="803"/>
      <c r="AJ321" s="803"/>
      <c r="AK321" s="804"/>
      <c r="AL321" s="793"/>
      <c r="AM321" s="794"/>
      <c r="AN321" s="794"/>
      <c r="AO321" s="794"/>
      <c r="AP321" s="794"/>
      <c r="AQ321" s="795"/>
    </row>
    <row r="322" spans="1:63" ht="15" customHeight="1" x14ac:dyDescent="0.4">
      <c r="B322" s="7"/>
      <c r="C322" s="59"/>
      <c r="D322" s="525"/>
      <c r="E322" s="526"/>
      <c r="F322" s="526"/>
      <c r="G322" s="526"/>
      <c r="H322" s="526"/>
      <c r="I322" s="526"/>
      <c r="J322" s="526"/>
      <c r="K322" s="526"/>
      <c r="L322" s="526"/>
      <c r="M322" s="526"/>
      <c r="N322" s="526"/>
      <c r="O322" s="526"/>
      <c r="P322" s="526"/>
      <c r="Q322" s="526"/>
      <c r="R322" s="526"/>
      <c r="S322" s="527"/>
      <c r="T322" s="531"/>
      <c r="U322" s="532"/>
      <c r="V322" s="532"/>
      <c r="W322" s="532"/>
      <c r="X322" s="532"/>
      <c r="Y322" s="533"/>
      <c r="Z322" s="537"/>
      <c r="AA322" s="538"/>
      <c r="AB322" s="538"/>
      <c r="AC322" s="538"/>
      <c r="AD322" s="538"/>
      <c r="AE322" s="539"/>
      <c r="AF322" s="543"/>
      <c r="AG322" s="544"/>
      <c r="AH322" s="544"/>
      <c r="AI322" s="544"/>
      <c r="AJ322" s="544"/>
      <c r="AK322" s="545"/>
      <c r="AL322" s="769">
        <f>Z322*AF322</f>
        <v>0</v>
      </c>
      <c r="AM322" s="770"/>
      <c r="AN322" s="770"/>
      <c r="AO322" s="770"/>
      <c r="AP322" s="770"/>
      <c r="AQ322" s="771"/>
    </row>
    <row r="323" spans="1:63" ht="15" customHeight="1" x14ac:dyDescent="0.4">
      <c r="B323" s="7"/>
      <c r="C323" s="59"/>
      <c r="D323" s="683"/>
      <c r="E323" s="684"/>
      <c r="F323" s="684"/>
      <c r="G323" s="684"/>
      <c r="H323" s="684"/>
      <c r="I323" s="684"/>
      <c r="J323" s="684"/>
      <c r="K323" s="684"/>
      <c r="L323" s="684"/>
      <c r="M323" s="684"/>
      <c r="N323" s="684"/>
      <c r="O323" s="684"/>
      <c r="P323" s="684"/>
      <c r="Q323" s="684"/>
      <c r="R323" s="684"/>
      <c r="S323" s="685"/>
      <c r="T323" s="687"/>
      <c r="U323" s="688"/>
      <c r="V323" s="688"/>
      <c r="W323" s="688"/>
      <c r="X323" s="688"/>
      <c r="Y323" s="689"/>
      <c r="Z323" s="691"/>
      <c r="AA323" s="692"/>
      <c r="AB323" s="692"/>
      <c r="AC323" s="692"/>
      <c r="AD323" s="692"/>
      <c r="AE323" s="693"/>
      <c r="AF323" s="694"/>
      <c r="AG323" s="695"/>
      <c r="AH323" s="695"/>
      <c r="AI323" s="695"/>
      <c r="AJ323" s="695"/>
      <c r="AK323" s="696"/>
      <c r="AL323" s="772"/>
      <c r="AM323" s="773"/>
      <c r="AN323" s="773"/>
      <c r="AO323" s="773"/>
      <c r="AP323" s="773"/>
      <c r="AQ323" s="774"/>
    </row>
    <row r="324" spans="1:63" ht="24" customHeight="1" x14ac:dyDescent="0.4">
      <c r="B324" s="7"/>
      <c r="C324" s="59"/>
      <c r="D324" s="1863" t="s">
        <v>476</v>
      </c>
      <c r="E324" s="1405"/>
      <c r="F324" s="1405"/>
      <c r="G324" s="1405"/>
      <c r="H324" s="1405"/>
      <c r="I324" s="1405"/>
      <c r="J324" s="1405"/>
      <c r="K324" s="1405"/>
      <c r="L324" s="1405"/>
      <c r="M324" s="1405"/>
      <c r="N324" s="1405"/>
      <c r="O324" s="1405"/>
      <c r="P324" s="1405"/>
      <c r="Q324" s="1405"/>
      <c r="R324" s="1405"/>
      <c r="S324" s="1406"/>
      <c r="T324" s="534"/>
      <c r="U324" s="535"/>
      <c r="V324" s="535"/>
      <c r="W324" s="535"/>
      <c r="X324" s="535"/>
      <c r="Y324" s="536"/>
      <c r="Z324" s="540"/>
      <c r="AA324" s="541"/>
      <c r="AB324" s="541"/>
      <c r="AC324" s="541"/>
      <c r="AD324" s="541"/>
      <c r="AE324" s="542"/>
      <c r="AF324" s="546"/>
      <c r="AG324" s="547"/>
      <c r="AH324" s="547"/>
      <c r="AI324" s="547"/>
      <c r="AJ324" s="547"/>
      <c r="AK324" s="548"/>
      <c r="AL324" s="775"/>
      <c r="AM324" s="776"/>
      <c r="AN324" s="776"/>
      <c r="AO324" s="776"/>
      <c r="AP324" s="776"/>
      <c r="AQ324" s="777"/>
    </row>
    <row r="325" spans="1:63" ht="15" customHeight="1" x14ac:dyDescent="0.15">
      <c r="B325" s="7"/>
      <c r="C325" s="7"/>
      <c r="D325" s="26" t="s">
        <v>477</v>
      </c>
      <c r="E325" s="76"/>
      <c r="F325" s="76"/>
      <c r="G325" s="76"/>
      <c r="H325" s="76"/>
      <c r="I325" s="76"/>
      <c r="J325" s="76"/>
      <c r="K325" s="77"/>
      <c r="L325" s="77"/>
      <c r="M325" s="77"/>
      <c r="N325" s="77"/>
      <c r="O325" s="77"/>
      <c r="P325" s="77"/>
      <c r="Q325" s="77"/>
      <c r="R325" s="77"/>
      <c r="S325" s="77"/>
      <c r="T325" s="77"/>
      <c r="U325" s="77"/>
      <c r="V325" s="77"/>
      <c r="W325" s="77"/>
      <c r="X325" s="77"/>
      <c r="Y325" s="77"/>
      <c r="Z325" s="77"/>
      <c r="AA325" s="293"/>
      <c r="AB325" s="293"/>
      <c r="AC325" s="293"/>
      <c r="AD325" s="293"/>
      <c r="AE325" s="293"/>
      <c r="AF325" s="293"/>
      <c r="AG325" s="28"/>
      <c r="AH325" s="28"/>
      <c r="AI325" s="28"/>
      <c r="AJ325" s="28"/>
      <c r="AK325" s="28"/>
      <c r="AL325" s="28"/>
      <c r="AM325" s="28"/>
      <c r="AN325" s="79"/>
      <c r="AO325" s="79"/>
      <c r="AP325" s="79"/>
      <c r="AQ325" s="79"/>
      <c r="AR325" s="79"/>
      <c r="AS325" s="79"/>
      <c r="AT325" s="79"/>
      <c r="AU325" s="79"/>
      <c r="AV325" s="79"/>
      <c r="AW325" s="79"/>
      <c r="AX325" s="79"/>
      <c r="AY325" s="79"/>
      <c r="AZ325" s="79"/>
      <c r="BA325" s="79"/>
      <c r="BB325" s="79"/>
      <c r="BC325" s="79"/>
      <c r="BD325" s="79"/>
      <c r="BE325" s="79"/>
    </row>
    <row r="326" spans="1:63" s="80" customFormat="1" ht="15.75" customHeight="1" x14ac:dyDescent="0.15">
      <c r="D326" s="870" t="s">
        <v>478</v>
      </c>
      <c r="E326" s="870"/>
      <c r="F326" s="870"/>
      <c r="G326" s="870"/>
      <c r="H326" s="870"/>
      <c r="I326" s="870"/>
      <c r="J326" s="870"/>
      <c r="K326" s="870"/>
      <c r="L326" s="870"/>
      <c r="M326" s="870"/>
      <c r="N326" s="870"/>
      <c r="O326" s="870"/>
      <c r="P326" s="870"/>
      <c r="Q326" s="870"/>
      <c r="R326" s="870"/>
      <c r="S326" s="870"/>
      <c r="T326" s="870"/>
      <c r="U326" s="870"/>
      <c r="V326" s="870"/>
      <c r="W326" s="870"/>
      <c r="X326" s="870"/>
      <c r="Y326" s="870"/>
      <c r="Z326" s="870"/>
      <c r="AA326" s="870"/>
      <c r="AB326" s="870"/>
      <c r="AC326" s="870"/>
      <c r="AD326" s="870"/>
      <c r="AE326" s="870"/>
      <c r="AF326" s="870"/>
      <c r="AG326" s="870"/>
      <c r="AH326" s="870"/>
      <c r="AI326" s="870"/>
      <c r="AJ326" s="870"/>
      <c r="AK326" s="870"/>
      <c r="AL326" s="870"/>
      <c r="AM326" s="870"/>
      <c r="AN326" s="870"/>
      <c r="AO326" s="870"/>
      <c r="AP326" s="870"/>
      <c r="AQ326" s="870"/>
      <c r="AR326" s="870"/>
      <c r="AS326" s="870"/>
      <c r="AT326" s="870"/>
      <c r="AU326" s="870"/>
      <c r="AV326" s="870"/>
      <c r="AW326" s="870"/>
      <c r="AX326" s="870"/>
      <c r="AY326" s="870"/>
      <c r="AZ326" s="870"/>
      <c r="BA326" s="870"/>
      <c r="BB326" s="870"/>
      <c r="BC326" s="870"/>
      <c r="BD326" s="870"/>
      <c r="BE326" s="870"/>
      <c r="BF326" s="870"/>
    </row>
    <row r="327" spans="1:63" s="80" customFormat="1" ht="12.75" customHeight="1" x14ac:dyDescent="0.15">
      <c r="D327" s="870"/>
      <c r="E327" s="870"/>
      <c r="F327" s="870"/>
      <c r="G327" s="870"/>
      <c r="H327" s="870"/>
      <c r="I327" s="870"/>
      <c r="J327" s="870"/>
      <c r="K327" s="870"/>
      <c r="L327" s="870"/>
      <c r="M327" s="870"/>
      <c r="N327" s="870"/>
      <c r="O327" s="870"/>
      <c r="P327" s="870"/>
      <c r="Q327" s="870"/>
      <c r="R327" s="870"/>
      <c r="S327" s="870"/>
      <c r="T327" s="870"/>
      <c r="U327" s="870"/>
      <c r="V327" s="870"/>
      <c r="W327" s="870"/>
      <c r="X327" s="870"/>
      <c r="Y327" s="870"/>
      <c r="Z327" s="870"/>
      <c r="AA327" s="870"/>
      <c r="AB327" s="870"/>
      <c r="AC327" s="870"/>
      <c r="AD327" s="870"/>
      <c r="AE327" s="870"/>
      <c r="AF327" s="870"/>
      <c r="AG327" s="870"/>
      <c r="AH327" s="870"/>
      <c r="AI327" s="870"/>
      <c r="AJ327" s="870"/>
      <c r="AK327" s="870"/>
      <c r="AL327" s="870"/>
      <c r="AM327" s="870"/>
      <c r="AN327" s="870"/>
      <c r="AO327" s="870"/>
      <c r="AP327" s="870"/>
      <c r="AQ327" s="870"/>
      <c r="AR327" s="870"/>
      <c r="AS327" s="870"/>
      <c r="AT327" s="870"/>
      <c r="AU327" s="870"/>
      <c r="AV327" s="870"/>
      <c r="AW327" s="870"/>
      <c r="AX327" s="870"/>
      <c r="AY327" s="870"/>
      <c r="AZ327" s="870"/>
      <c r="BA327" s="870"/>
      <c r="BB327" s="870"/>
      <c r="BC327" s="870"/>
      <c r="BD327" s="870"/>
      <c r="BE327" s="870"/>
      <c r="BF327" s="870"/>
    </row>
    <row r="328" spans="1:63" ht="9" customHeight="1" x14ac:dyDescent="0.4">
      <c r="B328" s="7"/>
      <c r="C328" s="7"/>
      <c r="D328" s="76"/>
      <c r="E328" s="76"/>
      <c r="F328" s="76"/>
      <c r="G328" s="76"/>
      <c r="H328" s="76"/>
      <c r="I328" s="76"/>
      <c r="J328" s="76"/>
      <c r="K328" s="76"/>
      <c r="L328" s="76"/>
      <c r="M328" s="77"/>
      <c r="N328" s="77"/>
      <c r="O328" s="77"/>
      <c r="P328" s="77"/>
      <c r="Q328" s="77"/>
      <c r="R328" s="77"/>
      <c r="S328" s="77"/>
      <c r="T328" s="77"/>
      <c r="U328" s="77"/>
      <c r="V328" s="77"/>
      <c r="W328" s="77"/>
      <c r="X328" s="77"/>
      <c r="Y328" s="77"/>
      <c r="Z328" s="77"/>
      <c r="AA328" s="77"/>
      <c r="AB328" s="77"/>
      <c r="AC328" s="77"/>
      <c r="AD328" s="77"/>
      <c r="AE328" s="77"/>
      <c r="AF328" s="77"/>
      <c r="AG328" s="28"/>
      <c r="AH328" s="28"/>
      <c r="AI328" s="28"/>
      <c r="AJ328" s="28"/>
      <c r="AK328" s="28"/>
      <c r="AL328" s="28"/>
      <c r="AM328" s="28"/>
      <c r="AN328" s="79"/>
      <c r="AO328" s="79"/>
      <c r="AP328" s="79"/>
      <c r="AQ328" s="79"/>
      <c r="AR328" s="79"/>
      <c r="AS328" s="79"/>
      <c r="AT328" s="79"/>
      <c r="AU328" s="79"/>
      <c r="AV328" s="79"/>
      <c r="AW328" s="79"/>
      <c r="AX328" s="79"/>
      <c r="AY328" s="79"/>
      <c r="AZ328" s="79"/>
      <c r="BA328" s="79"/>
      <c r="BB328" s="79"/>
      <c r="BC328" s="79"/>
      <c r="BD328" s="79"/>
      <c r="BE328" s="79"/>
    </row>
    <row r="329" spans="1:63" s="3" customFormat="1" ht="15" customHeight="1" x14ac:dyDescent="0.4">
      <c r="A329" s="2" t="s">
        <v>479</v>
      </c>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row>
    <row r="330" spans="1:63" ht="15" customHeight="1" thickBot="1" x14ac:dyDescent="0.45">
      <c r="C330" s="2" t="s">
        <v>133</v>
      </c>
      <c r="N330" s="7"/>
    </row>
    <row r="331" spans="1:63" s="26" customFormat="1" ht="18" customHeight="1" thickBot="1" x14ac:dyDescent="0.2">
      <c r="D331" s="26" t="s">
        <v>134</v>
      </c>
      <c r="M331" s="82"/>
      <c r="N331" s="845"/>
      <c r="O331" s="846"/>
      <c r="P331" s="847"/>
      <c r="Q331" s="83" t="s">
        <v>135</v>
      </c>
      <c r="R331" s="83"/>
      <c r="S331" s="83"/>
      <c r="V331" s="26" t="s">
        <v>136</v>
      </c>
    </row>
    <row r="332" spans="1:63" s="26" customFormat="1" ht="6" customHeight="1" thickBot="1" x14ac:dyDescent="0.2">
      <c r="M332" s="82"/>
      <c r="N332" s="82"/>
      <c r="O332" s="82"/>
      <c r="P332" s="82"/>
      <c r="Q332" s="83"/>
      <c r="R332" s="83"/>
      <c r="S332" s="83"/>
    </row>
    <row r="333" spans="1:63" s="26" customFormat="1" ht="18" customHeight="1" thickBot="1" x14ac:dyDescent="0.2">
      <c r="C333" s="26" t="s">
        <v>137</v>
      </c>
      <c r="T333" s="845"/>
      <c r="U333" s="846"/>
      <c r="V333" s="847"/>
      <c r="W333" s="83" t="s">
        <v>138</v>
      </c>
      <c r="X333" s="83"/>
      <c r="Y333" s="83"/>
      <c r="Z333" s="26" t="s">
        <v>139</v>
      </c>
    </row>
    <row r="334" spans="1:63" s="26" customFormat="1" ht="8.25" customHeight="1" x14ac:dyDescent="0.15">
      <c r="T334" s="84"/>
      <c r="U334" s="84"/>
      <c r="V334" s="84"/>
      <c r="W334" s="83"/>
      <c r="X334" s="83"/>
      <c r="Y334" s="83"/>
    </row>
    <row r="335" spans="1:63" ht="15" customHeight="1" x14ac:dyDescent="0.4">
      <c r="C335" s="2" t="s">
        <v>480</v>
      </c>
      <c r="N335" s="7"/>
    </row>
    <row r="336" spans="1:63" ht="15" customHeight="1" x14ac:dyDescent="0.4">
      <c r="D336" s="2" t="s">
        <v>481</v>
      </c>
    </row>
    <row r="337" spans="1:66" s="3" customFormat="1" ht="9" customHeight="1" x14ac:dyDescent="0.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row>
    <row r="338" spans="1:66" s="3" customFormat="1" ht="15" customHeight="1" x14ac:dyDescent="0.15">
      <c r="A338" s="85" t="s">
        <v>482</v>
      </c>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row>
    <row r="339" spans="1:66" s="3" customFormat="1" ht="15" customHeight="1" x14ac:dyDescent="0.15">
      <c r="A339" s="85"/>
      <c r="B339" s="87" t="s">
        <v>483</v>
      </c>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row>
    <row r="340" spans="1:66" s="3" customFormat="1" ht="10.5" customHeight="1" x14ac:dyDescent="0.15">
      <c r="A340" s="85"/>
      <c r="B340" s="87"/>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row>
    <row r="341" spans="1:66" s="65" customFormat="1" x14ac:dyDescent="0.4">
      <c r="A341" s="2"/>
      <c r="C341" s="114" t="s">
        <v>316</v>
      </c>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64"/>
      <c r="BI341" s="2"/>
      <c r="BJ341" s="2"/>
      <c r="BK341" s="2"/>
    </row>
    <row r="342" spans="1:66" s="65" customFormat="1" ht="24.75" customHeight="1" x14ac:dyDescent="0.4">
      <c r="A342" s="2"/>
      <c r="B342" s="2"/>
      <c r="C342" s="1514" t="s">
        <v>297</v>
      </c>
      <c r="D342" s="1514"/>
      <c r="E342" s="1514"/>
      <c r="F342" s="1514"/>
      <c r="G342" s="1514"/>
      <c r="H342" s="1514"/>
      <c r="I342" s="1514"/>
      <c r="J342" s="1514"/>
      <c r="K342" s="1514"/>
      <c r="L342" s="1514"/>
      <c r="M342" s="1514"/>
      <c r="N342" s="1514"/>
      <c r="O342" s="1514"/>
      <c r="P342" s="1514"/>
      <c r="Q342" s="1514"/>
      <c r="R342" s="1514"/>
      <c r="S342" s="1514"/>
      <c r="T342" s="1514"/>
      <c r="U342" s="1514"/>
      <c r="V342" s="1514"/>
      <c r="W342" s="1514"/>
      <c r="X342" s="1514"/>
      <c r="Y342" s="1514"/>
      <c r="Z342" s="1514"/>
      <c r="AA342" s="1514"/>
      <c r="AB342" s="1514"/>
      <c r="AC342" s="1514"/>
      <c r="AD342" s="1514"/>
      <c r="AE342" s="1514"/>
      <c r="AF342" s="1514"/>
      <c r="AG342" s="1514"/>
      <c r="AH342" s="1514"/>
      <c r="AI342" s="1514"/>
      <c r="AJ342" s="1514"/>
      <c r="AK342" s="1514"/>
      <c r="AL342" s="1514"/>
      <c r="AM342" s="1514"/>
      <c r="AN342" s="1514"/>
      <c r="AO342" s="1514"/>
      <c r="AP342" s="1514"/>
      <c r="AQ342" s="1514"/>
      <c r="AR342" s="1514"/>
      <c r="AS342" s="1514"/>
      <c r="AT342" s="1514"/>
      <c r="AU342" s="1514"/>
      <c r="AV342" s="1514"/>
      <c r="AW342" s="1514"/>
      <c r="AX342" s="1514"/>
      <c r="AY342" s="1514"/>
      <c r="AZ342" s="1514"/>
      <c r="BA342" s="1514"/>
      <c r="BB342" s="1514"/>
      <c r="BC342" s="1514"/>
      <c r="BD342" s="1514"/>
      <c r="BE342" s="1514"/>
      <c r="BF342" s="286"/>
      <c r="BG342" s="286"/>
      <c r="BH342" s="286"/>
      <c r="BI342" s="286"/>
      <c r="BJ342" s="286"/>
      <c r="BK342" s="2"/>
    </row>
    <row r="343" spans="1:66" ht="14.25" customHeight="1" x14ac:dyDescent="0.4">
      <c r="B343" s="7"/>
      <c r="C343" s="59"/>
      <c r="D343" s="573" t="s">
        <v>96</v>
      </c>
      <c r="E343" s="744"/>
      <c r="F343" s="744"/>
      <c r="G343" s="744"/>
      <c r="H343" s="744"/>
      <c r="I343" s="744"/>
      <c r="J343" s="744"/>
      <c r="K343" s="744"/>
      <c r="L343" s="744"/>
      <c r="M343" s="744"/>
      <c r="N343" s="744"/>
      <c r="O343" s="745"/>
      <c r="P343" s="556" t="s">
        <v>344</v>
      </c>
      <c r="Q343" s="556"/>
      <c r="R343" s="556"/>
      <c r="S343" s="556"/>
      <c r="T343" s="556"/>
      <c r="U343" s="556"/>
      <c r="V343" s="556"/>
      <c r="W343" s="556"/>
      <c r="X343" s="556"/>
      <c r="Y343" s="556"/>
      <c r="Z343" s="556"/>
      <c r="AA343" s="556"/>
      <c r="AB343" s="556"/>
      <c r="AC343" s="556"/>
      <c r="AD343" s="556"/>
      <c r="AE343" s="556"/>
      <c r="AF343" s="557"/>
      <c r="AG343" s="673" t="s">
        <v>107</v>
      </c>
      <c r="AH343" s="674"/>
      <c r="AI343" s="674"/>
      <c r="AJ343" s="674"/>
      <c r="AK343" s="674"/>
      <c r="AL343" s="674"/>
      <c r="AM343" s="675"/>
      <c r="AN343" s="787" t="s">
        <v>108</v>
      </c>
      <c r="AO343" s="852"/>
      <c r="AP343" s="852"/>
      <c r="AQ343" s="852"/>
      <c r="AR343" s="852"/>
      <c r="AS343" s="853"/>
      <c r="AT343" s="796" t="s">
        <v>109</v>
      </c>
      <c r="AU343" s="797"/>
      <c r="AV343" s="797"/>
      <c r="AW343" s="797"/>
      <c r="AX343" s="797"/>
      <c r="AY343" s="798"/>
      <c r="AZ343" s="787" t="s">
        <v>110</v>
      </c>
      <c r="BA343" s="788"/>
      <c r="BB343" s="788"/>
      <c r="BC343" s="788"/>
      <c r="BD343" s="788"/>
      <c r="BE343" s="789"/>
    </row>
    <row r="344" spans="1:66" ht="14.25" customHeight="1" x14ac:dyDescent="0.4">
      <c r="B344" s="7"/>
      <c r="C344" s="59"/>
      <c r="D344" s="781"/>
      <c r="E344" s="782"/>
      <c r="F344" s="782"/>
      <c r="G344" s="782"/>
      <c r="H344" s="782"/>
      <c r="I344" s="782"/>
      <c r="J344" s="782"/>
      <c r="K344" s="782"/>
      <c r="L344" s="782"/>
      <c r="M344" s="782"/>
      <c r="N344" s="782"/>
      <c r="O344" s="783"/>
      <c r="P344" s="559"/>
      <c r="Q344" s="559"/>
      <c r="R344" s="559"/>
      <c r="S344" s="559"/>
      <c r="T344" s="559"/>
      <c r="U344" s="559"/>
      <c r="V344" s="559"/>
      <c r="W344" s="559"/>
      <c r="X344" s="559"/>
      <c r="Y344" s="559"/>
      <c r="Z344" s="559"/>
      <c r="AA344" s="559"/>
      <c r="AB344" s="559"/>
      <c r="AC344" s="559"/>
      <c r="AD344" s="559"/>
      <c r="AE344" s="559"/>
      <c r="AF344" s="560"/>
      <c r="AG344" s="676"/>
      <c r="AH344" s="677"/>
      <c r="AI344" s="677"/>
      <c r="AJ344" s="677"/>
      <c r="AK344" s="677"/>
      <c r="AL344" s="677"/>
      <c r="AM344" s="678"/>
      <c r="AN344" s="854"/>
      <c r="AO344" s="855"/>
      <c r="AP344" s="855"/>
      <c r="AQ344" s="855"/>
      <c r="AR344" s="855"/>
      <c r="AS344" s="856"/>
      <c r="AT344" s="799"/>
      <c r="AU344" s="800"/>
      <c r="AV344" s="800"/>
      <c r="AW344" s="800"/>
      <c r="AX344" s="800"/>
      <c r="AY344" s="801"/>
      <c r="AZ344" s="790"/>
      <c r="BA344" s="791"/>
      <c r="BB344" s="791"/>
      <c r="BC344" s="791"/>
      <c r="BD344" s="791"/>
      <c r="BE344" s="792"/>
    </row>
    <row r="345" spans="1:66" ht="14.25" customHeight="1" x14ac:dyDescent="0.4">
      <c r="B345" s="7"/>
      <c r="C345" s="59"/>
      <c r="D345" s="784"/>
      <c r="E345" s="785"/>
      <c r="F345" s="785"/>
      <c r="G345" s="785"/>
      <c r="H345" s="785"/>
      <c r="I345" s="785"/>
      <c r="J345" s="785"/>
      <c r="K345" s="785"/>
      <c r="L345" s="785"/>
      <c r="M345" s="785"/>
      <c r="N345" s="785"/>
      <c r="O345" s="786"/>
      <c r="P345" s="562"/>
      <c r="Q345" s="562"/>
      <c r="R345" s="562"/>
      <c r="S345" s="562"/>
      <c r="T345" s="562"/>
      <c r="U345" s="562"/>
      <c r="V345" s="562"/>
      <c r="W345" s="562"/>
      <c r="X345" s="562"/>
      <c r="Y345" s="562"/>
      <c r="Z345" s="562"/>
      <c r="AA345" s="562"/>
      <c r="AB345" s="562"/>
      <c r="AC345" s="562"/>
      <c r="AD345" s="562"/>
      <c r="AE345" s="562"/>
      <c r="AF345" s="563"/>
      <c r="AG345" s="679"/>
      <c r="AH345" s="680"/>
      <c r="AI345" s="680"/>
      <c r="AJ345" s="680"/>
      <c r="AK345" s="680"/>
      <c r="AL345" s="680"/>
      <c r="AM345" s="681"/>
      <c r="AN345" s="857"/>
      <c r="AO345" s="858"/>
      <c r="AP345" s="858"/>
      <c r="AQ345" s="858"/>
      <c r="AR345" s="858"/>
      <c r="AS345" s="859"/>
      <c r="AT345" s="802"/>
      <c r="AU345" s="803"/>
      <c r="AV345" s="803"/>
      <c r="AW345" s="803"/>
      <c r="AX345" s="803"/>
      <c r="AY345" s="804"/>
      <c r="AZ345" s="793"/>
      <c r="BA345" s="794"/>
      <c r="BB345" s="794"/>
      <c r="BC345" s="794"/>
      <c r="BD345" s="794"/>
      <c r="BE345" s="795"/>
    </row>
    <row r="346" spans="1:66" s="3" customFormat="1" ht="14.25" customHeight="1" x14ac:dyDescent="0.4">
      <c r="B346" s="66"/>
      <c r="C346" s="67"/>
      <c r="D346" s="580"/>
      <c r="E346" s="581"/>
      <c r="F346" s="581"/>
      <c r="G346" s="581"/>
      <c r="H346" s="581"/>
      <c r="I346" s="581"/>
      <c r="J346" s="581"/>
      <c r="K346" s="581"/>
      <c r="L346" s="581"/>
      <c r="M346" s="581"/>
      <c r="N346" s="581"/>
      <c r="O346" s="582"/>
      <c r="P346" s="754"/>
      <c r="Q346" s="755"/>
      <c r="R346" s="755"/>
      <c r="S346" s="755"/>
      <c r="T346" s="755"/>
      <c r="U346" s="755"/>
      <c r="V346" s="755"/>
      <c r="W346" s="755"/>
      <c r="X346" s="755"/>
      <c r="Y346" s="755"/>
      <c r="Z346" s="755"/>
      <c r="AA346" s="755"/>
      <c r="AB346" s="755"/>
      <c r="AC346" s="755"/>
      <c r="AD346" s="755"/>
      <c r="AE346" s="755"/>
      <c r="AF346" s="756"/>
      <c r="AG346" s="1861"/>
      <c r="AH346" s="1560"/>
      <c r="AI346" s="1560"/>
      <c r="AJ346" s="1560"/>
      <c r="AK346" s="1560"/>
      <c r="AL346" s="1560"/>
      <c r="AM346" s="1561"/>
      <c r="AN346" s="1032"/>
      <c r="AO346" s="1033"/>
      <c r="AP346" s="1033"/>
      <c r="AQ346" s="1033"/>
      <c r="AR346" s="1033"/>
      <c r="AS346" s="1034"/>
      <c r="AT346" s="543"/>
      <c r="AU346" s="544"/>
      <c r="AV346" s="544"/>
      <c r="AW346" s="544"/>
      <c r="AX346" s="544"/>
      <c r="AY346" s="545"/>
      <c r="AZ346" s="769">
        <f>AN346*AT346</f>
        <v>0</v>
      </c>
      <c r="BA346" s="770"/>
      <c r="BB346" s="770"/>
      <c r="BC346" s="770"/>
      <c r="BD346" s="770"/>
      <c r="BE346" s="771"/>
    </row>
    <row r="347" spans="1:66" s="3" customFormat="1" ht="14.25" customHeight="1" x14ac:dyDescent="0.4">
      <c r="B347" s="66"/>
      <c r="C347" s="67"/>
      <c r="D347" s="583"/>
      <c r="E347" s="584"/>
      <c r="F347" s="584"/>
      <c r="G347" s="584"/>
      <c r="H347" s="584"/>
      <c r="I347" s="584"/>
      <c r="J347" s="584"/>
      <c r="K347" s="584"/>
      <c r="L347" s="584"/>
      <c r="M347" s="584"/>
      <c r="N347" s="584"/>
      <c r="O347" s="585"/>
      <c r="P347" s="757"/>
      <c r="Q347" s="758"/>
      <c r="R347" s="758"/>
      <c r="S347" s="758"/>
      <c r="T347" s="758"/>
      <c r="U347" s="758"/>
      <c r="V347" s="758"/>
      <c r="W347" s="758"/>
      <c r="X347" s="758"/>
      <c r="Y347" s="758"/>
      <c r="Z347" s="758"/>
      <c r="AA347" s="758"/>
      <c r="AB347" s="758"/>
      <c r="AC347" s="758"/>
      <c r="AD347" s="758"/>
      <c r="AE347" s="758"/>
      <c r="AF347" s="759"/>
      <c r="AG347" s="1562"/>
      <c r="AH347" s="1508"/>
      <c r="AI347" s="1508"/>
      <c r="AJ347" s="1508"/>
      <c r="AK347" s="1508"/>
      <c r="AL347" s="1508"/>
      <c r="AM347" s="1564"/>
      <c r="AN347" s="1035"/>
      <c r="AO347" s="692"/>
      <c r="AP347" s="692"/>
      <c r="AQ347" s="692"/>
      <c r="AR347" s="692"/>
      <c r="AS347" s="1037"/>
      <c r="AT347" s="694"/>
      <c r="AU347" s="1862"/>
      <c r="AV347" s="1862"/>
      <c r="AW347" s="1862"/>
      <c r="AX347" s="1862"/>
      <c r="AY347" s="696"/>
      <c r="AZ347" s="772"/>
      <c r="BA347" s="773"/>
      <c r="BB347" s="773"/>
      <c r="BC347" s="773"/>
      <c r="BD347" s="773"/>
      <c r="BE347" s="774"/>
    </row>
    <row r="348" spans="1:66" s="3" customFormat="1" ht="14.25" customHeight="1" x14ac:dyDescent="0.4">
      <c r="B348" s="66"/>
      <c r="C348" s="67"/>
      <c r="D348" s="586"/>
      <c r="E348" s="587"/>
      <c r="F348" s="587"/>
      <c r="G348" s="587"/>
      <c r="H348" s="587"/>
      <c r="I348" s="587"/>
      <c r="J348" s="587"/>
      <c r="K348" s="587"/>
      <c r="L348" s="587"/>
      <c r="M348" s="587"/>
      <c r="N348" s="587"/>
      <c r="O348" s="588"/>
      <c r="P348" s="840" t="s">
        <v>142</v>
      </c>
      <c r="Q348" s="841"/>
      <c r="R348" s="841"/>
      <c r="S348" s="841"/>
      <c r="T348" s="841"/>
      <c r="U348" s="841"/>
      <c r="V348" s="841"/>
      <c r="W348" s="841"/>
      <c r="X348" s="841"/>
      <c r="Y348" s="841"/>
      <c r="Z348" s="841"/>
      <c r="AA348" s="841"/>
      <c r="AB348" s="841"/>
      <c r="AC348" s="841"/>
      <c r="AD348" s="841"/>
      <c r="AE348" s="841"/>
      <c r="AF348" s="844"/>
      <c r="AG348" s="1565"/>
      <c r="AH348" s="1566"/>
      <c r="AI348" s="1566"/>
      <c r="AJ348" s="1566"/>
      <c r="AK348" s="1566"/>
      <c r="AL348" s="1566"/>
      <c r="AM348" s="1567"/>
      <c r="AN348" s="1035"/>
      <c r="AO348" s="692"/>
      <c r="AP348" s="692"/>
      <c r="AQ348" s="692"/>
      <c r="AR348" s="692"/>
      <c r="AS348" s="1037"/>
      <c r="AT348" s="694"/>
      <c r="AU348" s="1862"/>
      <c r="AV348" s="1862"/>
      <c r="AW348" s="1862"/>
      <c r="AX348" s="1862"/>
      <c r="AY348" s="696"/>
      <c r="AZ348" s="772"/>
      <c r="BA348" s="773"/>
      <c r="BB348" s="773"/>
      <c r="BC348" s="773"/>
      <c r="BD348" s="773"/>
      <c r="BE348" s="774"/>
    </row>
    <row r="349" spans="1:66" s="3" customFormat="1" ht="14.25" customHeight="1" x14ac:dyDescent="0.4">
      <c r="B349" s="66"/>
      <c r="C349" s="67"/>
      <c r="D349" s="580"/>
      <c r="E349" s="581"/>
      <c r="F349" s="581"/>
      <c r="G349" s="581"/>
      <c r="H349" s="581"/>
      <c r="I349" s="581"/>
      <c r="J349" s="581"/>
      <c r="K349" s="581"/>
      <c r="L349" s="581"/>
      <c r="M349" s="581"/>
      <c r="N349" s="581"/>
      <c r="O349" s="582"/>
      <c r="P349" s="754"/>
      <c r="Q349" s="755"/>
      <c r="R349" s="755"/>
      <c r="S349" s="755"/>
      <c r="T349" s="755"/>
      <c r="U349" s="755"/>
      <c r="V349" s="755"/>
      <c r="W349" s="755"/>
      <c r="X349" s="755"/>
      <c r="Y349" s="755"/>
      <c r="Z349" s="755"/>
      <c r="AA349" s="755"/>
      <c r="AB349" s="755"/>
      <c r="AC349" s="755"/>
      <c r="AD349" s="755"/>
      <c r="AE349" s="755"/>
      <c r="AF349" s="756"/>
      <c r="AG349" s="1861"/>
      <c r="AH349" s="1560"/>
      <c r="AI349" s="1560"/>
      <c r="AJ349" s="1560"/>
      <c r="AK349" s="1560"/>
      <c r="AL349" s="1560"/>
      <c r="AM349" s="1561"/>
      <c r="AN349" s="1032"/>
      <c r="AO349" s="1033"/>
      <c r="AP349" s="1033"/>
      <c r="AQ349" s="1033"/>
      <c r="AR349" s="1033"/>
      <c r="AS349" s="1034"/>
      <c r="AT349" s="543"/>
      <c r="AU349" s="544"/>
      <c r="AV349" s="544"/>
      <c r="AW349" s="544"/>
      <c r="AX349" s="544"/>
      <c r="AY349" s="545"/>
      <c r="AZ349" s="769">
        <f>AN349*AT349</f>
        <v>0</v>
      </c>
      <c r="BA349" s="770"/>
      <c r="BB349" s="770"/>
      <c r="BC349" s="770"/>
      <c r="BD349" s="770"/>
      <c r="BE349" s="771"/>
    </row>
    <row r="350" spans="1:66" s="3" customFormat="1" ht="14.25" customHeight="1" x14ac:dyDescent="0.4">
      <c r="B350" s="66"/>
      <c r="C350" s="67"/>
      <c r="D350" s="583"/>
      <c r="E350" s="584"/>
      <c r="F350" s="584"/>
      <c r="G350" s="584"/>
      <c r="H350" s="584"/>
      <c r="I350" s="584"/>
      <c r="J350" s="584"/>
      <c r="K350" s="584"/>
      <c r="L350" s="584"/>
      <c r="M350" s="584"/>
      <c r="N350" s="584"/>
      <c r="O350" s="585"/>
      <c r="P350" s="757"/>
      <c r="Q350" s="758"/>
      <c r="R350" s="758"/>
      <c r="S350" s="758"/>
      <c r="T350" s="758"/>
      <c r="U350" s="758"/>
      <c r="V350" s="758"/>
      <c r="W350" s="758"/>
      <c r="X350" s="758"/>
      <c r="Y350" s="758"/>
      <c r="Z350" s="758"/>
      <c r="AA350" s="758"/>
      <c r="AB350" s="758"/>
      <c r="AC350" s="758"/>
      <c r="AD350" s="758"/>
      <c r="AE350" s="758"/>
      <c r="AF350" s="759"/>
      <c r="AG350" s="1562"/>
      <c r="AH350" s="1508"/>
      <c r="AI350" s="1508"/>
      <c r="AJ350" s="1508"/>
      <c r="AK350" s="1508"/>
      <c r="AL350" s="1508"/>
      <c r="AM350" s="1564"/>
      <c r="AN350" s="1035"/>
      <c r="AO350" s="692"/>
      <c r="AP350" s="692"/>
      <c r="AQ350" s="692"/>
      <c r="AR350" s="692"/>
      <c r="AS350" s="1037"/>
      <c r="AT350" s="694"/>
      <c r="AU350" s="1862"/>
      <c r="AV350" s="1862"/>
      <c r="AW350" s="1862"/>
      <c r="AX350" s="1862"/>
      <c r="AY350" s="696"/>
      <c r="AZ350" s="772"/>
      <c r="BA350" s="773"/>
      <c r="BB350" s="773"/>
      <c r="BC350" s="773"/>
      <c r="BD350" s="773"/>
      <c r="BE350" s="774"/>
    </row>
    <row r="351" spans="1:66" s="3" customFormat="1" ht="14.25" customHeight="1" x14ac:dyDescent="0.4">
      <c r="B351" s="66"/>
      <c r="C351" s="67"/>
      <c r="D351" s="586"/>
      <c r="E351" s="587"/>
      <c r="F351" s="587"/>
      <c r="G351" s="587"/>
      <c r="H351" s="587"/>
      <c r="I351" s="587"/>
      <c r="J351" s="587"/>
      <c r="K351" s="587"/>
      <c r="L351" s="587"/>
      <c r="M351" s="587"/>
      <c r="N351" s="587"/>
      <c r="O351" s="588"/>
      <c r="P351" s="840" t="s">
        <v>142</v>
      </c>
      <c r="Q351" s="841"/>
      <c r="R351" s="841"/>
      <c r="S351" s="841"/>
      <c r="T351" s="841"/>
      <c r="U351" s="841"/>
      <c r="V351" s="841"/>
      <c r="W351" s="841"/>
      <c r="X351" s="841"/>
      <c r="Y351" s="841"/>
      <c r="Z351" s="841"/>
      <c r="AA351" s="841"/>
      <c r="AB351" s="841"/>
      <c r="AC351" s="841"/>
      <c r="AD351" s="841"/>
      <c r="AE351" s="841"/>
      <c r="AF351" s="844"/>
      <c r="AG351" s="1565"/>
      <c r="AH351" s="1566"/>
      <c r="AI351" s="1566"/>
      <c r="AJ351" s="1566"/>
      <c r="AK351" s="1566"/>
      <c r="AL351" s="1566"/>
      <c r="AM351" s="1567"/>
      <c r="AN351" s="1035"/>
      <c r="AO351" s="692"/>
      <c r="AP351" s="692"/>
      <c r="AQ351" s="692"/>
      <c r="AR351" s="692"/>
      <c r="AS351" s="1037"/>
      <c r="AT351" s="694"/>
      <c r="AU351" s="1862"/>
      <c r="AV351" s="1862"/>
      <c r="AW351" s="1862"/>
      <c r="AX351" s="1862"/>
      <c r="AY351" s="696"/>
      <c r="AZ351" s="772"/>
      <c r="BA351" s="773"/>
      <c r="BB351" s="773"/>
      <c r="BC351" s="773"/>
      <c r="BD351" s="773"/>
      <c r="BE351" s="774"/>
    </row>
    <row r="352" spans="1:66" s="3" customFormat="1" ht="15" customHeight="1" x14ac:dyDescent="0.4">
      <c r="D352" s="580"/>
      <c r="E352" s="581"/>
      <c r="F352" s="581"/>
      <c r="G352" s="581"/>
      <c r="H352" s="581"/>
      <c r="I352" s="581"/>
      <c r="J352" s="581"/>
      <c r="K352" s="581"/>
      <c r="L352" s="581"/>
      <c r="M352" s="581"/>
      <c r="N352" s="581"/>
      <c r="O352" s="582"/>
      <c r="P352" s="754"/>
      <c r="Q352" s="755"/>
      <c r="R352" s="755"/>
      <c r="S352" s="755"/>
      <c r="T352" s="755"/>
      <c r="U352" s="755"/>
      <c r="V352" s="755"/>
      <c r="W352" s="755"/>
      <c r="X352" s="755"/>
      <c r="Y352" s="755"/>
      <c r="Z352" s="755"/>
      <c r="AA352" s="755"/>
      <c r="AB352" s="755"/>
      <c r="AC352" s="755"/>
      <c r="AD352" s="755"/>
      <c r="AE352" s="755"/>
      <c r="AF352" s="756"/>
      <c r="AG352" s="1861"/>
      <c r="AH352" s="1560"/>
      <c r="AI352" s="1560"/>
      <c r="AJ352" s="1560"/>
      <c r="AK352" s="1560"/>
      <c r="AL352" s="1560"/>
      <c r="AM352" s="1561"/>
      <c r="AN352" s="1032"/>
      <c r="AO352" s="1033"/>
      <c r="AP352" s="1033"/>
      <c r="AQ352" s="1033"/>
      <c r="AR352" s="1033"/>
      <c r="AS352" s="1034"/>
      <c r="AT352" s="543"/>
      <c r="AU352" s="544"/>
      <c r="AV352" s="544"/>
      <c r="AW352" s="544"/>
      <c r="AX352" s="544"/>
      <c r="AY352" s="545"/>
      <c r="AZ352" s="769">
        <f>AN352*AT352</f>
        <v>0</v>
      </c>
      <c r="BA352" s="770"/>
      <c r="BB352" s="770"/>
      <c r="BC352" s="770"/>
      <c r="BD352" s="770"/>
      <c r="BE352" s="771"/>
    </row>
    <row r="353" spans="1:63" s="3" customFormat="1" ht="15" customHeight="1" x14ac:dyDescent="0.4">
      <c r="D353" s="583"/>
      <c r="E353" s="584"/>
      <c r="F353" s="584"/>
      <c r="G353" s="584"/>
      <c r="H353" s="584"/>
      <c r="I353" s="584"/>
      <c r="J353" s="584"/>
      <c r="K353" s="584"/>
      <c r="L353" s="584"/>
      <c r="M353" s="584"/>
      <c r="N353" s="584"/>
      <c r="O353" s="585"/>
      <c r="P353" s="757"/>
      <c r="Q353" s="758"/>
      <c r="R353" s="758"/>
      <c r="S353" s="758"/>
      <c r="T353" s="758"/>
      <c r="U353" s="758"/>
      <c r="V353" s="758"/>
      <c r="W353" s="758"/>
      <c r="X353" s="758"/>
      <c r="Y353" s="758"/>
      <c r="Z353" s="758"/>
      <c r="AA353" s="758"/>
      <c r="AB353" s="758"/>
      <c r="AC353" s="758"/>
      <c r="AD353" s="758"/>
      <c r="AE353" s="758"/>
      <c r="AF353" s="759"/>
      <c r="AG353" s="1562"/>
      <c r="AH353" s="1508"/>
      <c r="AI353" s="1508"/>
      <c r="AJ353" s="1508"/>
      <c r="AK353" s="1508"/>
      <c r="AL353" s="1508"/>
      <c r="AM353" s="1564"/>
      <c r="AN353" s="1035"/>
      <c r="AO353" s="692"/>
      <c r="AP353" s="692"/>
      <c r="AQ353" s="692"/>
      <c r="AR353" s="692"/>
      <c r="AS353" s="1037"/>
      <c r="AT353" s="694"/>
      <c r="AU353" s="1862"/>
      <c r="AV353" s="1862"/>
      <c r="AW353" s="1862"/>
      <c r="AX353" s="1862"/>
      <c r="AY353" s="696"/>
      <c r="AZ353" s="772"/>
      <c r="BA353" s="773"/>
      <c r="BB353" s="773"/>
      <c r="BC353" s="773"/>
      <c r="BD353" s="773"/>
      <c r="BE353" s="774"/>
    </row>
    <row r="354" spans="1:63" s="3" customFormat="1" ht="15" customHeight="1" x14ac:dyDescent="0.4">
      <c r="D354" s="586"/>
      <c r="E354" s="587"/>
      <c r="F354" s="587"/>
      <c r="G354" s="587"/>
      <c r="H354" s="587"/>
      <c r="I354" s="587"/>
      <c r="J354" s="587"/>
      <c r="K354" s="587"/>
      <c r="L354" s="587"/>
      <c r="M354" s="587"/>
      <c r="N354" s="587"/>
      <c r="O354" s="588"/>
      <c r="P354" s="840" t="s">
        <v>142</v>
      </c>
      <c r="Q354" s="841"/>
      <c r="R354" s="841"/>
      <c r="S354" s="841"/>
      <c r="T354" s="841"/>
      <c r="U354" s="841"/>
      <c r="V354" s="841"/>
      <c r="W354" s="841"/>
      <c r="X354" s="841"/>
      <c r="Y354" s="841"/>
      <c r="Z354" s="841"/>
      <c r="AA354" s="841"/>
      <c r="AB354" s="841"/>
      <c r="AC354" s="841"/>
      <c r="AD354" s="841"/>
      <c r="AE354" s="841"/>
      <c r="AF354" s="844"/>
      <c r="AG354" s="1565"/>
      <c r="AH354" s="1566"/>
      <c r="AI354" s="1566"/>
      <c r="AJ354" s="1566"/>
      <c r="AK354" s="1566"/>
      <c r="AL354" s="1566"/>
      <c r="AM354" s="1567"/>
      <c r="AN354" s="1035"/>
      <c r="AO354" s="692"/>
      <c r="AP354" s="692"/>
      <c r="AQ354" s="692"/>
      <c r="AR354" s="692"/>
      <c r="AS354" s="1037"/>
      <c r="AT354" s="694"/>
      <c r="AU354" s="1862"/>
      <c r="AV354" s="1862"/>
      <c r="AW354" s="1862"/>
      <c r="AX354" s="1862"/>
      <c r="AY354" s="696"/>
      <c r="AZ354" s="772"/>
      <c r="BA354" s="773"/>
      <c r="BB354" s="773"/>
      <c r="BC354" s="773"/>
      <c r="BD354" s="773"/>
      <c r="BE354" s="774"/>
    </row>
    <row r="355" spans="1:63" s="3" customFormat="1" ht="15" customHeight="1" x14ac:dyDescent="0.4">
      <c r="D355" s="580"/>
      <c r="E355" s="581"/>
      <c r="F355" s="581"/>
      <c r="G355" s="581"/>
      <c r="H355" s="581"/>
      <c r="I355" s="581"/>
      <c r="J355" s="581"/>
      <c r="K355" s="581"/>
      <c r="L355" s="581"/>
      <c r="M355" s="581"/>
      <c r="N355" s="581"/>
      <c r="O355" s="582"/>
      <c r="P355" s="754"/>
      <c r="Q355" s="755"/>
      <c r="R355" s="755"/>
      <c r="S355" s="755"/>
      <c r="T355" s="755"/>
      <c r="U355" s="755"/>
      <c r="V355" s="755"/>
      <c r="W355" s="755"/>
      <c r="X355" s="755"/>
      <c r="Y355" s="755"/>
      <c r="Z355" s="755"/>
      <c r="AA355" s="755"/>
      <c r="AB355" s="755"/>
      <c r="AC355" s="755"/>
      <c r="AD355" s="755"/>
      <c r="AE355" s="755"/>
      <c r="AF355" s="756"/>
      <c r="AG355" s="1861"/>
      <c r="AH355" s="1560"/>
      <c r="AI355" s="1560"/>
      <c r="AJ355" s="1560"/>
      <c r="AK355" s="1560"/>
      <c r="AL355" s="1560"/>
      <c r="AM355" s="1561"/>
      <c r="AN355" s="1032"/>
      <c r="AO355" s="1033"/>
      <c r="AP355" s="1033"/>
      <c r="AQ355" s="1033"/>
      <c r="AR355" s="1033"/>
      <c r="AS355" s="1034"/>
      <c r="AT355" s="543"/>
      <c r="AU355" s="544"/>
      <c r="AV355" s="544"/>
      <c r="AW355" s="544"/>
      <c r="AX355" s="544"/>
      <c r="AY355" s="545"/>
      <c r="AZ355" s="769">
        <f>AN355*AT355</f>
        <v>0</v>
      </c>
      <c r="BA355" s="770"/>
      <c r="BB355" s="770"/>
      <c r="BC355" s="770"/>
      <c r="BD355" s="770"/>
      <c r="BE355" s="771"/>
    </row>
    <row r="356" spans="1:63" s="3" customFormat="1" ht="15" customHeight="1" x14ac:dyDescent="0.4">
      <c r="D356" s="583"/>
      <c r="E356" s="584"/>
      <c r="F356" s="584"/>
      <c r="G356" s="584"/>
      <c r="H356" s="584"/>
      <c r="I356" s="584"/>
      <c r="J356" s="584"/>
      <c r="K356" s="584"/>
      <c r="L356" s="584"/>
      <c r="M356" s="584"/>
      <c r="N356" s="584"/>
      <c r="O356" s="585"/>
      <c r="P356" s="757"/>
      <c r="Q356" s="758"/>
      <c r="R356" s="758"/>
      <c r="S356" s="758"/>
      <c r="T356" s="758"/>
      <c r="U356" s="758"/>
      <c r="V356" s="758"/>
      <c r="W356" s="758"/>
      <c r="X356" s="758"/>
      <c r="Y356" s="758"/>
      <c r="Z356" s="758"/>
      <c r="AA356" s="758"/>
      <c r="AB356" s="758"/>
      <c r="AC356" s="758"/>
      <c r="AD356" s="758"/>
      <c r="AE356" s="758"/>
      <c r="AF356" s="759"/>
      <c r="AG356" s="1562"/>
      <c r="AH356" s="1508"/>
      <c r="AI356" s="1508"/>
      <c r="AJ356" s="1508"/>
      <c r="AK356" s="1508"/>
      <c r="AL356" s="1508"/>
      <c r="AM356" s="1564"/>
      <c r="AN356" s="1035"/>
      <c r="AO356" s="692"/>
      <c r="AP356" s="692"/>
      <c r="AQ356" s="692"/>
      <c r="AR356" s="692"/>
      <c r="AS356" s="1037"/>
      <c r="AT356" s="694"/>
      <c r="AU356" s="1862"/>
      <c r="AV356" s="1862"/>
      <c r="AW356" s="1862"/>
      <c r="AX356" s="1862"/>
      <c r="AY356" s="696"/>
      <c r="AZ356" s="772"/>
      <c r="BA356" s="773"/>
      <c r="BB356" s="773"/>
      <c r="BC356" s="773"/>
      <c r="BD356" s="773"/>
      <c r="BE356" s="774"/>
    </row>
    <row r="357" spans="1:63" s="3" customFormat="1" ht="15" customHeight="1" x14ac:dyDescent="0.4">
      <c r="D357" s="586"/>
      <c r="E357" s="587"/>
      <c r="F357" s="587"/>
      <c r="G357" s="587"/>
      <c r="H357" s="587"/>
      <c r="I357" s="587"/>
      <c r="J357" s="587"/>
      <c r="K357" s="587"/>
      <c r="L357" s="587"/>
      <c r="M357" s="587"/>
      <c r="N357" s="587"/>
      <c r="O357" s="588"/>
      <c r="P357" s="840" t="s">
        <v>142</v>
      </c>
      <c r="Q357" s="841"/>
      <c r="R357" s="841"/>
      <c r="S357" s="841"/>
      <c r="T357" s="841"/>
      <c r="U357" s="841"/>
      <c r="V357" s="841"/>
      <c r="W357" s="841"/>
      <c r="X357" s="841"/>
      <c r="Y357" s="841"/>
      <c r="Z357" s="841"/>
      <c r="AA357" s="841"/>
      <c r="AB357" s="841"/>
      <c r="AC357" s="841"/>
      <c r="AD357" s="841"/>
      <c r="AE357" s="841"/>
      <c r="AF357" s="844"/>
      <c r="AG357" s="1565"/>
      <c r="AH357" s="1566"/>
      <c r="AI357" s="1566"/>
      <c r="AJ357" s="1566"/>
      <c r="AK357" s="1566"/>
      <c r="AL357" s="1566"/>
      <c r="AM357" s="1567"/>
      <c r="AN357" s="1035"/>
      <c r="AO357" s="692"/>
      <c r="AP357" s="692"/>
      <c r="AQ357" s="692"/>
      <c r="AR357" s="692"/>
      <c r="AS357" s="1037"/>
      <c r="AT357" s="694"/>
      <c r="AU357" s="1862"/>
      <c r="AV357" s="1862"/>
      <c r="AW357" s="1862"/>
      <c r="AX357" s="1862"/>
      <c r="AY357" s="696"/>
      <c r="AZ357" s="772"/>
      <c r="BA357" s="773"/>
      <c r="BB357" s="773"/>
      <c r="BC357" s="773"/>
      <c r="BD357" s="773"/>
      <c r="BE357" s="774"/>
    </row>
    <row r="358" spans="1:63" s="3" customFormat="1" ht="15" customHeight="1" x14ac:dyDescent="0.4">
      <c r="D358" s="580"/>
      <c r="E358" s="581"/>
      <c r="F358" s="581"/>
      <c r="G358" s="581"/>
      <c r="H358" s="581"/>
      <c r="I358" s="581"/>
      <c r="J358" s="581"/>
      <c r="K358" s="581"/>
      <c r="L358" s="581"/>
      <c r="M358" s="581"/>
      <c r="N358" s="581"/>
      <c r="O358" s="582"/>
      <c r="P358" s="754"/>
      <c r="Q358" s="755"/>
      <c r="R358" s="755"/>
      <c r="S358" s="755"/>
      <c r="T358" s="755"/>
      <c r="U358" s="755"/>
      <c r="V358" s="755"/>
      <c r="W358" s="755"/>
      <c r="X358" s="755"/>
      <c r="Y358" s="755"/>
      <c r="Z358" s="755"/>
      <c r="AA358" s="755"/>
      <c r="AB358" s="755"/>
      <c r="AC358" s="755"/>
      <c r="AD358" s="755"/>
      <c r="AE358" s="755"/>
      <c r="AF358" s="756"/>
      <c r="AG358" s="1861"/>
      <c r="AH358" s="1560"/>
      <c r="AI358" s="1560"/>
      <c r="AJ358" s="1560"/>
      <c r="AK358" s="1560"/>
      <c r="AL358" s="1560"/>
      <c r="AM358" s="1561"/>
      <c r="AN358" s="1032"/>
      <c r="AO358" s="1033"/>
      <c r="AP358" s="1033"/>
      <c r="AQ358" s="1033"/>
      <c r="AR358" s="1033"/>
      <c r="AS358" s="1034"/>
      <c r="AT358" s="543"/>
      <c r="AU358" s="544"/>
      <c r="AV358" s="544"/>
      <c r="AW358" s="544"/>
      <c r="AX358" s="544"/>
      <c r="AY358" s="545"/>
      <c r="AZ358" s="769">
        <f>AN358*AT358</f>
        <v>0</v>
      </c>
      <c r="BA358" s="770"/>
      <c r="BB358" s="770"/>
      <c r="BC358" s="770"/>
      <c r="BD358" s="770"/>
      <c r="BE358" s="771"/>
    </row>
    <row r="359" spans="1:63" s="3" customFormat="1" ht="15" customHeight="1" x14ac:dyDescent="0.4">
      <c r="D359" s="583"/>
      <c r="E359" s="584"/>
      <c r="F359" s="584"/>
      <c r="G359" s="584"/>
      <c r="H359" s="584"/>
      <c r="I359" s="584"/>
      <c r="J359" s="584"/>
      <c r="K359" s="584"/>
      <c r="L359" s="584"/>
      <c r="M359" s="584"/>
      <c r="N359" s="584"/>
      <c r="O359" s="585"/>
      <c r="P359" s="757"/>
      <c r="Q359" s="758"/>
      <c r="R359" s="758"/>
      <c r="S359" s="758"/>
      <c r="T359" s="758"/>
      <c r="U359" s="758"/>
      <c r="V359" s="758"/>
      <c r="W359" s="758"/>
      <c r="X359" s="758"/>
      <c r="Y359" s="758"/>
      <c r="Z359" s="758"/>
      <c r="AA359" s="758"/>
      <c r="AB359" s="758"/>
      <c r="AC359" s="758"/>
      <c r="AD359" s="758"/>
      <c r="AE359" s="758"/>
      <c r="AF359" s="759"/>
      <c r="AG359" s="1562"/>
      <c r="AH359" s="1508"/>
      <c r="AI359" s="1508"/>
      <c r="AJ359" s="1508"/>
      <c r="AK359" s="1508"/>
      <c r="AL359" s="1508"/>
      <c r="AM359" s="1564"/>
      <c r="AN359" s="1035"/>
      <c r="AO359" s="692"/>
      <c r="AP359" s="692"/>
      <c r="AQ359" s="692"/>
      <c r="AR359" s="692"/>
      <c r="AS359" s="1037"/>
      <c r="AT359" s="694"/>
      <c r="AU359" s="1862"/>
      <c r="AV359" s="1862"/>
      <c r="AW359" s="1862"/>
      <c r="AX359" s="1862"/>
      <c r="AY359" s="696"/>
      <c r="AZ359" s="772"/>
      <c r="BA359" s="773"/>
      <c r="BB359" s="773"/>
      <c r="BC359" s="773"/>
      <c r="BD359" s="773"/>
      <c r="BE359" s="774"/>
    </row>
    <row r="360" spans="1:63" s="3" customFormat="1" ht="15" customHeight="1" x14ac:dyDescent="0.4">
      <c r="D360" s="586"/>
      <c r="E360" s="587"/>
      <c r="F360" s="587"/>
      <c r="G360" s="587"/>
      <c r="H360" s="587"/>
      <c r="I360" s="587"/>
      <c r="J360" s="587"/>
      <c r="K360" s="587"/>
      <c r="L360" s="587"/>
      <c r="M360" s="587"/>
      <c r="N360" s="587"/>
      <c r="O360" s="588"/>
      <c r="P360" s="840" t="s">
        <v>142</v>
      </c>
      <c r="Q360" s="841"/>
      <c r="R360" s="841"/>
      <c r="S360" s="841"/>
      <c r="T360" s="841"/>
      <c r="U360" s="841"/>
      <c r="V360" s="841"/>
      <c r="W360" s="841"/>
      <c r="X360" s="841"/>
      <c r="Y360" s="841"/>
      <c r="Z360" s="841"/>
      <c r="AA360" s="841"/>
      <c r="AB360" s="841"/>
      <c r="AC360" s="841"/>
      <c r="AD360" s="841"/>
      <c r="AE360" s="841"/>
      <c r="AF360" s="844"/>
      <c r="AG360" s="1565"/>
      <c r="AH360" s="1566"/>
      <c r="AI360" s="1566"/>
      <c r="AJ360" s="1566"/>
      <c r="AK360" s="1566"/>
      <c r="AL360" s="1566"/>
      <c r="AM360" s="1567"/>
      <c r="AN360" s="1035"/>
      <c r="AO360" s="692"/>
      <c r="AP360" s="692"/>
      <c r="AQ360" s="692"/>
      <c r="AR360" s="692"/>
      <c r="AS360" s="1037"/>
      <c r="AT360" s="694"/>
      <c r="AU360" s="1862"/>
      <c r="AV360" s="1862"/>
      <c r="AW360" s="1862"/>
      <c r="AX360" s="1862"/>
      <c r="AY360" s="696"/>
      <c r="AZ360" s="772"/>
      <c r="BA360" s="773"/>
      <c r="BB360" s="773"/>
      <c r="BC360" s="773"/>
      <c r="BD360" s="773"/>
      <c r="BE360" s="774"/>
    </row>
    <row r="361" spans="1:63" s="3" customFormat="1" ht="15" customHeight="1" x14ac:dyDescent="0.4">
      <c r="D361" s="294"/>
      <c r="E361" s="294"/>
      <c r="F361" s="294"/>
      <c r="G361" s="294"/>
      <c r="H361" s="294"/>
      <c r="I361" s="294"/>
      <c r="J361" s="294"/>
      <c r="K361" s="294"/>
      <c r="L361" s="294"/>
      <c r="M361" s="294"/>
      <c r="N361" s="294"/>
      <c r="O361" s="294"/>
      <c r="P361" s="18"/>
      <c r="Q361" s="18"/>
      <c r="R361" s="18"/>
      <c r="S361" s="18"/>
      <c r="T361" s="18"/>
      <c r="U361" s="18"/>
      <c r="V361" s="18"/>
      <c r="W361" s="555" t="s">
        <v>51</v>
      </c>
      <c r="X361" s="556"/>
      <c r="Y361" s="556"/>
      <c r="Z361" s="556"/>
      <c r="AA361" s="556"/>
      <c r="AB361" s="557"/>
      <c r="AC361" s="888"/>
      <c r="AD361" s="889"/>
      <c r="AE361" s="889"/>
      <c r="AF361" s="890"/>
      <c r="AG361" s="453" t="s">
        <v>28</v>
      </c>
      <c r="AH361" s="454"/>
      <c r="AI361" s="555" t="s">
        <v>318</v>
      </c>
      <c r="AJ361" s="556"/>
      <c r="AK361" s="556"/>
      <c r="AL361" s="556"/>
      <c r="AM361" s="556"/>
      <c r="AN361" s="556"/>
      <c r="AO361" s="556"/>
      <c r="AP361" s="556"/>
      <c r="AQ361" s="556"/>
      <c r="AR361" s="556"/>
      <c r="AS361" s="556"/>
      <c r="AT361" s="557"/>
      <c r="AU361" s="662">
        <f>SUM(AZ346:BE360)</f>
        <v>0</v>
      </c>
      <c r="AV361" s="663"/>
      <c r="AW361" s="663"/>
      <c r="AX361" s="663"/>
      <c r="AY361" s="663"/>
      <c r="AZ361" s="663"/>
      <c r="BA361" s="663"/>
      <c r="BB361" s="663"/>
      <c r="BC361" s="663"/>
      <c r="BD361" s="663"/>
      <c r="BE361" s="664"/>
    </row>
    <row r="362" spans="1:63" s="3" customFormat="1" ht="3.75" customHeight="1" x14ac:dyDescent="0.4">
      <c r="D362" s="294"/>
      <c r="E362" s="294"/>
      <c r="F362" s="294"/>
      <c r="G362" s="294"/>
      <c r="H362" s="294"/>
      <c r="I362" s="294"/>
      <c r="J362" s="294"/>
      <c r="K362" s="294"/>
      <c r="L362" s="294"/>
      <c r="M362" s="294"/>
      <c r="N362" s="294"/>
      <c r="O362" s="294"/>
      <c r="P362" s="18"/>
      <c r="Q362" s="18"/>
      <c r="R362" s="18"/>
      <c r="S362" s="18"/>
      <c r="T362" s="18"/>
      <c r="U362" s="18"/>
      <c r="V362" s="18"/>
      <c r="W362" s="558"/>
      <c r="X362" s="559"/>
      <c r="Y362" s="559"/>
      <c r="Z362" s="559"/>
      <c r="AA362" s="559"/>
      <c r="AB362" s="560"/>
      <c r="AC362" s="1502"/>
      <c r="AD362" s="1503"/>
      <c r="AE362" s="1503"/>
      <c r="AF362" s="1504"/>
      <c r="AG362" s="1341"/>
      <c r="AH362" s="1053"/>
      <c r="AI362" s="558"/>
      <c r="AJ362" s="559"/>
      <c r="AK362" s="559"/>
      <c r="AL362" s="559"/>
      <c r="AM362" s="559"/>
      <c r="AN362" s="559"/>
      <c r="AO362" s="559"/>
      <c r="AP362" s="559"/>
      <c r="AQ362" s="559"/>
      <c r="AR362" s="559"/>
      <c r="AS362" s="559"/>
      <c r="AT362" s="560"/>
      <c r="AU362" s="665"/>
      <c r="AV362" s="666"/>
      <c r="AW362" s="666"/>
      <c r="AX362" s="666"/>
      <c r="AY362" s="666"/>
      <c r="AZ362" s="666"/>
      <c r="BA362" s="666"/>
      <c r="BB362" s="666"/>
      <c r="BC362" s="666"/>
      <c r="BD362" s="666"/>
      <c r="BE362" s="667"/>
    </row>
    <row r="363" spans="1:63" ht="15" customHeight="1" x14ac:dyDescent="0.4">
      <c r="D363" s="295"/>
      <c r="E363" s="295"/>
      <c r="F363" s="295"/>
      <c r="G363" s="295"/>
      <c r="H363" s="295"/>
      <c r="I363" s="295"/>
      <c r="J363" s="295"/>
      <c r="K363" s="295"/>
      <c r="L363" s="295"/>
      <c r="M363" s="295"/>
      <c r="N363" s="295"/>
      <c r="O363" s="295"/>
      <c r="P363" s="295"/>
      <c r="Q363" s="295"/>
      <c r="R363" s="295"/>
      <c r="S363" s="295"/>
      <c r="T363" s="295"/>
      <c r="U363" s="295"/>
      <c r="V363" s="295"/>
      <c r="W363" s="561"/>
      <c r="X363" s="562"/>
      <c r="Y363" s="562"/>
      <c r="Z363" s="562"/>
      <c r="AA363" s="562"/>
      <c r="AB363" s="563"/>
      <c r="AC363" s="891"/>
      <c r="AD363" s="892"/>
      <c r="AE363" s="892"/>
      <c r="AF363" s="893"/>
      <c r="AG363" s="455"/>
      <c r="AH363" s="456"/>
      <c r="AI363" s="561"/>
      <c r="AJ363" s="562"/>
      <c r="AK363" s="562"/>
      <c r="AL363" s="562"/>
      <c r="AM363" s="562"/>
      <c r="AN363" s="562"/>
      <c r="AO363" s="562"/>
      <c r="AP363" s="562"/>
      <c r="AQ363" s="562"/>
      <c r="AR363" s="562"/>
      <c r="AS363" s="562"/>
      <c r="AT363" s="563"/>
      <c r="AU363" s="668"/>
      <c r="AV363" s="669"/>
      <c r="AW363" s="669"/>
      <c r="AX363" s="669"/>
      <c r="AY363" s="669"/>
      <c r="AZ363" s="669"/>
      <c r="BA363" s="669"/>
      <c r="BB363" s="669"/>
      <c r="BC363" s="669"/>
      <c r="BD363" s="669"/>
      <c r="BE363" s="670"/>
    </row>
    <row r="364" spans="1:63" s="3" customFormat="1" ht="12" customHeight="1" x14ac:dyDescent="0.4">
      <c r="A364" s="2"/>
      <c r="C364" s="114" t="s">
        <v>319</v>
      </c>
      <c r="D364" s="64"/>
      <c r="E364" s="64"/>
      <c r="F364" s="64"/>
      <c r="G364" s="64"/>
      <c r="H364" s="64"/>
      <c r="I364" s="64"/>
      <c r="J364" s="64"/>
      <c r="K364" s="64"/>
      <c r="L364" s="64"/>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row>
    <row r="365" spans="1:63" ht="15" customHeight="1" x14ac:dyDescent="0.4">
      <c r="D365" s="573" t="s">
        <v>96</v>
      </c>
      <c r="E365" s="744"/>
      <c r="F365" s="744"/>
      <c r="G365" s="744"/>
      <c r="H365" s="744"/>
      <c r="I365" s="744"/>
      <c r="J365" s="745"/>
      <c r="K365" s="555" t="s">
        <v>344</v>
      </c>
      <c r="L365" s="556"/>
      <c r="M365" s="556"/>
      <c r="N365" s="556"/>
      <c r="O365" s="556"/>
      <c r="P365" s="556"/>
      <c r="Q365" s="556"/>
      <c r="R365" s="556"/>
      <c r="S365" s="556"/>
      <c r="T365" s="556"/>
      <c r="U365" s="556"/>
      <c r="V365" s="556"/>
      <c r="W365" s="556"/>
      <c r="X365" s="556"/>
      <c r="Y365" s="556"/>
      <c r="Z365" s="556"/>
      <c r="AA365" s="557"/>
      <c r="AB365" s="573" t="s">
        <v>96</v>
      </c>
      <c r="AC365" s="744"/>
      <c r="AD365" s="744"/>
      <c r="AE365" s="744"/>
      <c r="AF365" s="744"/>
      <c r="AG365" s="744"/>
      <c r="AH365" s="745"/>
      <c r="AI365" s="555" t="s">
        <v>344</v>
      </c>
      <c r="AJ365" s="556"/>
      <c r="AK365" s="556"/>
      <c r="AL365" s="556"/>
      <c r="AM365" s="556"/>
      <c r="AN365" s="556"/>
      <c r="AO365" s="556"/>
      <c r="AP365" s="556"/>
      <c r="AQ365" s="556"/>
      <c r="AR365" s="556"/>
      <c r="AS365" s="556"/>
      <c r="AT365" s="556"/>
      <c r="AU365" s="556"/>
      <c r="AV365" s="556"/>
      <c r="AW365" s="556"/>
      <c r="AX365" s="556"/>
      <c r="AY365" s="557"/>
      <c r="AZ365" s="75"/>
      <c r="BA365" s="75"/>
      <c r="BB365" s="75"/>
      <c r="BC365" s="75"/>
      <c r="BD365" s="75"/>
      <c r="BE365" s="75"/>
      <c r="BF365" s="75"/>
      <c r="BG365" s="75"/>
      <c r="BH365" s="75"/>
      <c r="BI365" s="75"/>
    </row>
    <row r="366" spans="1:63" ht="15" customHeight="1" x14ac:dyDescent="0.4">
      <c r="D366" s="781"/>
      <c r="E366" s="782"/>
      <c r="F366" s="782"/>
      <c r="G366" s="782"/>
      <c r="H366" s="782"/>
      <c r="I366" s="782"/>
      <c r="J366" s="783"/>
      <c r="K366" s="558"/>
      <c r="L366" s="559"/>
      <c r="M366" s="559"/>
      <c r="N366" s="559"/>
      <c r="O366" s="559"/>
      <c r="P366" s="559"/>
      <c r="Q366" s="559"/>
      <c r="R366" s="559"/>
      <c r="S366" s="559"/>
      <c r="T366" s="559"/>
      <c r="U366" s="559"/>
      <c r="V366" s="559"/>
      <c r="W366" s="559"/>
      <c r="X366" s="559"/>
      <c r="Y366" s="559"/>
      <c r="Z366" s="559"/>
      <c r="AA366" s="560"/>
      <c r="AB366" s="781"/>
      <c r="AC366" s="782"/>
      <c r="AD366" s="782"/>
      <c r="AE366" s="782"/>
      <c r="AF366" s="782"/>
      <c r="AG366" s="782"/>
      <c r="AH366" s="783"/>
      <c r="AI366" s="558"/>
      <c r="AJ366" s="559"/>
      <c r="AK366" s="559"/>
      <c r="AL366" s="559"/>
      <c r="AM366" s="559"/>
      <c r="AN366" s="559"/>
      <c r="AO366" s="559"/>
      <c r="AP366" s="559"/>
      <c r="AQ366" s="559"/>
      <c r="AR366" s="559"/>
      <c r="AS366" s="559"/>
      <c r="AT366" s="559"/>
      <c r="AU366" s="559"/>
      <c r="AV366" s="559"/>
      <c r="AW366" s="559"/>
      <c r="AX366" s="559"/>
      <c r="AY366" s="560"/>
      <c r="AZ366" s="75"/>
      <c r="BA366" s="75"/>
      <c r="BB366" s="75"/>
      <c r="BC366" s="75"/>
      <c r="BD366" s="75"/>
      <c r="BE366" s="75"/>
      <c r="BF366" s="75"/>
      <c r="BG366" s="75"/>
      <c r="BH366" s="75"/>
      <c r="BI366" s="75"/>
    </row>
    <row r="367" spans="1:63" ht="15" customHeight="1" x14ac:dyDescent="0.4">
      <c r="D367" s="784"/>
      <c r="E367" s="785"/>
      <c r="F367" s="785"/>
      <c r="G367" s="785"/>
      <c r="H367" s="785"/>
      <c r="I367" s="785"/>
      <c r="J367" s="786"/>
      <c r="K367" s="561"/>
      <c r="L367" s="562"/>
      <c r="M367" s="562"/>
      <c r="N367" s="562"/>
      <c r="O367" s="562"/>
      <c r="P367" s="562"/>
      <c r="Q367" s="562"/>
      <c r="R367" s="562"/>
      <c r="S367" s="562"/>
      <c r="T367" s="562"/>
      <c r="U367" s="562"/>
      <c r="V367" s="562"/>
      <c r="W367" s="562"/>
      <c r="X367" s="562"/>
      <c r="Y367" s="562"/>
      <c r="Z367" s="562"/>
      <c r="AA367" s="563"/>
      <c r="AB367" s="784"/>
      <c r="AC367" s="785"/>
      <c r="AD367" s="785"/>
      <c r="AE367" s="785"/>
      <c r="AF367" s="785"/>
      <c r="AG367" s="785"/>
      <c r="AH367" s="786"/>
      <c r="AI367" s="561"/>
      <c r="AJ367" s="562"/>
      <c r="AK367" s="562"/>
      <c r="AL367" s="562"/>
      <c r="AM367" s="562"/>
      <c r="AN367" s="562"/>
      <c r="AO367" s="562"/>
      <c r="AP367" s="562"/>
      <c r="AQ367" s="562"/>
      <c r="AR367" s="562"/>
      <c r="AS367" s="562"/>
      <c r="AT367" s="562"/>
      <c r="AU367" s="562"/>
      <c r="AV367" s="562"/>
      <c r="AW367" s="562"/>
      <c r="AX367" s="562"/>
      <c r="AY367" s="563"/>
      <c r="AZ367" s="75"/>
      <c r="BA367" s="75"/>
      <c r="BB367" s="75"/>
      <c r="BC367" s="75"/>
      <c r="BD367" s="75"/>
      <c r="BE367" s="75"/>
      <c r="BF367" s="75"/>
      <c r="BG367" s="75"/>
      <c r="BH367" s="75"/>
      <c r="BI367" s="75"/>
    </row>
    <row r="368" spans="1:63" ht="15" customHeight="1" x14ac:dyDescent="0.4">
      <c r="D368" s="228"/>
      <c r="E368" s="229"/>
      <c r="F368" s="229"/>
      <c r="G368" s="229"/>
      <c r="H368" s="229"/>
      <c r="I368" s="229"/>
      <c r="J368" s="229"/>
      <c r="K368" s="754"/>
      <c r="L368" s="755"/>
      <c r="M368" s="755"/>
      <c r="N368" s="755"/>
      <c r="O368" s="755"/>
      <c r="P368" s="755"/>
      <c r="Q368" s="755"/>
      <c r="R368" s="755"/>
      <c r="S368" s="755"/>
      <c r="T368" s="755"/>
      <c r="U368" s="755"/>
      <c r="V368" s="755"/>
      <c r="W368" s="755"/>
      <c r="X368" s="755"/>
      <c r="Y368" s="755"/>
      <c r="Z368" s="755"/>
      <c r="AA368" s="756"/>
      <c r="AB368" s="228"/>
      <c r="AC368" s="229"/>
      <c r="AD368" s="229"/>
      <c r="AE368" s="229"/>
      <c r="AF368" s="229"/>
      <c r="AG368" s="229"/>
      <c r="AH368" s="229"/>
      <c r="AI368" s="754"/>
      <c r="AJ368" s="755"/>
      <c r="AK368" s="755"/>
      <c r="AL368" s="755"/>
      <c r="AM368" s="755"/>
      <c r="AN368" s="755"/>
      <c r="AO368" s="755"/>
      <c r="AP368" s="755"/>
      <c r="AQ368" s="755"/>
      <c r="AR368" s="755"/>
      <c r="AS368" s="755"/>
      <c r="AT368" s="755"/>
      <c r="AU368" s="755"/>
      <c r="AV368" s="755"/>
      <c r="AW368" s="755"/>
      <c r="AX368" s="755"/>
      <c r="AY368" s="756"/>
      <c r="AZ368" s="296"/>
      <c r="BA368" s="296"/>
      <c r="BB368" s="296"/>
      <c r="BC368" s="296"/>
      <c r="BD368" s="296"/>
      <c r="BE368" s="296"/>
      <c r="BF368" s="296"/>
      <c r="BG368" s="296"/>
      <c r="BH368" s="296"/>
      <c r="BI368" s="296"/>
    </row>
    <row r="369" spans="1:63" ht="15" customHeight="1" x14ac:dyDescent="0.4">
      <c r="D369" s="230"/>
      <c r="E369" s="231"/>
      <c r="F369" s="231"/>
      <c r="G369" s="231"/>
      <c r="H369" s="231"/>
      <c r="I369" s="231"/>
      <c r="J369" s="231"/>
      <c r="K369" s="757"/>
      <c r="L369" s="758"/>
      <c r="M369" s="758"/>
      <c r="N369" s="758"/>
      <c r="O369" s="758"/>
      <c r="P369" s="758"/>
      <c r="Q369" s="758"/>
      <c r="R369" s="758"/>
      <c r="S369" s="758"/>
      <c r="T369" s="758"/>
      <c r="U369" s="758"/>
      <c r="V369" s="758"/>
      <c r="W369" s="758"/>
      <c r="X369" s="758"/>
      <c r="Y369" s="758"/>
      <c r="Z369" s="758"/>
      <c r="AA369" s="759"/>
      <c r="AB369" s="230"/>
      <c r="AC369" s="231"/>
      <c r="AD369" s="231"/>
      <c r="AE369" s="231"/>
      <c r="AF369" s="231"/>
      <c r="AG369" s="231"/>
      <c r="AH369" s="231"/>
      <c r="AI369" s="757"/>
      <c r="AJ369" s="758"/>
      <c r="AK369" s="758"/>
      <c r="AL369" s="758"/>
      <c r="AM369" s="758"/>
      <c r="AN369" s="758"/>
      <c r="AO369" s="758"/>
      <c r="AP369" s="758"/>
      <c r="AQ369" s="758"/>
      <c r="AR369" s="758"/>
      <c r="AS369" s="758"/>
      <c r="AT369" s="758"/>
      <c r="AU369" s="758"/>
      <c r="AV369" s="758"/>
      <c r="AW369" s="758"/>
      <c r="AX369" s="758"/>
      <c r="AY369" s="759"/>
      <c r="AZ369" s="296"/>
      <c r="BA369" s="296"/>
      <c r="BB369" s="296"/>
      <c r="BC369" s="296"/>
      <c r="BD369" s="296"/>
      <c r="BE369" s="296"/>
      <c r="BF369" s="296"/>
      <c r="BG369" s="296"/>
      <c r="BH369" s="296"/>
      <c r="BI369" s="296"/>
    </row>
    <row r="370" spans="1:63" ht="15" customHeight="1" x14ac:dyDescent="0.4">
      <c r="D370" s="232"/>
      <c r="E370" s="233"/>
      <c r="F370" s="233"/>
      <c r="G370" s="233"/>
      <c r="H370" s="233"/>
      <c r="I370" s="233"/>
      <c r="J370" s="233"/>
      <c r="K370" s="840" t="s">
        <v>142</v>
      </c>
      <c r="L370" s="841"/>
      <c r="M370" s="841"/>
      <c r="N370" s="841"/>
      <c r="O370" s="841"/>
      <c r="P370" s="841"/>
      <c r="Q370" s="841"/>
      <c r="R370" s="841"/>
      <c r="S370" s="841"/>
      <c r="T370" s="841"/>
      <c r="U370" s="841"/>
      <c r="V370" s="841"/>
      <c r="W370" s="841"/>
      <c r="X370" s="841"/>
      <c r="Y370" s="841"/>
      <c r="Z370" s="841"/>
      <c r="AA370" s="844"/>
      <c r="AB370" s="232"/>
      <c r="AC370" s="233"/>
      <c r="AD370" s="233"/>
      <c r="AE370" s="233"/>
      <c r="AF370" s="233"/>
      <c r="AG370" s="233"/>
      <c r="AH370" s="233"/>
      <c r="AI370" s="840" t="s">
        <v>142</v>
      </c>
      <c r="AJ370" s="841"/>
      <c r="AK370" s="841"/>
      <c r="AL370" s="841"/>
      <c r="AM370" s="841"/>
      <c r="AN370" s="841"/>
      <c r="AO370" s="841"/>
      <c r="AP370" s="841"/>
      <c r="AQ370" s="841"/>
      <c r="AR370" s="841"/>
      <c r="AS370" s="841"/>
      <c r="AT370" s="841"/>
      <c r="AU370" s="841"/>
      <c r="AV370" s="841"/>
      <c r="AW370" s="841"/>
      <c r="AX370" s="841"/>
      <c r="AY370" s="844"/>
      <c r="AZ370" s="297"/>
      <c r="BA370" s="297"/>
      <c r="BB370" s="297"/>
      <c r="BC370" s="297"/>
      <c r="BD370" s="297"/>
      <c r="BE370" s="297"/>
      <c r="BF370" s="297"/>
      <c r="BG370" s="297"/>
      <c r="BH370" s="297"/>
      <c r="BI370" s="297"/>
    </row>
    <row r="371" spans="1:63" ht="15" customHeight="1" x14ac:dyDescent="0.4">
      <c r="D371" s="228"/>
      <c r="E371" s="229"/>
      <c r="F371" s="229"/>
      <c r="G371" s="229"/>
      <c r="H371" s="229"/>
      <c r="I371" s="229"/>
      <c r="J371" s="229"/>
      <c r="K371" s="754"/>
      <c r="L371" s="755"/>
      <c r="M371" s="755"/>
      <c r="N371" s="755"/>
      <c r="O371" s="755"/>
      <c r="P371" s="755"/>
      <c r="Q371" s="755"/>
      <c r="R371" s="755"/>
      <c r="S371" s="755"/>
      <c r="T371" s="755"/>
      <c r="U371" s="755"/>
      <c r="V371" s="755"/>
      <c r="W371" s="755"/>
      <c r="X371" s="755"/>
      <c r="Y371" s="755"/>
      <c r="Z371" s="755"/>
      <c r="AA371" s="756"/>
      <c r="AB371" s="228"/>
      <c r="AC371" s="229"/>
      <c r="AD371" s="229"/>
      <c r="AE371" s="229"/>
      <c r="AF371" s="229"/>
      <c r="AG371" s="229"/>
      <c r="AH371" s="229"/>
      <c r="AI371" s="754"/>
      <c r="AJ371" s="755"/>
      <c r="AK371" s="755"/>
      <c r="AL371" s="755"/>
      <c r="AM371" s="755"/>
      <c r="AN371" s="755"/>
      <c r="AO371" s="755"/>
      <c r="AP371" s="755"/>
      <c r="AQ371" s="755"/>
      <c r="AR371" s="755"/>
      <c r="AS371" s="755"/>
      <c r="AT371" s="755"/>
      <c r="AU371" s="755"/>
      <c r="AV371" s="755"/>
      <c r="AW371" s="755"/>
      <c r="AX371" s="755"/>
      <c r="AY371" s="756"/>
      <c r="AZ371" s="296"/>
      <c r="BA371" s="296"/>
      <c r="BB371" s="296"/>
      <c r="BC371" s="296"/>
      <c r="BD371" s="296"/>
      <c r="BE371" s="296"/>
      <c r="BF371" s="296"/>
      <c r="BG371" s="296"/>
      <c r="BH371" s="296"/>
      <c r="BI371" s="296"/>
    </row>
    <row r="372" spans="1:63" ht="15" customHeight="1" x14ac:dyDescent="0.4">
      <c r="D372" s="230"/>
      <c r="E372" s="231"/>
      <c r="F372" s="231"/>
      <c r="G372" s="231"/>
      <c r="H372" s="231"/>
      <c r="I372" s="231"/>
      <c r="J372" s="231"/>
      <c r="K372" s="757"/>
      <c r="L372" s="758"/>
      <c r="M372" s="758"/>
      <c r="N372" s="758"/>
      <c r="O372" s="758"/>
      <c r="P372" s="758"/>
      <c r="Q372" s="758"/>
      <c r="R372" s="758"/>
      <c r="S372" s="758"/>
      <c r="T372" s="758"/>
      <c r="U372" s="758"/>
      <c r="V372" s="758"/>
      <c r="W372" s="758"/>
      <c r="X372" s="758"/>
      <c r="Y372" s="758"/>
      <c r="Z372" s="758"/>
      <c r="AA372" s="759"/>
      <c r="AB372" s="230"/>
      <c r="AC372" s="231"/>
      <c r="AD372" s="231"/>
      <c r="AE372" s="231"/>
      <c r="AF372" s="231"/>
      <c r="AG372" s="231"/>
      <c r="AH372" s="231"/>
      <c r="AI372" s="757"/>
      <c r="AJ372" s="758"/>
      <c r="AK372" s="758"/>
      <c r="AL372" s="758"/>
      <c r="AM372" s="758"/>
      <c r="AN372" s="758"/>
      <c r="AO372" s="758"/>
      <c r="AP372" s="758"/>
      <c r="AQ372" s="758"/>
      <c r="AR372" s="758"/>
      <c r="AS372" s="758"/>
      <c r="AT372" s="758"/>
      <c r="AU372" s="758"/>
      <c r="AV372" s="758"/>
      <c r="AW372" s="758"/>
      <c r="AX372" s="758"/>
      <c r="AY372" s="759"/>
      <c r="AZ372" s="296"/>
      <c r="BA372" s="296"/>
      <c r="BB372" s="296"/>
      <c r="BC372" s="296"/>
      <c r="BD372" s="296"/>
      <c r="BE372" s="296"/>
      <c r="BF372" s="296"/>
      <c r="BG372" s="296"/>
      <c r="BH372" s="296"/>
      <c r="BI372" s="296"/>
    </row>
    <row r="373" spans="1:63" ht="15" customHeight="1" x14ac:dyDescent="0.4">
      <c r="D373" s="232"/>
      <c r="E373" s="233"/>
      <c r="F373" s="233"/>
      <c r="G373" s="233"/>
      <c r="H373" s="233"/>
      <c r="I373" s="233"/>
      <c r="J373" s="233"/>
      <c r="K373" s="840" t="s">
        <v>142</v>
      </c>
      <c r="L373" s="841"/>
      <c r="M373" s="841"/>
      <c r="N373" s="841"/>
      <c r="O373" s="841"/>
      <c r="P373" s="841"/>
      <c r="Q373" s="841"/>
      <c r="R373" s="841"/>
      <c r="S373" s="841"/>
      <c r="T373" s="841"/>
      <c r="U373" s="841"/>
      <c r="V373" s="841"/>
      <c r="W373" s="841"/>
      <c r="X373" s="841"/>
      <c r="Y373" s="841"/>
      <c r="Z373" s="841"/>
      <c r="AA373" s="844"/>
      <c r="AB373" s="232"/>
      <c r="AC373" s="233"/>
      <c r="AD373" s="233"/>
      <c r="AE373" s="233"/>
      <c r="AF373" s="233"/>
      <c r="AG373" s="233"/>
      <c r="AH373" s="233"/>
      <c r="AI373" s="840" t="s">
        <v>142</v>
      </c>
      <c r="AJ373" s="841"/>
      <c r="AK373" s="841"/>
      <c r="AL373" s="841"/>
      <c r="AM373" s="841"/>
      <c r="AN373" s="841"/>
      <c r="AO373" s="841"/>
      <c r="AP373" s="841"/>
      <c r="AQ373" s="841"/>
      <c r="AR373" s="841"/>
      <c r="AS373" s="841"/>
      <c r="AT373" s="841"/>
      <c r="AU373" s="841"/>
      <c r="AV373" s="841"/>
      <c r="AW373" s="841"/>
      <c r="AX373" s="841"/>
      <c r="AY373" s="844"/>
      <c r="AZ373" s="297"/>
      <c r="BA373" s="297"/>
      <c r="BB373" s="297"/>
      <c r="BC373" s="297"/>
      <c r="BD373" s="297"/>
      <c r="BE373" s="297"/>
      <c r="BF373" s="297"/>
      <c r="BG373" s="297"/>
      <c r="BH373" s="297"/>
      <c r="BI373" s="297"/>
    </row>
    <row r="374" spans="1:63" ht="15" customHeight="1" x14ac:dyDescent="0.4">
      <c r="D374" s="231"/>
      <c r="E374" s="231"/>
      <c r="F374" s="231"/>
      <c r="G374" s="231"/>
      <c r="H374" s="231"/>
      <c r="I374" s="231"/>
      <c r="J374" s="231"/>
      <c r="K374" s="18"/>
      <c r="L374" s="18"/>
      <c r="M374" s="18"/>
      <c r="N374" s="18"/>
      <c r="O374" s="18"/>
      <c r="P374" s="18"/>
      <c r="Q374" s="18"/>
      <c r="R374" s="18"/>
      <c r="S374" s="18"/>
      <c r="T374" s="18"/>
      <c r="U374" s="18"/>
      <c r="V374" s="18"/>
      <c r="W374" s="18"/>
      <c r="X374" s="18"/>
      <c r="Y374" s="18"/>
      <c r="Z374" s="18"/>
      <c r="AA374" s="18"/>
      <c r="AB374" s="231"/>
      <c r="AC374" s="231"/>
      <c r="AD374" s="231"/>
      <c r="AE374" s="231"/>
      <c r="AF374" s="231"/>
      <c r="AG374" s="231"/>
      <c r="AH374" s="231"/>
      <c r="AI374" s="18"/>
      <c r="AJ374" s="18"/>
      <c r="AK374" s="18"/>
      <c r="AL374" s="18"/>
      <c r="AM374" s="18"/>
      <c r="AN374" s="555" t="s">
        <v>51</v>
      </c>
      <c r="AO374" s="556"/>
      <c r="AP374" s="556"/>
      <c r="AQ374" s="556"/>
      <c r="AR374" s="556"/>
      <c r="AS374" s="557"/>
      <c r="AT374" s="888"/>
      <c r="AU374" s="889"/>
      <c r="AV374" s="889"/>
      <c r="AW374" s="890"/>
      <c r="AX374" s="453" t="s">
        <v>28</v>
      </c>
      <c r="AY374" s="454"/>
      <c r="AZ374" s="297"/>
      <c r="BA374" s="297"/>
      <c r="BB374" s="297"/>
      <c r="BC374" s="297"/>
      <c r="BD374" s="297"/>
      <c r="BE374" s="297"/>
      <c r="BF374" s="297"/>
      <c r="BG374" s="297"/>
      <c r="BH374" s="297"/>
      <c r="BI374" s="297"/>
    </row>
    <row r="375" spans="1:63" ht="8.25" customHeight="1" x14ac:dyDescent="0.4">
      <c r="D375" s="231"/>
      <c r="E375" s="231"/>
      <c r="F375" s="231"/>
      <c r="G375" s="231"/>
      <c r="H375" s="231"/>
      <c r="I375" s="231"/>
      <c r="J375" s="231"/>
      <c r="K375" s="18"/>
      <c r="L375" s="18"/>
      <c r="M375" s="18"/>
      <c r="N375" s="18"/>
      <c r="O375" s="18"/>
      <c r="P375" s="18"/>
      <c r="Q375" s="18"/>
      <c r="R375" s="18"/>
      <c r="S375" s="18"/>
      <c r="T375" s="18"/>
      <c r="U375" s="18"/>
      <c r="V375" s="18"/>
      <c r="W375" s="18"/>
      <c r="X375" s="18"/>
      <c r="Y375" s="18"/>
      <c r="Z375" s="18"/>
      <c r="AA375" s="18"/>
      <c r="AB375" s="231"/>
      <c r="AC375" s="231"/>
      <c r="AD375" s="231"/>
      <c r="AE375" s="231"/>
      <c r="AF375" s="231"/>
      <c r="AG375" s="231"/>
      <c r="AH375" s="231"/>
      <c r="AI375" s="18"/>
      <c r="AJ375" s="18"/>
      <c r="AK375" s="18"/>
      <c r="AL375" s="18"/>
      <c r="AM375" s="18"/>
      <c r="AN375" s="558"/>
      <c r="AO375" s="559"/>
      <c r="AP375" s="559"/>
      <c r="AQ375" s="559"/>
      <c r="AR375" s="559"/>
      <c r="AS375" s="560"/>
      <c r="AT375" s="1502"/>
      <c r="AU375" s="1503"/>
      <c r="AV375" s="1503"/>
      <c r="AW375" s="1504"/>
      <c r="AX375" s="1341"/>
      <c r="AY375" s="1053"/>
      <c r="AZ375" s="297"/>
      <c r="BA375" s="297"/>
      <c r="BB375" s="297"/>
      <c r="BC375" s="297"/>
      <c r="BD375" s="297"/>
      <c r="BE375" s="297"/>
      <c r="BF375" s="297"/>
      <c r="BG375" s="297"/>
      <c r="BH375" s="297"/>
      <c r="BI375" s="297"/>
    </row>
    <row r="376" spans="1:63" ht="6.75" customHeight="1" x14ac:dyDescent="0.4">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84"/>
      <c r="AB376" s="284"/>
      <c r="AC376" s="284"/>
      <c r="AD376" s="284"/>
      <c r="AE376" s="284"/>
      <c r="AF376" s="284"/>
      <c r="AG376" s="298"/>
      <c r="AH376" s="298"/>
      <c r="AI376" s="298"/>
      <c r="AJ376" s="298"/>
      <c r="AK376" s="298"/>
      <c r="AL376" s="12"/>
      <c r="AM376" s="191"/>
      <c r="AN376" s="561"/>
      <c r="AO376" s="562"/>
      <c r="AP376" s="562"/>
      <c r="AQ376" s="562"/>
      <c r="AR376" s="562"/>
      <c r="AS376" s="563"/>
      <c r="AT376" s="891"/>
      <c r="AU376" s="892"/>
      <c r="AV376" s="892"/>
      <c r="AW376" s="893"/>
      <c r="AX376" s="455"/>
      <c r="AY376" s="456"/>
      <c r="AZ376" s="298"/>
      <c r="BA376" s="298"/>
      <c r="BB376" s="298"/>
      <c r="BC376" s="298"/>
      <c r="BD376" s="183"/>
      <c r="BE376" s="284"/>
    </row>
    <row r="377" spans="1:63" s="64" customFormat="1" ht="6.75" customHeight="1" x14ac:dyDescent="0.4">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c r="AA377" s="299"/>
      <c r="AB377" s="299"/>
      <c r="AC377" s="299"/>
      <c r="AD377" s="299"/>
      <c r="AE377" s="299"/>
      <c r="AF377" s="299"/>
      <c r="AG377" s="107"/>
      <c r="AH377" s="107"/>
      <c r="AI377" s="107"/>
      <c r="AJ377" s="107"/>
      <c r="AK377" s="107"/>
      <c r="AL377" s="106"/>
      <c r="AM377" s="106"/>
      <c r="AN377" s="106"/>
      <c r="AO377" s="106"/>
      <c r="AP377" s="106"/>
      <c r="AQ377" s="106"/>
      <c r="AR377" s="106"/>
      <c r="AS377" s="106"/>
      <c r="AT377" s="107"/>
      <c r="AU377" s="107"/>
      <c r="AV377" s="107"/>
      <c r="AW377" s="107"/>
      <c r="AX377" s="106"/>
      <c r="AY377" s="106"/>
      <c r="AZ377" s="107"/>
      <c r="BA377" s="107"/>
      <c r="BB377" s="107"/>
      <c r="BC377" s="107"/>
      <c r="BD377" s="299"/>
      <c r="BE377" s="299"/>
    </row>
    <row r="378" spans="1:63" s="86" customFormat="1" ht="14.25" customHeight="1" x14ac:dyDescent="0.15">
      <c r="A378" s="91" t="s">
        <v>484</v>
      </c>
    </row>
    <row r="379" spans="1:63" s="86" customFormat="1" ht="14.25" customHeight="1" x14ac:dyDescent="0.15">
      <c r="B379" s="86" t="s">
        <v>485</v>
      </c>
    </row>
    <row r="380" spans="1:63" s="3" customFormat="1" ht="15" customHeight="1" x14ac:dyDescent="0.4">
      <c r="C380" s="1775" t="s">
        <v>321</v>
      </c>
      <c r="D380" s="1259"/>
      <c r="E380" s="1259"/>
      <c r="F380" s="1259"/>
      <c r="G380" s="1259"/>
      <c r="H380" s="1776"/>
      <c r="I380" s="1288">
        <f>AT374</f>
        <v>0</v>
      </c>
      <c r="J380" s="1289"/>
      <c r="K380" s="1289"/>
      <c r="L380" s="1289"/>
      <c r="M380" s="894" t="s">
        <v>322</v>
      </c>
      <c r="N380" s="895"/>
      <c r="O380" s="10"/>
      <c r="P380" s="1775" t="s">
        <v>323</v>
      </c>
      <c r="Q380" s="1259"/>
      <c r="R380" s="1259"/>
      <c r="S380" s="1259"/>
      <c r="T380" s="1259"/>
      <c r="U380" s="1776"/>
      <c r="V380" s="1288">
        <f>AC361</f>
        <v>0</v>
      </c>
      <c r="W380" s="1289"/>
      <c r="X380" s="1289"/>
      <c r="Y380" s="1289"/>
      <c r="Z380" s="894"/>
      <c r="AA380" s="895"/>
      <c r="AB380" s="1775" t="s">
        <v>324</v>
      </c>
      <c r="AC380" s="1259"/>
      <c r="AD380" s="1259"/>
      <c r="AE380" s="1259"/>
      <c r="AF380" s="1259"/>
      <c r="AG380" s="1776"/>
      <c r="AH380" s="1496">
        <f>AU361</f>
        <v>0</v>
      </c>
      <c r="AI380" s="1497"/>
      <c r="AJ380" s="1497"/>
      <c r="AK380" s="1497"/>
      <c r="AL380" s="894" t="s">
        <v>325</v>
      </c>
      <c r="AM380" s="895"/>
      <c r="AN380" s="1775" t="s">
        <v>326</v>
      </c>
      <c r="AO380" s="1259"/>
      <c r="AP380" s="1259"/>
      <c r="AQ380" s="1259"/>
      <c r="AR380" s="1259"/>
      <c r="AS380" s="1776"/>
      <c r="AT380" s="1287" t="s">
        <v>327</v>
      </c>
      <c r="AU380" s="894"/>
      <c r="AV380" s="894"/>
      <c r="AW380" s="894"/>
      <c r="AX380" s="894"/>
      <c r="AY380" s="894"/>
      <c r="AZ380" s="894" t="s">
        <v>328</v>
      </c>
      <c r="BA380" s="895"/>
      <c r="BB380" s="165" t="s">
        <v>486</v>
      </c>
      <c r="BC380" s="165"/>
      <c r="BD380" s="2"/>
      <c r="BE380" s="2"/>
      <c r="BF380" s="2"/>
      <c r="BG380" s="2"/>
      <c r="BH380" s="2"/>
      <c r="BI380" s="2"/>
      <c r="BJ380" s="2"/>
      <c r="BK380" s="2"/>
    </row>
    <row r="381" spans="1:63" s="3" customFormat="1" ht="15" customHeight="1" x14ac:dyDescent="0.4">
      <c r="C381" s="1777"/>
      <c r="D381" s="1778"/>
      <c r="E381" s="1778"/>
      <c r="F381" s="1778"/>
      <c r="G381" s="1778"/>
      <c r="H381" s="1779"/>
      <c r="I381" s="1269"/>
      <c r="J381" s="1290"/>
      <c r="K381" s="1290"/>
      <c r="L381" s="1290"/>
      <c r="M381" s="884"/>
      <c r="N381" s="897"/>
      <c r="O381" s="10"/>
      <c r="P381" s="1777"/>
      <c r="Q381" s="1784"/>
      <c r="R381" s="1784"/>
      <c r="S381" s="1784"/>
      <c r="T381" s="1784"/>
      <c r="U381" s="1779"/>
      <c r="V381" s="1269"/>
      <c r="W381" s="1290"/>
      <c r="X381" s="1290"/>
      <c r="Y381" s="1290"/>
      <c r="Z381" s="1283"/>
      <c r="AA381" s="897"/>
      <c r="AB381" s="1777"/>
      <c r="AC381" s="1778"/>
      <c r="AD381" s="1778"/>
      <c r="AE381" s="1778"/>
      <c r="AF381" s="1778"/>
      <c r="AG381" s="1779"/>
      <c r="AH381" s="1498"/>
      <c r="AI381" s="1499"/>
      <c r="AJ381" s="1499"/>
      <c r="AK381" s="1499"/>
      <c r="AL381" s="1283"/>
      <c r="AM381" s="897"/>
      <c r="AN381" s="1777"/>
      <c r="AO381" s="1778"/>
      <c r="AP381" s="1778"/>
      <c r="AQ381" s="1778"/>
      <c r="AR381" s="1778"/>
      <c r="AS381" s="1779"/>
      <c r="AT381" s="1857">
        <f>ROUND(AH380/160,1)</f>
        <v>0</v>
      </c>
      <c r="AU381" s="1858"/>
      <c r="AV381" s="1858"/>
      <c r="AW381" s="1858"/>
      <c r="AX381" s="1858"/>
      <c r="AY381" s="1858"/>
      <c r="AZ381" s="1283"/>
      <c r="BA381" s="897"/>
      <c r="BB381" s="165"/>
      <c r="BC381" s="165" t="s">
        <v>487</v>
      </c>
      <c r="BD381" s="2"/>
      <c r="BE381" s="2"/>
      <c r="BF381" s="2"/>
      <c r="BG381" s="2"/>
      <c r="BH381" s="2"/>
      <c r="BI381" s="2"/>
      <c r="BJ381" s="2"/>
      <c r="BK381" s="2"/>
    </row>
    <row r="382" spans="1:63" s="3" customFormat="1" ht="15" customHeight="1" x14ac:dyDescent="0.4">
      <c r="C382" s="1780"/>
      <c r="D382" s="1781"/>
      <c r="E382" s="1781"/>
      <c r="F382" s="1781"/>
      <c r="G382" s="1781"/>
      <c r="H382" s="1782"/>
      <c r="I382" s="1279"/>
      <c r="J382" s="1280"/>
      <c r="K382" s="1280"/>
      <c r="L382" s="1280"/>
      <c r="M382" s="899" t="s">
        <v>28</v>
      </c>
      <c r="N382" s="900"/>
      <c r="O382" s="10"/>
      <c r="P382" s="1780"/>
      <c r="Q382" s="1781"/>
      <c r="R382" s="1781"/>
      <c r="S382" s="1781"/>
      <c r="T382" s="1781"/>
      <c r="U382" s="1782"/>
      <c r="V382" s="1279"/>
      <c r="W382" s="1280"/>
      <c r="X382" s="1280"/>
      <c r="Y382" s="1280"/>
      <c r="Z382" s="899" t="s">
        <v>28</v>
      </c>
      <c r="AA382" s="900"/>
      <c r="AB382" s="1780"/>
      <c r="AC382" s="1781"/>
      <c r="AD382" s="1781"/>
      <c r="AE382" s="1781"/>
      <c r="AF382" s="1781"/>
      <c r="AG382" s="1782"/>
      <c r="AH382" s="1500"/>
      <c r="AI382" s="1501"/>
      <c r="AJ382" s="1501"/>
      <c r="AK382" s="1501"/>
      <c r="AL382" s="1281" t="s">
        <v>19</v>
      </c>
      <c r="AM382" s="1282"/>
      <c r="AN382" s="1780"/>
      <c r="AO382" s="1781"/>
      <c r="AP382" s="1781"/>
      <c r="AQ382" s="1781"/>
      <c r="AR382" s="1781"/>
      <c r="AS382" s="1782"/>
      <c r="AT382" s="1859"/>
      <c r="AU382" s="1860"/>
      <c r="AV382" s="1860"/>
      <c r="AW382" s="1860"/>
      <c r="AX382" s="1860"/>
      <c r="AY382" s="1860"/>
      <c r="AZ382" s="899" t="s">
        <v>28</v>
      </c>
      <c r="BA382" s="900"/>
      <c r="BB382" s="2"/>
      <c r="BC382" s="2"/>
      <c r="BD382" s="2"/>
      <c r="BE382" s="2"/>
      <c r="BF382" s="2"/>
      <c r="BG382" s="2"/>
      <c r="BH382" s="2"/>
      <c r="BI382" s="2"/>
      <c r="BJ382" s="2"/>
      <c r="BK382" s="2"/>
    </row>
    <row r="383" spans="1:63" s="3" customFormat="1" ht="24" customHeight="1" thickBot="1" x14ac:dyDescent="0.45">
      <c r="C383" s="1261" t="s">
        <v>218</v>
      </c>
      <c r="D383" s="1261"/>
      <c r="E383" s="1261"/>
      <c r="F383" s="1261"/>
      <c r="G383" s="1261"/>
      <c r="H383" s="1261"/>
      <c r="I383" s="1261"/>
      <c r="J383" s="1261"/>
      <c r="K383" s="1261"/>
      <c r="L383" s="1261"/>
      <c r="M383" s="1261"/>
      <c r="N383" s="1261"/>
      <c r="O383" s="12"/>
      <c r="P383" s="1261" t="s">
        <v>30</v>
      </c>
      <c r="Q383" s="1261"/>
      <c r="R383" s="1261"/>
      <c r="S383" s="1261"/>
      <c r="T383" s="1261"/>
      <c r="U383" s="1261"/>
      <c r="V383" s="1261"/>
      <c r="W383" s="1261"/>
      <c r="X383" s="1261"/>
      <c r="Y383" s="1261"/>
      <c r="Z383" s="1261"/>
      <c r="AA383" s="1261"/>
      <c r="AB383" s="1261"/>
      <c r="AC383" s="1261"/>
      <c r="AD383" s="1261"/>
      <c r="AE383" s="1261"/>
      <c r="AF383" s="1261"/>
      <c r="AG383" s="1261"/>
      <c r="AH383" s="1261"/>
      <c r="AI383" s="1261"/>
      <c r="AJ383" s="1261"/>
      <c r="AK383" s="1261"/>
      <c r="AL383" s="1261"/>
      <c r="AM383" s="1261"/>
      <c r="AN383" s="207"/>
      <c r="AO383" s="207"/>
      <c r="AP383" s="207"/>
      <c r="AQ383" s="207"/>
      <c r="AR383" s="207"/>
      <c r="AS383" s="214"/>
      <c r="AT383" s="215"/>
      <c r="AU383" s="215"/>
      <c r="AV383" s="215"/>
      <c r="AW383" s="12"/>
      <c r="AX383" s="12"/>
      <c r="AY383" s="12"/>
      <c r="AZ383" s="12"/>
      <c r="BA383" s="12"/>
      <c r="BB383" s="2"/>
      <c r="BC383" s="2"/>
      <c r="BD383" s="2"/>
      <c r="BE383" s="2"/>
      <c r="BF383" s="2"/>
      <c r="BG383" s="2"/>
      <c r="BH383" s="2"/>
      <c r="BI383" s="2"/>
      <c r="BJ383" s="2"/>
      <c r="BK383" s="2"/>
    </row>
    <row r="384" spans="1:63" s="3" customFormat="1" ht="12.75" customHeight="1" thickTop="1" x14ac:dyDescent="0.4">
      <c r="C384" s="93"/>
      <c r="D384" s="93"/>
      <c r="E384" s="93"/>
      <c r="F384" s="93"/>
      <c r="G384" s="93"/>
      <c r="H384" s="93"/>
      <c r="I384" s="93"/>
      <c r="J384" s="93"/>
      <c r="K384" s="93"/>
      <c r="L384" s="93"/>
      <c r="M384" s="93"/>
      <c r="N384" s="93"/>
      <c r="O384" s="12"/>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1470" t="s">
        <v>330</v>
      </c>
      <c r="AN384" s="1471"/>
      <c r="AO384" s="1471"/>
      <c r="AP384" s="1471"/>
      <c r="AQ384" s="1471"/>
      <c r="AR384" s="1471"/>
      <c r="AS384" s="1471"/>
      <c r="AT384" s="1471"/>
      <c r="AU384" s="1472"/>
      <c r="AV384" s="1477">
        <f>I380+AT381</f>
        <v>0</v>
      </c>
      <c r="AW384" s="1771"/>
      <c r="AX384" s="1771"/>
      <c r="AY384" s="1771"/>
      <c r="AZ384" s="1771"/>
      <c r="BA384" s="1771"/>
      <c r="BB384" s="1771"/>
      <c r="BC384" s="1460" t="s">
        <v>488</v>
      </c>
      <c r="BD384" s="1460"/>
      <c r="BE384" s="1461"/>
      <c r="BF384" s="2"/>
      <c r="BG384" s="2"/>
      <c r="BH384" s="2"/>
      <c r="BI384" s="2"/>
      <c r="BJ384" s="2"/>
      <c r="BK384" s="2"/>
    </row>
    <row r="385" spans="2:64" s="3" customFormat="1" ht="11.25" customHeight="1" x14ac:dyDescent="0.4">
      <c r="C385" s="93"/>
      <c r="D385" s="93"/>
      <c r="E385" s="93"/>
      <c r="F385" s="93"/>
      <c r="G385" s="93"/>
      <c r="H385" s="93"/>
      <c r="I385" s="93"/>
      <c r="J385" s="93"/>
      <c r="K385" s="93"/>
      <c r="L385" s="93"/>
      <c r="M385" s="93"/>
      <c r="N385" s="93"/>
      <c r="O385" s="12"/>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1473"/>
      <c r="AN385" s="782"/>
      <c r="AO385" s="782"/>
      <c r="AP385" s="782"/>
      <c r="AQ385" s="782"/>
      <c r="AR385" s="782"/>
      <c r="AS385" s="782"/>
      <c r="AT385" s="782"/>
      <c r="AU385" s="783"/>
      <c r="AV385" s="1269"/>
      <c r="AW385" s="1270"/>
      <c r="AX385" s="1270"/>
      <c r="AY385" s="1270"/>
      <c r="AZ385" s="1270"/>
      <c r="BA385" s="1270"/>
      <c r="BB385" s="1270"/>
      <c r="BC385" s="1462"/>
      <c r="BD385" s="1462"/>
      <c r="BE385" s="1463"/>
      <c r="BF385" s="2"/>
      <c r="BG385" s="2"/>
      <c r="BH385" s="2"/>
      <c r="BI385" s="2"/>
      <c r="BJ385" s="2"/>
      <c r="BK385" s="2"/>
    </row>
    <row r="386" spans="2:64" s="3" customFormat="1" ht="24" customHeight="1" thickBot="1" x14ac:dyDescent="0.45">
      <c r="C386" s="93"/>
      <c r="D386" s="93"/>
      <c r="E386" s="93"/>
      <c r="F386" s="93"/>
      <c r="G386" s="93"/>
      <c r="H386" s="93"/>
      <c r="I386" s="93"/>
      <c r="J386" s="93"/>
      <c r="K386" s="93"/>
      <c r="L386" s="93"/>
      <c r="M386" s="93"/>
      <c r="N386" s="93"/>
      <c r="O386" s="12"/>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1474"/>
      <c r="AN386" s="1475"/>
      <c r="AO386" s="1475"/>
      <c r="AP386" s="1475"/>
      <c r="AQ386" s="1475"/>
      <c r="AR386" s="1475"/>
      <c r="AS386" s="1475"/>
      <c r="AT386" s="1475"/>
      <c r="AU386" s="1476"/>
      <c r="AV386" s="1772"/>
      <c r="AW386" s="1773"/>
      <c r="AX386" s="1773"/>
      <c r="AY386" s="1773"/>
      <c r="AZ386" s="1773"/>
      <c r="BA386" s="1773"/>
      <c r="BB386" s="1773"/>
      <c r="BC386" s="1464" t="s">
        <v>28</v>
      </c>
      <c r="BD386" s="1464"/>
      <c r="BE386" s="1465"/>
      <c r="BF386" s="2"/>
      <c r="BG386" s="2"/>
      <c r="BH386" s="2"/>
      <c r="BI386" s="2"/>
      <c r="BJ386" s="2"/>
      <c r="BK386" s="2"/>
    </row>
    <row r="387" spans="2:64" s="3" customFormat="1" ht="14.25" customHeight="1" thickTop="1" x14ac:dyDescent="0.4">
      <c r="B387" s="92" t="s">
        <v>145</v>
      </c>
      <c r="D387" s="93"/>
      <c r="E387" s="93"/>
      <c r="F387" s="93"/>
      <c r="G387" s="93"/>
      <c r="H387" s="93"/>
      <c r="I387" s="93"/>
      <c r="J387" s="93"/>
      <c r="K387" s="93"/>
      <c r="L387" s="93"/>
      <c r="M387" s="93"/>
      <c r="N387" s="93"/>
      <c r="O387" s="12"/>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13"/>
      <c r="AO387" s="13"/>
      <c r="AP387" s="13"/>
      <c r="AQ387" s="13"/>
      <c r="AR387" s="13"/>
      <c r="AS387" s="825"/>
      <c r="AT387" s="825"/>
      <c r="AU387" s="825"/>
      <c r="AV387" s="825"/>
      <c r="AW387" s="825"/>
      <c r="AX387" s="825"/>
      <c r="AY387" s="825"/>
      <c r="AZ387" s="825"/>
      <c r="BA387" s="825"/>
      <c r="BB387" s="826"/>
      <c r="BC387" s="826"/>
      <c r="BD387" s="826"/>
      <c r="BE387" s="826"/>
      <c r="BF387" s="826"/>
      <c r="BG387" s="826"/>
      <c r="BH387" s="826"/>
      <c r="BI387" s="827"/>
      <c r="BJ387" s="827"/>
      <c r="BK387" s="827"/>
      <c r="BL387" s="66"/>
    </row>
    <row r="388" spans="2:64" s="86" customFormat="1" ht="15" customHeight="1" x14ac:dyDescent="0.15">
      <c r="C388" s="87" t="s">
        <v>146</v>
      </c>
    </row>
    <row r="389" spans="2:64" s="86" customFormat="1" ht="15" customHeight="1" x14ac:dyDescent="0.15">
      <c r="C389" s="87" t="s">
        <v>489</v>
      </c>
      <c r="BA389" s="94"/>
      <c r="BB389" s="94"/>
      <c r="BC389" s="94"/>
      <c r="BD389" s="94"/>
      <c r="BE389" s="94"/>
      <c r="BF389" s="94"/>
      <c r="BG389" s="94"/>
      <c r="BH389" s="94"/>
      <c r="BI389" s="94"/>
      <c r="BJ389" s="94"/>
      <c r="BK389" s="94"/>
      <c r="BL389" s="94"/>
    </row>
    <row r="390" spans="2:64" s="86" customFormat="1" ht="15" customHeight="1" x14ac:dyDescent="0.15">
      <c r="C390" s="87"/>
      <c r="AS390" s="95"/>
      <c r="AT390" s="95"/>
      <c r="AU390" s="95"/>
      <c r="AV390" s="95"/>
      <c r="AW390" s="95"/>
      <c r="AX390" s="95"/>
      <c r="AY390" s="95"/>
      <c r="AZ390" s="95"/>
      <c r="BA390" s="96"/>
      <c r="BB390" s="97"/>
      <c r="BC390" s="97"/>
      <c r="BD390" s="97"/>
      <c r="BE390" s="97"/>
      <c r="BF390" s="97"/>
      <c r="BG390" s="97"/>
      <c r="BH390" s="97"/>
      <c r="BI390" s="12"/>
      <c r="BJ390" s="12"/>
      <c r="BK390" s="12"/>
      <c r="BL390" s="94"/>
    </row>
    <row r="391" spans="2:64" s="86" customFormat="1" ht="15" customHeight="1" x14ac:dyDescent="0.15">
      <c r="B391" s="2" t="s">
        <v>148</v>
      </c>
      <c r="C391" s="2"/>
      <c r="BF391" s="94"/>
    </row>
    <row r="392" spans="2:64" s="86" customFormat="1" ht="14.25" customHeight="1" x14ac:dyDescent="0.15">
      <c r="D392" s="522" t="s">
        <v>96</v>
      </c>
      <c r="E392" s="522"/>
      <c r="F392" s="522"/>
      <c r="G392" s="522"/>
      <c r="H392" s="522"/>
      <c r="I392" s="522"/>
      <c r="J392" s="522" t="s">
        <v>97</v>
      </c>
      <c r="K392" s="522"/>
      <c r="L392" s="522"/>
      <c r="M392" s="522"/>
      <c r="N392" s="522"/>
      <c r="O392" s="522"/>
      <c r="P392" s="522"/>
      <c r="Q392" s="522"/>
      <c r="R392" s="522"/>
      <c r="S392" s="522"/>
      <c r="T392" s="522"/>
      <c r="U392" s="522"/>
      <c r="V392" s="522"/>
      <c r="W392" s="522"/>
      <c r="X392" s="522"/>
      <c r="Y392" s="522"/>
      <c r="Z392" s="522"/>
      <c r="AA392" s="522"/>
      <c r="AB392" s="522"/>
      <c r="AC392" s="522"/>
      <c r="AD392" s="522"/>
      <c r="AE392" s="522"/>
      <c r="AF392" s="522"/>
      <c r="AG392" s="522" t="s">
        <v>98</v>
      </c>
      <c r="AH392" s="522"/>
      <c r="AI392" s="522"/>
      <c r="AJ392" s="522"/>
      <c r="AK392" s="522"/>
      <c r="AL392" s="522"/>
      <c r="AM392" s="522" t="s">
        <v>149</v>
      </c>
      <c r="AN392" s="522"/>
      <c r="AO392" s="522"/>
      <c r="AP392" s="522"/>
      <c r="AQ392" s="522"/>
      <c r="AR392" s="522"/>
      <c r="AS392" s="828" t="s">
        <v>109</v>
      </c>
      <c r="AT392" s="829"/>
      <c r="AU392" s="829"/>
      <c r="AV392" s="829"/>
      <c r="AW392" s="829"/>
      <c r="AX392" s="830"/>
      <c r="AY392" s="501" t="s">
        <v>110</v>
      </c>
      <c r="AZ392" s="502"/>
      <c r="BA392" s="502"/>
      <c r="BB392" s="502"/>
      <c r="BC392" s="502"/>
      <c r="BD392" s="503"/>
      <c r="BE392" s="98"/>
      <c r="BF392" s="98"/>
      <c r="BG392" s="98"/>
      <c r="BH392" s="98"/>
      <c r="BI392" s="98"/>
      <c r="BJ392" s="98"/>
    </row>
    <row r="393" spans="2:64" s="86" customFormat="1" ht="14.25" customHeight="1" x14ac:dyDescent="0.15">
      <c r="D393" s="522"/>
      <c r="E393" s="522"/>
      <c r="F393" s="522"/>
      <c r="G393" s="522"/>
      <c r="H393" s="522"/>
      <c r="I393" s="522"/>
      <c r="J393" s="522"/>
      <c r="K393" s="522"/>
      <c r="L393" s="522"/>
      <c r="M393" s="522"/>
      <c r="N393" s="522"/>
      <c r="O393" s="522"/>
      <c r="P393" s="522"/>
      <c r="Q393" s="522"/>
      <c r="R393" s="522"/>
      <c r="S393" s="522"/>
      <c r="T393" s="522"/>
      <c r="U393" s="522"/>
      <c r="V393" s="522"/>
      <c r="W393" s="522"/>
      <c r="X393" s="522"/>
      <c r="Y393" s="522"/>
      <c r="Z393" s="522"/>
      <c r="AA393" s="522"/>
      <c r="AB393" s="522"/>
      <c r="AC393" s="522"/>
      <c r="AD393" s="522"/>
      <c r="AE393" s="522"/>
      <c r="AF393" s="522"/>
      <c r="AG393" s="522"/>
      <c r="AH393" s="522"/>
      <c r="AI393" s="522"/>
      <c r="AJ393" s="522"/>
      <c r="AK393" s="522"/>
      <c r="AL393" s="522"/>
      <c r="AM393" s="522"/>
      <c r="AN393" s="522"/>
      <c r="AO393" s="522"/>
      <c r="AP393" s="522"/>
      <c r="AQ393" s="522"/>
      <c r="AR393" s="522"/>
      <c r="AS393" s="831"/>
      <c r="AT393" s="832"/>
      <c r="AU393" s="832"/>
      <c r="AV393" s="832"/>
      <c r="AW393" s="832"/>
      <c r="AX393" s="833"/>
      <c r="AY393" s="504"/>
      <c r="AZ393" s="505"/>
      <c r="BA393" s="505"/>
      <c r="BB393" s="505"/>
      <c r="BC393" s="505"/>
      <c r="BD393" s="506"/>
      <c r="BE393" s="98"/>
      <c r="BF393" s="98"/>
      <c r="BG393" s="98"/>
      <c r="BH393" s="98"/>
      <c r="BI393" s="98"/>
      <c r="BJ393" s="98"/>
    </row>
    <row r="394" spans="2:64" s="86" customFormat="1" ht="14.25" customHeight="1" x14ac:dyDescent="0.15">
      <c r="D394" s="522"/>
      <c r="E394" s="522"/>
      <c r="F394" s="522"/>
      <c r="G394" s="522"/>
      <c r="H394" s="522"/>
      <c r="I394" s="522"/>
      <c r="J394" s="522"/>
      <c r="K394" s="522"/>
      <c r="L394" s="522"/>
      <c r="M394" s="522"/>
      <c r="N394" s="522"/>
      <c r="O394" s="522"/>
      <c r="P394" s="522"/>
      <c r="Q394" s="522"/>
      <c r="R394" s="522"/>
      <c r="S394" s="522"/>
      <c r="T394" s="522"/>
      <c r="U394" s="522"/>
      <c r="V394" s="522"/>
      <c r="W394" s="522"/>
      <c r="X394" s="522"/>
      <c r="Y394" s="522"/>
      <c r="Z394" s="522"/>
      <c r="AA394" s="522"/>
      <c r="AB394" s="522"/>
      <c r="AC394" s="522"/>
      <c r="AD394" s="522"/>
      <c r="AE394" s="522"/>
      <c r="AF394" s="522"/>
      <c r="AG394" s="522"/>
      <c r="AH394" s="522"/>
      <c r="AI394" s="522"/>
      <c r="AJ394" s="522"/>
      <c r="AK394" s="522"/>
      <c r="AL394" s="522"/>
      <c r="AM394" s="522"/>
      <c r="AN394" s="522"/>
      <c r="AO394" s="522"/>
      <c r="AP394" s="522"/>
      <c r="AQ394" s="522"/>
      <c r="AR394" s="522"/>
      <c r="AS394" s="834"/>
      <c r="AT394" s="835"/>
      <c r="AU394" s="835"/>
      <c r="AV394" s="835"/>
      <c r="AW394" s="835"/>
      <c r="AX394" s="836"/>
      <c r="AY394" s="507"/>
      <c r="AZ394" s="508"/>
      <c r="BA394" s="508"/>
      <c r="BB394" s="508"/>
      <c r="BC394" s="508"/>
      <c r="BD394" s="509"/>
      <c r="BE394" s="98"/>
      <c r="BF394" s="98"/>
      <c r="BG394" s="98"/>
      <c r="BH394" s="98"/>
      <c r="BI394" s="98"/>
      <c r="BJ394" s="98"/>
    </row>
    <row r="395" spans="2:64" s="99" customFormat="1" ht="14.25" customHeight="1" x14ac:dyDescent="0.15">
      <c r="D395" s="805"/>
      <c r="E395" s="805"/>
      <c r="F395" s="805"/>
      <c r="G395" s="805"/>
      <c r="H395" s="805"/>
      <c r="I395" s="805"/>
      <c r="J395" s="806"/>
      <c r="K395" s="806"/>
      <c r="L395" s="806"/>
      <c r="M395" s="806"/>
      <c r="N395" s="806"/>
      <c r="O395" s="806"/>
      <c r="P395" s="806"/>
      <c r="Q395" s="806"/>
      <c r="R395" s="806"/>
      <c r="S395" s="806"/>
      <c r="T395" s="806"/>
      <c r="U395" s="806"/>
      <c r="V395" s="806"/>
      <c r="W395" s="806"/>
      <c r="X395" s="806"/>
      <c r="Y395" s="806"/>
      <c r="Z395" s="806"/>
      <c r="AA395" s="806"/>
      <c r="AB395" s="806"/>
      <c r="AC395" s="806"/>
      <c r="AD395" s="806"/>
      <c r="AE395" s="806"/>
      <c r="AF395" s="806"/>
      <c r="AG395" s="808"/>
      <c r="AH395" s="809"/>
      <c r="AI395" s="809"/>
      <c r="AJ395" s="809"/>
      <c r="AK395" s="809"/>
      <c r="AL395" s="809"/>
      <c r="AM395" s="810"/>
      <c r="AN395" s="810"/>
      <c r="AO395" s="810"/>
      <c r="AP395" s="810"/>
      <c r="AQ395" s="810"/>
      <c r="AR395" s="810"/>
      <c r="AS395" s="811"/>
      <c r="AT395" s="811"/>
      <c r="AU395" s="811"/>
      <c r="AV395" s="811"/>
      <c r="AW395" s="811"/>
      <c r="AX395" s="811"/>
      <c r="AY395" s="812">
        <f>AM395*AS395</f>
        <v>0</v>
      </c>
      <c r="AZ395" s="812"/>
      <c r="BA395" s="812"/>
      <c r="BB395" s="812"/>
      <c r="BC395" s="812"/>
      <c r="BD395" s="812"/>
      <c r="BE395" s="100"/>
      <c r="BF395" s="100"/>
      <c r="BG395" s="100"/>
      <c r="BH395" s="100"/>
      <c r="BI395" s="101"/>
      <c r="BJ395" s="101"/>
    </row>
    <row r="396" spans="2:64" s="99" customFormat="1" ht="14.25" customHeight="1" x14ac:dyDescent="0.15">
      <c r="D396" s="805"/>
      <c r="E396" s="805"/>
      <c r="F396" s="805"/>
      <c r="G396" s="805"/>
      <c r="H396" s="805"/>
      <c r="I396" s="805"/>
      <c r="J396" s="807"/>
      <c r="K396" s="807"/>
      <c r="L396" s="807"/>
      <c r="M396" s="807"/>
      <c r="N396" s="807"/>
      <c r="O396" s="807"/>
      <c r="P396" s="807"/>
      <c r="Q396" s="807"/>
      <c r="R396" s="807"/>
      <c r="S396" s="807"/>
      <c r="T396" s="807"/>
      <c r="U396" s="807"/>
      <c r="V396" s="807"/>
      <c r="W396" s="807"/>
      <c r="X396" s="807"/>
      <c r="Y396" s="807"/>
      <c r="Z396" s="807"/>
      <c r="AA396" s="807"/>
      <c r="AB396" s="807"/>
      <c r="AC396" s="807"/>
      <c r="AD396" s="807"/>
      <c r="AE396" s="807"/>
      <c r="AF396" s="807"/>
      <c r="AG396" s="809"/>
      <c r="AH396" s="809"/>
      <c r="AI396" s="809"/>
      <c r="AJ396" s="809"/>
      <c r="AK396" s="809"/>
      <c r="AL396" s="809"/>
      <c r="AM396" s="810"/>
      <c r="AN396" s="810"/>
      <c r="AO396" s="810"/>
      <c r="AP396" s="810"/>
      <c r="AQ396" s="810"/>
      <c r="AR396" s="810"/>
      <c r="AS396" s="811"/>
      <c r="AT396" s="811"/>
      <c r="AU396" s="811"/>
      <c r="AV396" s="811"/>
      <c r="AW396" s="811"/>
      <c r="AX396" s="811"/>
      <c r="AY396" s="812"/>
      <c r="AZ396" s="812"/>
      <c r="BA396" s="812"/>
      <c r="BB396" s="812"/>
      <c r="BC396" s="812"/>
      <c r="BD396" s="812"/>
      <c r="BE396" s="100"/>
      <c r="BF396" s="100"/>
      <c r="BG396" s="100"/>
      <c r="BH396" s="100"/>
      <c r="BI396" s="101"/>
      <c r="BJ396" s="101"/>
    </row>
    <row r="397" spans="2:64" s="99" customFormat="1" ht="14.25" customHeight="1" x14ac:dyDescent="0.15">
      <c r="D397" s="805"/>
      <c r="E397" s="805"/>
      <c r="F397" s="805"/>
      <c r="G397" s="805"/>
      <c r="H397" s="805"/>
      <c r="I397" s="805"/>
      <c r="J397" s="813" t="s">
        <v>150</v>
      </c>
      <c r="K397" s="813"/>
      <c r="L397" s="813"/>
      <c r="M397" s="813"/>
      <c r="N397" s="813"/>
      <c r="O397" s="813"/>
      <c r="P397" s="813"/>
      <c r="Q397" s="813"/>
      <c r="R397" s="813"/>
      <c r="S397" s="813"/>
      <c r="T397" s="813"/>
      <c r="U397" s="813"/>
      <c r="V397" s="813"/>
      <c r="W397" s="813"/>
      <c r="X397" s="813"/>
      <c r="Y397" s="813"/>
      <c r="Z397" s="813"/>
      <c r="AA397" s="813"/>
      <c r="AB397" s="813"/>
      <c r="AC397" s="813"/>
      <c r="AD397" s="813"/>
      <c r="AE397" s="813"/>
      <c r="AF397" s="813"/>
      <c r="AG397" s="809"/>
      <c r="AH397" s="809"/>
      <c r="AI397" s="809"/>
      <c r="AJ397" s="809"/>
      <c r="AK397" s="809"/>
      <c r="AL397" s="809"/>
      <c r="AM397" s="810"/>
      <c r="AN397" s="810"/>
      <c r="AO397" s="810"/>
      <c r="AP397" s="810"/>
      <c r="AQ397" s="810"/>
      <c r="AR397" s="810"/>
      <c r="AS397" s="811"/>
      <c r="AT397" s="811"/>
      <c r="AU397" s="811"/>
      <c r="AV397" s="811"/>
      <c r="AW397" s="811"/>
      <c r="AX397" s="811"/>
      <c r="AY397" s="812"/>
      <c r="AZ397" s="812"/>
      <c r="BA397" s="812"/>
      <c r="BB397" s="812"/>
      <c r="BC397" s="812"/>
      <c r="BD397" s="812"/>
      <c r="BE397" s="100"/>
      <c r="BF397" s="100"/>
      <c r="BG397" s="100"/>
      <c r="BH397" s="100"/>
      <c r="BI397" s="101"/>
      <c r="BJ397" s="101"/>
      <c r="BK397" s="102"/>
    </row>
    <row r="398" spans="2:64" s="103" customFormat="1" ht="4.5" customHeight="1" x14ac:dyDescent="0.15">
      <c r="D398" s="104"/>
      <c r="E398" s="104"/>
      <c r="F398" s="104"/>
      <c r="G398" s="104"/>
      <c r="H398" s="104"/>
      <c r="I398" s="104"/>
      <c r="J398" s="105"/>
      <c r="K398" s="105"/>
      <c r="L398" s="105"/>
      <c r="M398" s="105"/>
      <c r="N398" s="105"/>
      <c r="O398" s="105"/>
      <c r="P398" s="105"/>
      <c r="Q398" s="105"/>
      <c r="R398" s="105"/>
      <c r="S398" s="105"/>
      <c r="T398" s="105"/>
      <c r="U398" s="105"/>
      <c r="V398" s="106"/>
      <c r="W398" s="106"/>
      <c r="X398" s="106"/>
      <c r="Y398" s="106"/>
      <c r="Z398" s="106"/>
      <c r="AA398" s="106"/>
      <c r="AB398" s="107"/>
      <c r="AC398" s="107"/>
      <c r="AD398" s="107"/>
      <c r="AE398" s="107"/>
      <c r="AF398" s="106"/>
      <c r="AG398" s="106"/>
      <c r="AH398" s="106"/>
      <c r="AI398" s="106"/>
      <c r="AJ398" s="106"/>
      <c r="AK398" s="106"/>
      <c r="AL398" s="106"/>
      <c r="AM398" s="106"/>
      <c r="AN398" s="106"/>
      <c r="AO398" s="106"/>
      <c r="AP398" s="106"/>
      <c r="AQ398" s="106"/>
      <c r="AR398" s="106"/>
      <c r="AS398" s="106"/>
      <c r="AT398" s="108"/>
      <c r="AU398" s="108"/>
      <c r="AV398" s="108"/>
      <c r="AW398" s="108"/>
      <c r="AX398" s="108"/>
      <c r="AY398" s="108"/>
      <c r="AZ398" s="108"/>
      <c r="BA398" s="108"/>
      <c r="BB398" s="108"/>
      <c r="BC398" s="108"/>
      <c r="BD398" s="108"/>
      <c r="BE398" s="100"/>
      <c r="BF398" s="100"/>
      <c r="BG398" s="100"/>
      <c r="BH398" s="100"/>
      <c r="BI398" s="101"/>
      <c r="BJ398" s="101"/>
      <c r="BK398" s="109"/>
    </row>
    <row r="399" spans="2:64" s="103" customFormat="1" ht="4.5" customHeight="1" x14ac:dyDescent="0.15">
      <c r="D399" s="104"/>
      <c r="E399" s="104"/>
      <c r="F399" s="104"/>
      <c r="G399" s="104"/>
      <c r="H399" s="104"/>
      <c r="I399" s="104"/>
      <c r="J399" s="105"/>
      <c r="K399" s="105"/>
      <c r="L399" s="105"/>
      <c r="M399" s="105"/>
      <c r="N399" s="105"/>
      <c r="O399" s="105"/>
      <c r="P399" s="105"/>
      <c r="Q399" s="105"/>
      <c r="R399" s="105"/>
      <c r="S399" s="105"/>
      <c r="T399" s="105"/>
      <c r="U399" s="105"/>
      <c r="V399" s="106"/>
      <c r="W399" s="106"/>
      <c r="X399" s="106"/>
      <c r="Y399" s="106"/>
      <c r="Z399" s="106"/>
      <c r="AA399" s="106"/>
      <c r="AB399" s="107"/>
      <c r="AC399" s="107"/>
      <c r="AD399" s="107"/>
      <c r="AE399" s="107"/>
      <c r="AF399" s="106"/>
      <c r="AG399" s="106"/>
      <c r="AH399" s="106"/>
      <c r="AI399" s="106"/>
      <c r="AJ399" s="106"/>
      <c r="AK399" s="106"/>
      <c r="AL399" s="106"/>
      <c r="AM399" s="106"/>
      <c r="AN399" s="106"/>
      <c r="AO399" s="106"/>
      <c r="AP399" s="106"/>
      <c r="AQ399" s="106"/>
      <c r="AR399" s="106"/>
      <c r="AS399" s="106"/>
      <c r="AT399" s="108"/>
      <c r="AU399" s="108"/>
      <c r="AV399" s="108"/>
      <c r="AW399" s="108"/>
      <c r="AX399" s="108"/>
      <c r="AY399" s="108"/>
      <c r="AZ399" s="108"/>
      <c r="BA399" s="108"/>
      <c r="BB399" s="108"/>
      <c r="BC399" s="108"/>
      <c r="BD399" s="108"/>
      <c r="BE399" s="100"/>
      <c r="BF399" s="100"/>
      <c r="BG399" s="100"/>
      <c r="BH399" s="100"/>
      <c r="BI399" s="101"/>
      <c r="BJ399" s="101"/>
      <c r="BK399" s="109"/>
    </row>
    <row r="400" spans="2:64" s="103" customFormat="1" ht="15" customHeight="1" x14ac:dyDescent="0.15">
      <c r="D400" s="817" t="s">
        <v>490</v>
      </c>
      <c r="E400" s="817"/>
      <c r="F400" s="817"/>
      <c r="G400" s="817"/>
      <c r="H400" s="817"/>
      <c r="I400" s="817"/>
      <c r="J400" s="817"/>
      <c r="K400" s="817"/>
      <c r="L400" s="817"/>
      <c r="M400" s="817"/>
      <c r="N400" s="817"/>
      <c r="O400" s="817"/>
      <c r="P400" s="817"/>
      <c r="Q400" s="817"/>
      <c r="R400" s="817"/>
      <c r="S400" s="817"/>
      <c r="T400" s="817"/>
      <c r="U400" s="817"/>
      <c r="V400" s="817"/>
      <c r="W400" s="817"/>
      <c r="X400" s="817"/>
      <c r="Y400" s="817"/>
      <c r="Z400" s="817"/>
      <c r="AA400" s="817"/>
      <c r="AB400" s="817"/>
      <c r="AC400" s="817"/>
      <c r="AD400" s="817"/>
      <c r="AE400" s="817"/>
      <c r="AF400" s="817"/>
      <c r="AG400" s="817"/>
      <c r="AH400" s="817"/>
      <c r="AI400" s="817"/>
      <c r="AJ400" s="817"/>
      <c r="AK400" s="817"/>
      <c r="AL400" s="817"/>
      <c r="AM400" s="817"/>
      <c r="AN400" s="817"/>
      <c r="AO400" s="817"/>
      <c r="AP400" s="817"/>
      <c r="AQ400" s="817"/>
      <c r="AR400" s="817"/>
      <c r="AS400" s="817"/>
      <c r="AT400" s="817"/>
      <c r="AU400" s="817"/>
      <c r="AV400" s="817"/>
      <c r="AW400" s="817"/>
      <c r="AX400" s="817"/>
      <c r="AY400" s="817"/>
      <c r="AZ400" s="817"/>
      <c r="BA400" s="817"/>
      <c r="BB400" s="817"/>
      <c r="BC400" s="817"/>
      <c r="BD400" s="817"/>
      <c r="BE400" s="100"/>
      <c r="BF400" s="100"/>
      <c r="BG400" s="100"/>
      <c r="BH400" s="100"/>
      <c r="BI400" s="101"/>
      <c r="BJ400" s="101"/>
      <c r="BK400" s="109"/>
    </row>
    <row r="401" spans="2:63" s="110" customFormat="1" ht="14.25" customHeight="1" x14ac:dyDescent="0.15">
      <c r="D401" s="111"/>
      <c r="E401" s="111"/>
      <c r="F401" s="815" t="s">
        <v>152</v>
      </c>
      <c r="G401" s="815"/>
      <c r="H401" s="815"/>
      <c r="I401" s="815"/>
      <c r="J401" s="815"/>
      <c r="K401" s="815"/>
      <c r="L401" s="815"/>
      <c r="M401" s="815"/>
      <c r="N401" s="815"/>
      <c r="O401" s="815"/>
      <c r="P401" s="815"/>
      <c r="Q401" s="815"/>
      <c r="R401" s="815"/>
      <c r="S401" s="815"/>
      <c r="T401" s="815"/>
      <c r="U401" s="815"/>
      <c r="V401" s="815"/>
      <c r="W401" s="815"/>
      <c r="X401" s="815"/>
      <c r="Y401" s="815"/>
      <c r="Z401" s="815"/>
      <c r="AA401" s="815"/>
      <c r="AB401" s="815"/>
      <c r="AC401" s="815"/>
      <c r="AD401" s="815"/>
      <c r="AE401" s="815"/>
      <c r="AF401" s="815"/>
      <c r="AG401" s="815"/>
      <c r="AH401" s="815"/>
      <c r="AI401" s="815"/>
      <c r="AJ401" s="815"/>
      <c r="AK401" s="815"/>
      <c r="AL401" s="815"/>
      <c r="AM401" s="815"/>
      <c r="AN401" s="815"/>
      <c r="AO401" s="815"/>
      <c r="AP401" s="815"/>
      <c r="AQ401" s="815"/>
      <c r="AR401" s="815"/>
      <c r="AS401" s="815"/>
      <c r="AT401" s="815"/>
      <c r="AU401" s="815"/>
      <c r="AV401" s="815"/>
      <c r="AW401" s="815"/>
      <c r="AX401" s="815"/>
      <c r="AY401" s="815"/>
      <c r="AZ401" s="815"/>
      <c r="BA401" s="815"/>
      <c r="BB401" s="815"/>
      <c r="BC401" s="815"/>
      <c r="BD401" s="815"/>
      <c r="BE401" s="815"/>
      <c r="BF401" s="815"/>
      <c r="BG401" s="815"/>
      <c r="BH401" s="111"/>
      <c r="BI401" s="111"/>
      <c r="BJ401" s="111"/>
      <c r="BK401" s="111"/>
    </row>
    <row r="402" spans="2:63" s="110" customFormat="1" ht="20.25" customHeight="1" x14ac:dyDescent="0.15">
      <c r="D402" s="111"/>
      <c r="E402" s="111"/>
      <c r="F402" s="815"/>
      <c r="G402" s="815"/>
      <c r="H402" s="815"/>
      <c r="I402" s="815"/>
      <c r="J402" s="815"/>
      <c r="K402" s="815"/>
      <c r="L402" s="815"/>
      <c r="M402" s="815"/>
      <c r="N402" s="815"/>
      <c r="O402" s="815"/>
      <c r="P402" s="815"/>
      <c r="Q402" s="815"/>
      <c r="R402" s="815"/>
      <c r="S402" s="815"/>
      <c r="T402" s="815"/>
      <c r="U402" s="815"/>
      <c r="V402" s="815"/>
      <c r="W402" s="815"/>
      <c r="X402" s="815"/>
      <c r="Y402" s="815"/>
      <c r="Z402" s="815"/>
      <c r="AA402" s="815"/>
      <c r="AB402" s="815"/>
      <c r="AC402" s="815"/>
      <c r="AD402" s="815"/>
      <c r="AE402" s="815"/>
      <c r="AF402" s="815"/>
      <c r="AG402" s="815"/>
      <c r="AH402" s="815"/>
      <c r="AI402" s="815"/>
      <c r="AJ402" s="815"/>
      <c r="AK402" s="815"/>
      <c r="AL402" s="815"/>
      <c r="AM402" s="815"/>
      <c r="AN402" s="815"/>
      <c r="AO402" s="815"/>
      <c r="AP402" s="815"/>
      <c r="AQ402" s="815"/>
      <c r="AR402" s="815"/>
      <c r="AS402" s="815"/>
      <c r="AT402" s="815"/>
      <c r="AU402" s="815"/>
      <c r="AV402" s="815"/>
      <c r="AW402" s="815"/>
      <c r="AX402" s="815"/>
      <c r="AY402" s="815"/>
      <c r="AZ402" s="815"/>
      <c r="BA402" s="815"/>
      <c r="BB402" s="815"/>
      <c r="BC402" s="815"/>
      <c r="BD402" s="815"/>
      <c r="BE402" s="815"/>
      <c r="BF402" s="815"/>
      <c r="BG402" s="815"/>
      <c r="BH402" s="111"/>
      <c r="BI402" s="111"/>
      <c r="BJ402" s="111"/>
      <c r="BK402" s="111"/>
    </row>
    <row r="403" spans="2:63" s="110" customFormat="1" ht="14.25" customHeight="1" x14ac:dyDescent="0.15">
      <c r="D403" s="111"/>
      <c r="E403" s="111"/>
      <c r="F403" s="1459" t="s">
        <v>491</v>
      </c>
      <c r="G403" s="1459"/>
      <c r="H403" s="1459"/>
      <c r="I403" s="1459"/>
      <c r="J403" s="1459"/>
      <c r="K403" s="1459"/>
      <c r="L403" s="1459"/>
      <c r="M403" s="1459"/>
      <c r="N403" s="1459"/>
      <c r="O403" s="1459"/>
      <c r="P403" s="1459"/>
      <c r="Q403" s="1459"/>
      <c r="R403" s="1459"/>
      <c r="S403" s="1459"/>
      <c r="T403" s="1459"/>
      <c r="U403" s="1459"/>
      <c r="V403" s="1459"/>
      <c r="W403" s="1459"/>
      <c r="X403" s="1459"/>
      <c r="Y403" s="1459"/>
      <c r="Z403" s="1459"/>
      <c r="AA403" s="1459"/>
      <c r="AB403" s="1459"/>
      <c r="AC403" s="1459"/>
      <c r="AD403" s="1459"/>
      <c r="AE403" s="1459"/>
      <c r="AF403" s="1459"/>
      <c r="AG403" s="1459"/>
      <c r="AH403" s="1459"/>
      <c r="AI403" s="1459"/>
      <c r="AJ403" s="1459"/>
      <c r="AK403" s="1459"/>
      <c r="AL403" s="1459"/>
      <c r="AM403" s="1459"/>
      <c r="AN403" s="1459"/>
      <c r="AO403" s="1459"/>
      <c r="AP403" s="1459"/>
      <c r="AQ403" s="1459"/>
      <c r="AR403" s="1459"/>
      <c r="AS403" s="1459"/>
      <c r="AT403" s="1459"/>
      <c r="AU403" s="1459"/>
      <c r="AV403" s="1459"/>
      <c r="AW403" s="1459"/>
      <c r="AX403" s="1459"/>
      <c r="AY403" s="1459"/>
      <c r="AZ403" s="1459"/>
      <c r="BA403" s="1459"/>
      <c r="BB403" s="1459"/>
      <c r="BC403" s="1459"/>
      <c r="BD403" s="1459"/>
      <c r="BE403" s="1459"/>
      <c r="BF403" s="1459"/>
      <c r="BG403" s="112"/>
      <c r="BH403" s="111"/>
      <c r="BI403" s="111"/>
      <c r="BJ403" s="111"/>
      <c r="BK403" s="111"/>
    </row>
    <row r="404" spans="2:63" s="110" customFormat="1" ht="30.75" customHeight="1" x14ac:dyDescent="0.15">
      <c r="D404" s="111"/>
      <c r="E404" s="111"/>
      <c r="F404" s="1459"/>
      <c r="G404" s="1459"/>
      <c r="H404" s="1459"/>
      <c r="I404" s="1459"/>
      <c r="J404" s="1459"/>
      <c r="K404" s="1459"/>
      <c r="L404" s="1459"/>
      <c r="M404" s="1459"/>
      <c r="N404" s="1459"/>
      <c r="O404" s="1459"/>
      <c r="P404" s="1459"/>
      <c r="Q404" s="1459"/>
      <c r="R404" s="1459"/>
      <c r="S404" s="1459"/>
      <c r="T404" s="1459"/>
      <c r="U404" s="1459"/>
      <c r="V404" s="1459"/>
      <c r="W404" s="1459"/>
      <c r="X404" s="1459"/>
      <c r="Y404" s="1459"/>
      <c r="Z404" s="1459"/>
      <c r="AA404" s="1459"/>
      <c r="AB404" s="1459"/>
      <c r="AC404" s="1459"/>
      <c r="AD404" s="1459"/>
      <c r="AE404" s="1459"/>
      <c r="AF404" s="1459"/>
      <c r="AG404" s="1459"/>
      <c r="AH404" s="1459"/>
      <c r="AI404" s="1459"/>
      <c r="AJ404" s="1459"/>
      <c r="AK404" s="1459"/>
      <c r="AL404" s="1459"/>
      <c r="AM404" s="1459"/>
      <c r="AN404" s="1459"/>
      <c r="AO404" s="1459"/>
      <c r="AP404" s="1459"/>
      <c r="AQ404" s="1459"/>
      <c r="AR404" s="1459"/>
      <c r="AS404" s="1459"/>
      <c r="AT404" s="1459"/>
      <c r="AU404" s="1459"/>
      <c r="AV404" s="1459"/>
      <c r="AW404" s="1459"/>
      <c r="AX404" s="1459"/>
      <c r="AY404" s="1459"/>
      <c r="AZ404" s="1459"/>
      <c r="BA404" s="1459"/>
      <c r="BB404" s="1459"/>
      <c r="BC404" s="1459"/>
      <c r="BD404" s="1459"/>
      <c r="BE404" s="1459"/>
      <c r="BF404" s="1459"/>
      <c r="BG404" s="112"/>
      <c r="BH404" s="111"/>
      <c r="BI404" s="111"/>
      <c r="BJ404" s="111"/>
      <c r="BK404" s="111"/>
    </row>
    <row r="405" spans="2:63" s="110" customFormat="1" ht="20.25" customHeight="1" x14ac:dyDescent="0.15">
      <c r="D405" s="111"/>
      <c r="E405" s="111"/>
      <c r="F405" s="1459"/>
      <c r="G405" s="1459"/>
      <c r="H405" s="1459"/>
      <c r="I405" s="1459"/>
      <c r="J405" s="1459"/>
      <c r="K405" s="1459"/>
      <c r="L405" s="1459"/>
      <c r="M405" s="1459"/>
      <c r="N405" s="1459"/>
      <c r="O405" s="1459"/>
      <c r="P405" s="1459"/>
      <c r="Q405" s="1459"/>
      <c r="R405" s="1459"/>
      <c r="S405" s="1459"/>
      <c r="T405" s="1459"/>
      <c r="U405" s="1459"/>
      <c r="V405" s="1459"/>
      <c r="W405" s="1459"/>
      <c r="X405" s="1459"/>
      <c r="Y405" s="1459"/>
      <c r="Z405" s="1459"/>
      <c r="AA405" s="1459"/>
      <c r="AB405" s="1459"/>
      <c r="AC405" s="1459"/>
      <c r="AD405" s="1459"/>
      <c r="AE405" s="1459"/>
      <c r="AF405" s="1459"/>
      <c r="AG405" s="1459"/>
      <c r="AH405" s="1459"/>
      <c r="AI405" s="1459"/>
      <c r="AJ405" s="1459"/>
      <c r="AK405" s="1459"/>
      <c r="AL405" s="1459"/>
      <c r="AM405" s="1459"/>
      <c r="AN405" s="1459"/>
      <c r="AO405" s="1459"/>
      <c r="AP405" s="1459"/>
      <c r="AQ405" s="1459"/>
      <c r="AR405" s="1459"/>
      <c r="AS405" s="1459"/>
      <c r="AT405" s="1459"/>
      <c r="AU405" s="1459"/>
      <c r="AV405" s="1459"/>
      <c r="AW405" s="1459"/>
      <c r="AX405" s="1459"/>
      <c r="AY405" s="1459"/>
      <c r="AZ405" s="1459"/>
      <c r="BA405" s="1459"/>
      <c r="BB405" s="1459"/>
      <c r="BC405" s="1459"/>
      <c r="BD405" s="1459"/>
      <c r="BE405" s="1459"/>
      <c r="BF405" s="1459"/>
      <c r="BG405" s="112"/>
      <c r="BH405" s="111"/>
      <c r="BI405" s="111"/>
      <c r="BJ405" s="111"/>
      <c r="BK405" s="111"/>
    </row>
    <row r="406" spans="2:63" s="110" customFormat="1" ht="14.25" customHeight="1" x14ac:dyDescent="0.15">
      <c r="D406" s="111"/>
      <c r="E406" s="111"/>
      <c r="F406" s="815" t="s">
        <v>492</v>
      </c>
      <c r="G406" s="815"/>
      <c r="H406" s="815"/>
      <c r="I406" s="815"/>
      <c r="J406" s="815"/>
      <c r="K406" s="815"/>
      <c r="L406" s="815"/>
      <c r="M406" s="815"/>
      <c r="N406" s="815"/>
      <c r="O406" s="815"/>
      <c r="P406" s="815"/>
      <c r="Q406" s="815"/>
      <c r="R406" s="815"/>
      <c r="S406" s="815"/>
      <c r="T406" s="815"/>
      <c r="U406" s="815"/>
      <c r="V406" s="815"/>
      <c r="W406" s="815"/>
      <c r="X406" s="815"/>
      <c r="Y406" s="815"/>
      <c r="Z406" s="815"/>
      <c r="AA406" s="815"/>
      <c r="AB406" s="815"/>
      <c r="AC406" s="815"/>
      <c r="AD406" s="815"/>
      <c r="AE406" s="815"/>
      <c r="AF406" s="815"/>
      <c r="AG406" s="815"/>
      <c r="AH406" s="815"/>
      <c r="AI406" s="815"/>
      <c r="AJ406" s="815"/>
      <c r="AK406" s="815"/>
      <c r="AL406" s="815"/>
      <c r="AM406" s="815"/>
      <c r="AN406" s="815"/>
      <c r="AO406" s="815"/>
      <c r="AP406" s="815"/>
      <c r="AQ406" s="815"/>
      <c r="AR406" s="815"/>
      <c r="AS406" s="815"/>
      <c r="AT406" s="815"/>
      <c r="AU406" s="815"/>
      <c r="AV406" s="815"/>
      <c r="AW406" s="815"/>
      <c r="AX406" s="815"/>
      <c r="AY406" s="815"/>
      <c r="AZ406" s="815"/>
      <c r="BA406" s="815"/>
      <c r="BB406" s="815"/>
      <c r="BC406" s="815"/>
      <c r="BD406" s="815"/>
      <c r="BE406" s="815"/>
      <c r="BF406" s="815"/>
      <c r="BG406" s="112"/>
      <c r="BH406" s="111"/>
      <c r="BI406" s="111"/>
      <c r="BJ406" s="111"/>
      <c r="BK406" s="111"/>
    </row>
    <row r="407" spans="2:63" s="110" customFormat="1" ht="14.25" customHeight="1" x14ac:dyDescent="0.15">
      <c r="D407" s="111"/>
      <c r="E407" s="111"/>
      <c r="F407" s="815"/>
      <c r="G407" s="815"/>
      <c r="H407" s="815"/>
      <c r="I407" s="815"/>
      <c r="J407" s="815"/>
      <c r="K407" s="815"/>
      <c r="L407" s="815"/>
      <c r="M407" s="815"/>
      <c r="N407" s="815"/>
      <c r="O407" s="815"/>
      <c r="P407" s="815"/>
      <c r="Q407" s="815"/>
      <c r="R407" s="815"/>
      <c r="S407" s="815"/>
      <c r="T407" s="815"/>
      <c r="U407" s="815"/>
      <c r="V407" s="815"/>
      <c r="W407" s="815"/>
      <c r="X407" s="815"/>
      <c r="Y407" s="815"/>
      <c r="Z407" s="815"/>
      <c r="AA407" s="815"/>
      <c r="AB407" s="815"/>
      <c r="AC407" s="815"/>
      <c r="AD407" s="815"/>
      <c r="AE407" s="815"/>
      <c r="AF407" s="815"/>
      <c r="AG407" s="815"/>
      <c r="AH407" s="815"/>
      <c r="AI407" s="815"/>
      <c r="AJ407" s="815"/>
      <c r="AK407" s="815"/>
      <c r="AL407" s="815"/>
      <c r="AM407" s="815"/>
      <c r="AN407" s="815"/>
      <c r="AO407" s="815"/>
      <c r="AP407" s="815"/>
      <c r="AQ407" s="815"/>
      <c r="AR407" s="815"/>
      <c r="AS407" s="815"/>
      <c r="AT407" s="815"/>
      <c r="AU407" s="815"/>
      <c r="AV407" s="815"/>
      <c r="AW407" s="815"/>
      <c r="AX407" s="815"/>
      <c r="AY407" s="815"/>
      <c r="AZ407" s="815"/>
      <c r="BA407" s="815"/>
      <c r="BB407" s="815"/>
      <c r="BC407" s="815"/>
      <c r="BD407" s="815"/>
      <c r="BE407" s="815"/>
      <c r="BF407" s="815"/>
      <c r="BG407" s="112"/>
      <c r="BH407" s="111"/>
      <c r="BI407" s="111"/>
      <c r="BJ407" s="111"/>
      <c r="BK407" s="111"/>
    </row>
    <row r="408" spans="2:63" s="86" customFormat="1" ht="79.5" customHeight="1" x14ac:dyDescent="0.15">
      <c r="D408" s="818" t="s">
        <v>154</v>
      </c>
      <c r="E408" s="818"/>
      <c r="F408" s="818"/>
      <c r="G408" s="818"/>
      <c r="H408" s="818"/>
      <c r="I408" s="818"/>
      <c r="J408" s="818"/>
      <c r="K408" s="818"/>
      <c r="L408" s="818"/>
      <c r="M408" s="818"/>
      <c r="N408" s="818"/>
      <c r="O408" s="818"/>
      <c r="P408" s="818"/>
      <c r="Q408" s="818"/>
      <c r="R408" s="818"/>
      <c r="S408" s="818"/>
      <c r="T408" s="818"/>
      <c r="U408" s="818"/>
      <c r="V408" s="818"/>
      <c r="W408" s="818"/>
      <c r="X408" s="818"/>
      <c r="Y408" s="818"/>
      <c r="Z408" s="818"/>
      <c r="AA408" s="818"/>
      <c r="AB408" s="818"/>
      <c r="AC408" s="818"/>
      <c r="AD408" s="818"/>
      <c r="AE408" s="818"/>
      <c r="AF408" s="818"/>
      <c r="AG408" s="818"/>
      <c r="AH408" s="818"/>
      <c r="AI408" s="818"/>
      <c r="AJ408" s="818"/>
      <c r="AK408" s="818"/>
      <c r="AL408" s="818"/>
      <c r="AM408" s="818"/>
      <c r="AN408" s="818"/>
      <c r="AO408" s="818"/>
      <c r="AP408" s="818"/>
      <c r="AQ408" s="818"/>
      <c r="AR408" s="818"/>
      <c r="AS408" s="818"/>
      <c r="AT408" s="818"/>
      <c r="AU408" s="818"/>
      <c r="AV408" s="818"/>
      <c r="AW408" s="818"/>
      <c r="AX408" s="818"/>
      <c r="AY408" s="818"/>
      <c r="AZ408" s="818"/>
      <c r="BA408" s="818"/>
      <c r="BB408" s="818"/>
      <c r="BC408" s="818"/>
      <c r="BD408" s="818"/>
      <c r="BE408" s="818"/>
      <c r="BF408" s="818"/>
      <c r="BG408" s="113"/>
      <c r="BH408" s="113"/>
      <c r="BI408" s="113"/>
      <c r="BJ408" s="113"/>
      <c r="BK408" s="113"/>
    </row>
    <row r="409" spans="2:63" s="86" customFormat="1" ht="10.5" customHeight="1" x14ac:dyDescent="0.15"/>
    <row r="410" spans="2:63" s="86" customFormat="1" ht="15" customHeight="1" x14ac:dyDescent="0.15">
      <c r="B410" s="52" t="s">
        <v>155</v>
      </c>
    </row>
    <row r="411" spans="2:63" s="86" customFormat="1" ht="14.25" customHeight="1" x14ac:dyDescent="0.15">
      <c r="D411" s="522" t="s">
        <v>96</v>
      </c>
      <c r="E411" s="522"/>
      <c r="F411" s="522"/>
      <c r="G411" s="522"/>
      <c r="H411" s="522"/>
      <c r="I411" s="522"/>
      <c r="J411" s="522" t="s">
        <v>97</v>
      </c>
      <c r="K411" s="522"/>
      <c r="L411" s="522"/>
      <c r="M411" s="522"/>
      <c r="N411" s="522"/>
      <c r="O411" s="522"/>
      <c r="P411" s="522"/>
      <c r="Q411" s="522"/>
      <c r="R411" s="522"/>
      <c r="S411" s="522"/>
      <c r="T411" s="522"/>
      <c r="U411" s="522"/>
      <c r="V411" s="522"/>
      <c r="W411" s="522"/>
      <c r="X411" s="522"/>
      <c r="Y411" s="522"/>
      <c r="Z411" s="522"/>
      <c r="AA411" s="522"/>
      <c r="AB411" s="522"/>
      <c r="AC411" s="522"/>
      <c r="AD411" s="522"/>
      <c r="AE411" s="522"/>
      <c r="AF411" s="522"/>
      <c r="AG411" s="522" t="s">
        <v>98</v>
      </c>
      <c r="AH411" s="522"/>
      <c r="AI411" s="522"/>
      <c r="AJ411" s="522"/>
      <c r="AK411" s="522"/>
      <c r="AL411" s="522"/>
      <c r="AM411" s="522" t="s">
        <v>149</v>
      </c>
      <c r="AN411" s="522"/>
      <c r="AO411" s="522"/>
      <c r="AP411" s="522"/>
      <c r="AQ411" s="522"/>
      <c r="AR411" s="522"/>
      <c r="AS411" s="816" t="s">
        <v>109</v>
      </c>
      <c r="AT411" s="816"/>
      <c r="AU411" s="816"/>
      <c r="AV411" s="816"/>
      <c r="AW411" s="816"/>
      <c r="AX411" s="816"/>
      <c r="AY411" s="522" t="s">
        <v>110</v>
      </c>
      <c r="AZ411" s="522"/>
      <c r="BA411" s="522"/>
      <c r="BB411" s="522"/>
      <c r="BC411" s="522"/>
      <c r="BD411" s="522"/>
      <c r="BE411" s="98"/>
      <c r="BF411" s="98"/>
      <c r="BG411" s="98"/>
      <c r="BH411" s="98"/>
      <c r="BI411" s="98"/>
      <c r="BJ411" s="98"/>
    </row>
    <row r="412" spans="2:63" s="86" customFormat="1" ht="14.25" customHeight="1" x14ac:dyDescent="0.15">
      <c r="D412" s="522"/>
      <c r="E412" s="522"/>
      <c r="F412" s="522"/>
      <c r="G412" s="522"/>
      <c r="H412" s="522"/>
      <c r="I412" s="522"/>
      <c r="J412" s="522"/>
      <c r="K412" s="522"/>
      <c r="L412" s="522"/>
      <c r="M412" s="522"/>
      <c r="N412" s="522"/>
      <c r="O412" s="522"/>
      <c r="P412" s="522"/>
      <c r="Q412" s="522"/>
      <c r="R412" s="522"/>
      <c r="S412" s="522"/>
      <c r="T412" s="522"/>
      <c r="U412" s="522"/>
      <c r="V412" s="522"/>
      <c r="W412" s="522"/>
      <c r="X412" s="522"/>
      <c r="Y412" s="522"/>
      <c r="Z412" s="522"/>
      <c r="AA412" s="522"/>
      <c r="AB412" s="522"/>
      <c r="AC412" s="522"/>
      <c r="AD412" s="522"/>
      <c r="AE412" s="522"/>
      <c r="AF412" s="522"/>
      <c r="AG412" s="522"/>
      <c r="AH412" s="522"/>
      <c r="AI412" s="522"/>
      <c r="AJ412" s="522"/>
      <c r="AK412" s="522"/>
      <c r="AL412" s="522"/>
      <c r="AM412" s="522"/>
      <c r="AN412" s="522"/>
      <c r="AO412" s="522"/>
      <c r="AP412" s="522"/>
      <c r="AQ412" s="522"/>
      <c r="AR412" s="522"/>
      <c r="AS412" s="816"/>
      <c r="AT412" s="816"/>
      <c r="AU412" s="816"/>
      <c r="AV412" s="816"/>
      <c r="AW412" s="816"/>
      <c r="AX412" s="816"/>
      <c r="AY412" s="522"/>
      <c r="AZ412" s="522"/>
      <c r="BA412" s="522"/>
      <c r="BB412" s="522"/>
      <c r="BC412" s="522"/>
      <c r="BD412" s="522"/>
      <c r="BE412" s="98"/>
      <c r="BF412" s="98"/>
      <c r="BG412" s="98"/>
      <c r="BH412" s="98"/>
      <c r="BI412" s="98"/>
      <c r="BJ412" s="98"/>
    </row>
    <row r="413" spans="2:63" s="86" customFormat="1" ht="14.25" customHeight="1" x14ac:dyDescent="0.15">
      <c r="D413" s="522"/>
      <c r="E413" s="522"/>
      <c r="F413" s="522"/>
      <c r="G413" s="522"/>
      <c r="H413" s="522"/>
      <c r="I413" s="522"/>
      <c r="J413" s="522"/>
      <c r="K413" s="522"/>
      <c r="L413" s="522"/>
      <c r="M413" s="522"/>
      <c r="N413" s="522"/>
      <c r="O413" s="522"/>
      <c r="P413" s="522"/>
      <c r="Q413" s="522"/>
      <c r="R413" s="522"/>
      <c r="S413" s="522"/>
      <c r="T413" s="522"/>
      <c r="U413" s="522"/>
      <c r="V413" s="522"/>
      <c r="W413" s="522"/>
      <c r="X413" s="522"/>
      <c r="Y413" s="522"/>
      <c r="Z413" s="522"/>
      <c r="AA413" s="522"/>
      <c r="AB413" s="522"/>
      <c r="AC413" s="522"/>
      <c r="AD413" s="522"/>
      <c r="AE413" s="522"/>
      <c r="AF413" s="522"/>
      <c r="AG413" s="522"/>
      <c r="AH413" s="522"/>
      <c r="AI413" s="522"/>
      <c r="AJ413" s="522"/>
      <c r="AK413" s="522"/>
      <c r="AL413" s="522"/>
      <c r="AM413" s="522"/>
      <c r="AN413" s="522"/>
      <c r="AO413" s="522"/>
      <c r="AP413" s="522"/>
      <c r="AQ413" s="522"/>
      <c r="AR413" s="522"/>
      <c r="AS413" s="816"/>
      <c r="AT413" s="816"/>
      <c r="AU413" s="816"/>
      <c r="AV413" s="816"/>
      <c r="AW413" s="816"/>
      <c r="AX413" s="816"/>
      <c r="AY413" s="522"/>
      <c r="AZ413" s="522"/>
      <c r="BA413" s="522"/>
      <c r="BB413" s="522"/>
      <c r="BC413" s="522"/>
      <c r="BD413" s="522"/>
      <c r="BE413" s="98"/>
      <c r="BF413" s="98"/>
      <c r="BG413" s="98"/>
      <c r="BH413" s="98"/>
      <c r="BI413" s="98"/>
      <c r="BJ413" s="98"/>
    </row>
    <row r="414" spans="2:63" s="99" customFormat="1" ht="14.25" customHeight="1" x14ac:dyDescent="0.15">
      <c r="D414" s="805"/>
      <c r="E414" s="805"/>
      <c r="F414" s="805"/>
      <c r="G414" s="805"/>
      <c r="H414" s="805"/>
      <c r="I414" s="805"/>
      <c r="J414" s="806"/>
      <c r="K414" s="806"/>
      <c r="L414" s="806"/>
      <c r="M414" s="806"/>
      <c r="N414" s="806"/>
      <c r="O414" s="806"/>
      <c r="P414" s="806"/>
      <c r="Q414" s="806"/>
      <c r="R414" s="806"/>
      <c r="S414" s="806"/>
      <c r="T414" s="806"/>
      <c r="U414" s="806"/>
      <c r="V414" s="806"/>
      <c r="W414" s="806"/>
      <c r="X414" s="806"/>
      <c r="Y414" s="806"/>
      <c r="Z414" s="806"/>
      <c r="AA414" s="806"/>
      <c r="AB414" s="806"/>
      <c r="AC414" s="806"/>
      <c r="AD414" s="806"/>
      <c r="AE414" s="806"/>
      <c r="AF414" s="806"/>
      <c r="AG414" s="808"/>
      <c r="AH414" s="809"/>
      <c r="AI414" s="809"/>
      <c r="AJ414" s="809"/>
      <c r="AK414" s="809"/>
      <c r="AL414" s="809"/>
      <c r="AM414" s="810"/>
      <c r="AN414" s="810"/>
      <c r="AO414" s="810"/>
      <c r="AP414" s="810"/>
      <c r="AQ414" s="810"/>
      <c r="AR414" s="810"/>
      <c r="AS414" s="811"/>
      <c r="AT414" s="811"/>
      <c r="AU414" s="811"/>
      <c r="AV414" s="811"/>
      <c r="AW414" s="811"/>
      <c r="AX414" s="811"/>
      <c r="AY414" s="812">
        <f>AM414*AS414</f>
        <v>0</v>
      </c>
      <c r="AZ414" s="812"/>
      <c r="BA414" s="812"/>
      <c r="BB414" s="812"/>
      <c r="BC414" s="812"/>
      <c r="BD414" s="812"/>
      <c r="BE414" s="100"/>
      <c r="BF414" s="100"/>
      <c r="BG414" s="100"/>
      <c r="BH414" s="100"/>
      <c r="BI414" s="101"/>
      <c r="BJ414" s="101"/>
    </row>
    <row r="415" spans="2:63" s="99" customFormat="1" ht="14.25" customHeight="1" x14ac:dyDescent="0.15">
      <c r="D415" s="805"/>
      <c r="E415" s="805"/>
      <c r="F415" s="805"/>
      <c r="G415" s="805"/>
      <c r="H415" s="805"/>
      <c r="I415" s="805"/>
      <c r="J415" s="807"/>
      <c r="K415" s="807"/>
      <c r="L415" s="807"/>
      <c r="M415" s="807"/>
      <c r="N415" s="807"/>
      <c r="O415" s="807"/>
      <c r="P415" s="807"/>
      <c r="Q415" s="807"/>
      <c r="R415" s="807"/>
      <c r="S415" s="807"/>
      <c r="T415" s="807"/>
      <c r="U415" s="807"/>
      <c r="V415" s="807"/>
      <c r="W415" s="807"/>
      <c r="X415" s="807"/>
      <c r="Y415" s="807"/>
      <c r="Z415" s="807"/>
      <c r="AA415" s="807"/>
      <c r="AB415" s="807"/>
      <c r="AC415" s="807"/>
      <c r="AD415" s="807"/>
      <c r="AE415" s="807"/>
      <c r="AF415" s="807"/>
      <c r="AG415" s="809"/>
      <c r="AH415" s="809"/>
      <c r="AI415" s="809"/>
      <c r="AJ415" s="809"/>
      <c r="AK415" s="809"/>
      <c r="AL415" s="809"/>
      <c r="AM415" s="810"/>
      <c r="AN415" s="810"/>
      <c r="AO415" s="810"/>
      <c r="AP415" s="810"/>
      <c r="AQ415" s="810"/>
      <c r="AR415" s="810"/>
      <c r="AS415" s="811"/>
      <c r="AT415" s="811"/>
      <c r="AU415" s="811"/>
      <c r="AV415" s="811"/>
      <c r="AW415" s="811"/>
      <c r="AX415" s="811"/>
      <c r="AY415" s="812"/>
      <c r="AZ415" s="812"/>
      <c r="BA415" s="812"/>
      <c r="BB415" s="812"/>
      <c r="BC415" s="812"/>
      <c r="BD415" s="812"/>
      <c r="BE415" s="100"/>
      <c r="BF415" s="100"/>
      <c r="BG415" s="100"/>
      <c r="BH415" s="100"/>
      <c r="BI415" s="101"/>
      <c r="BJ415" s="101"/>
    </row>
    <row r="416" spans="2:63" s="99" customFormat="1" ht="14.25" customHeight="1" x14ac:dyDescent="0.15">
      <c r="D416" s="805"/>
      <c r="E416" s="805"/>
      <c r="F416" s="805"/>
      <c r="G416" s="805"/>
      <c r="H416" s="805"/>
      <c r="I416" s="805"/>
      <c r="J416" s="813" t="s">
        <v>150</v>
      </c>
      <c r="K416" s="813"/>
      <c r="L416" s="813"/>
      <c r="M416" s="813"/>
      <c r="N416" s="813"/>
      <c r="O416" s="813"/>
      <c r="P416" s="813"/>
      <c r="Q416" s="813"/>
      <c r="R416" s="813"/>
      <c r="S416" s="813"/>
      <c r="T416" s="813"/>
      <c r="U416" s="813"/>
      <c r="V416" s="813"/>
      <c r="W416" s="813"/>
      <c r="X416" s="813"/>
      <c r="Y416" s="813"/>
      <c r="Z416" s="813"/>
      <c r="AA416" s="813"/>
      <c r="AB416" s="813"/>
      <c r="AC416" s="813"/>
      <c r="AD416" s="813"/>
      <c r="AE416" s="813"/>
      <c r="AF416" s="813"/>
      <c r="AG416" s="809"/>
      <c r="AH416" s="809"/>
      <c r="AI416" s="809"/>
      <c r="AJ416" s="809"/>
      <c r="AK416" s="809"/>
      <c r="AL416" s="809"/>
      <c r="AM416" s="810"/>
      <c r="AN416" s="810"/>
      <c r="AO416" s="810"/>
      <c r="AP416" s="810"/>
      <c r="AQ416" s="810"/>
      <c r="AR416" s="810"/>
      <c r="AS416" s="811"/>
      <c r="AT416" s="811"/>
      <c r="AU416" s="811"/>
      <c r="AV416" s="811"/>
      <c r="AW416" s="811"/>
      <c r="AX416" s="811"/>
      <c r="AY416" s="812"/>
      <c r="AZ416" s="812"/>
      <c r="BA416" s="812"/>
      <c r="BB416" s="812"/>
      <c r="BC416" s="812"/>
      <c r="BD416" s="812"/>
      <c r="BE416" s="100"/>
      <c r="BF416" s="100"/>
      <c r="BG416" s="100"/>
      <c r="BH416" s="100"/>
      <c r="BI416" s="101"/>
      <c r="BJ416" s="101"/>
      <c r="BK416" s="102"/>
    </row>
    <row r="417" spans="2:63" s="99" customFormat="1" ht="14.25" customHeight="1" x14ac:dyDescent="0.15">
      <c r="D417" s="814" t="s">
        <v>490</v>
      </c>
      <c r="E417" s="814"/>
      <c r="F417" s="814"/>
      <c r="G417" s="814"/>
      <c r="H417" s="814"/>
      <c r="I417" s="814"/>
      <c r="J417" s="814"/>
      <c r="K417" s="814"/>
      <c r="L417" s="814"/>
      <c r="M417" s="814"/>
      <c r="N417" s="814"/>
      <c r="O417" s="814"/>
      <c r="P417" s="814"/>
      <c r="Q417" s="814"/>
      <c r="R417" s="814"/>
      <c r="S417" s="814"/>
      <c r="T417" s="814"/>
      <c r="U417" s="814"/>
      <c r="V417" s="814"/>
      <c r="W417" s="814"/>
      <c r="X417" s="814"/>
      <c r="Y417" s="814"/>
      <c r="Z417" s="814"/>
      <c r="AA417" s="814"/>
      <c r="AB417" s="814"/>
      <c r="AC417" s="814"/>
      <c r="AD417" s="814"/>
      <c r="AE417" s="814"/>
      <c r="AF417" s="814"/>
      <c r="AG417" s="814"/>
      <c r="AH417" s="814"/>
      <c r="AI417" s="814"/>
      <c r="AJ417" s="814"/>
      <c r="AK417" s="814"/>
      <c r="AL417" s="814"/>
      <c r="AM417" s="814"/>
      <c r="AN417" s="814"/>
      <c r="AO417" s="814"/>
      <c r="AP417" s="814"/>
      <c r="AQ417" s="814"/>
      <c r="AR417" s="814"/>
      <c r="AS417" s="814"/>
      <c r="AT417" s="814"/>
      <c r="AU417" s="814"/>
      <c r="AV417" s="814"/>
      <c r="AW417" s="814"/>
      <c r="AX417" s="814"/>
      <c r="AY417" s="814"/>
      <c r="AZ417" s="814"/>
      <c r="BA417" s="814"/>
      <c r="BB417" s="814"/>
      <c r="BC417" s="814"/>
      <c r="BD417" s="814"/>
      <c r="BE417" s="100"/>
      <c r="BF417" s="100"/>
      <c r="BG417" s="100"/>
      <c r="BH417" s="100"/>
      <c r="BI417" s="101"/>
      <c r="BJ417" s="101"/>
      <c r="BK417" s="102"/>
    </row>
    <row r="418" spans="2:63" s="110" customFormat="1" ht="14.25" customHeight="1" x14ac:dyDescent="0.15">
      <c r="D418" s="111"/>
      <c r="E418" s="111"/>
      <c r="F418" s="815" t="s">
        <v>157</v>
      </c>
      <c r="G418" s="815"/>
      <c r="H418" s="815"/>
      <c r="I418" s="815"/>
      <c r="J418" s="815"/>
      <c r="K418" s="815"/>
      <c r="L418" s="815"/>
      <c r="M418" s="815"/>
      <c r="N418" s="815"/>
      <c r="O418" s="815"/>
      <c r="P418" s="815"/>
      <c r="Q418" s="815"/>
      <c r="R418" s="815"/>
      <c r="S418" s="815"/>
      <c r="T418" s="815"/>
      <c r="U418" s="815"/>
      <c r="V418" s="815"/>
      <c r="W418" s="815"/>
      <c r="X418" s="815"/>
      <c r="Y418" s="815"/>
      <c r="Z418" s="815"/>
      <c r="AA418" s="815"/>
      <c r="AB418" s="815"/>
      <c r="AC418" s="815"/>
      <c r="AD418" s="815"/>
      <c r="AE418" s="815"/>
      <c r="AF418" s="815"/>
      <c r="AG418" s="815"/>
      <c r="AH418" s="815"/>
      <c r="AI418" s="815"/>
      <c r="AJ418" s="815"/>
      <c r="AK418" s="815"/>
      <c r="AL418" s="815"/>
      <c r="AM418" s="815"/>
      <c r="AN418" s="815"/>
      <c r="AO418" s="815"/>
      <c r="AP418" s="815"/>
      <c r="AQ418" s="815"/>
      <c r="AR418" s="815"/>
      <c r="AS418" s="815"/>
      <c r="AT418" s="815"/>
      <c r="AU418" s="815"/>
      <c r="AV418" s="815"/>
      <c r="AW418" s="815"/>
      <c r="AX418" s="815"/>
      <c r="AY418" s="815"/>
      <c r="AZ418" s="815"/>
      <c r="BA418" s="815"/>
      <c r="BB418" s="815"/>
      <c r="BC418" s="815"/>
      <c r="BD418" s="815"/>
      <c r="BE418" s="815"/>
      <c r="BF418" s="815"/>
      <c r="BG418" s="815"/>
      <c r="BH418" s="111"/>
      <c r="BI418" s="111"/>
      <c r="BJ418" s="111"/>
      <c r="BK418" s="111"/>
    </row>
    <row r="419" spans="2:63" s="110" customFormat="1" ht="17.25" customHeight="1" x14ac:dyDescent="0.15">
      <c r="D419" s="111"/>
      <c r="E419" s="111"/>
      <c r="F419" s="815"/>
      <c r="G419" s="815"/>
      <c r="H419" s="815"/>
      <c r="I419" s="815"/>
      <c r="J419" s="815"/>
      <c r="K419" s="815"/>
      <c r="L419" s="815"/>
      <c r="M419" s="815"/>
      <c r="N419" s="815"/>
      <c r="O419" s="815"/>
      <c r="P419" s="815"/>
      <c r="Q419" s="815"/>
      <c r="R419" s="815"/>
      <c r="S419" s="815"/>
      <c r="T419" s="815"/>
      <c r="U419" s="815"/>
      <c r="V419" s="815"/>
      <c r="W419" s="815"/>
      <c r="X419" s="815"/>
      <c r="Y419" s="815"/>
      <c r="Z419" s="815"/>
      <c r="AA419" s="815"/>
      <c r="AB419" s="815"/>
      <c r="AC419" s="815"/>
      <c r="AD419" s="815"/>
      <c r="AE419" s="815"/>
      <c r="AF419" s="815"/>
      <c r="AG419" s="815"/>
      <c r="AH419" s="815"/>
      <c r="AI419" s="815"/>
      <c r="AJ419" s="815"/>
      <c r="AK419" s="815"/>
      <c r="AL419" s="815"/>
      <c r="AM419" s="815"/>
      <c r="AN419" s="815"/>
      <c r="AO419" s="815"/>
      <c r="AP419" s="815"/>
      <c r="AQ419" s="815"/>
      <c r="AR419" s="815"/>
      <c r="AS419" s="815"/>
      <c r="AT419" s="815"/>
      <c r="AU419" s="815"/>
      <c r="AV419" s="815"/>
      <c r="AW419" s="815"/>
      <c r="AX419" s="815"/>
      <c r="AY419" s="815"/>
      <c r="AZ419" s="815"/>
      <c r="BA419" s="815"/>
      <c r="BB419" s="815"/>
      <c r="BC419" s="815"/>
      <c r="BD419" s="815"/>
      <c r="BE419" s="815"/>
      <c r="BF419" s="815"/>
      <c r="BG419" s="815"/>
      <c r="BH419" s="111"/>
      <c r="BI419" s="111"/>
      <c r="BJ419" s="111"/>
      <c r="BK419" s="111"/>
    </row>
    <row r="420" spans="2:63" s="110" customFormat="1" ht="14.25" customHeight="1" x14ac:dyDescent="0.15">
      <c r="D420" s="111"/>
      <c r="E420" s="111"/>
      <c r="F420" s="815" t="s">
        <v>493</v>
      </c>
      <c r="G420" s="815"/>
      <c r="H420" s="815"/>
      <c r="I420" s="815"/>
      <c r="J420" s="815"/>
      <c r="K420" s="815"/>
      <c r="L420" s="815"/>
      <c r="M420" s="815"/>
      <c r="N420" s="815"/>
      <c r="O420" s="815"/>
      <c r="P420" s="815"/>
      <c r="Q420" s="815"/>
      <c r="R420" s="815"/>
      <c r="S420" s="815"/>
      <c r="T420" s="815"/>
      <c r="U420" s="815"/>
      <c r="V420" s="815"/>
      <c r="W420" s="815"/>
      <c r="X420" s="815"/>
      <c r="Y420" s="815"/>
      <c r="Z420" s="815"/>
      <c r="AA420" s="815"/>
      <c r="AB420" s="815"/>
      <c r="AC420" s="815"/>
      <c r="AD420" s="815"/>
      <c r="AE420" s="815"/>
      <c r="AF420" s="815"/>
      <c r="AG420" s="815"/>
      <c r="AH420" s="815"/>
      <c r="AI420" s="815"/>
      <c r="AJ420" s="815"/>
      <c r="AK420" s="815"/>
      <c r="AL420" s="815"/>
      <c r="AM420" s="815"/>
      <c r="AN420" s="815"/>
      <c r="AO420" s="815"/>
      <c r="AP420" s="815"/>
      <c r="AQ420" s="815"/>
      <c r="AR420" s="815"/>
      <c r="AS420" s="815"/>
      <c r="AT420" s="815"/>
      <c r="AU420" s="815"/>
      <c r="AV420" s="815"/>
      <c r="AW420" s="815"/>
      <c r="AX420" s="815"/>
      <c r="AY420" s="815"/>
      <c r="AZ420" s="815"/>
      <c r="BA420" s="815"/>
      <c r="BB420" s="815"/>
      <c r="BC420" s="815"/>
      <c r="BD420" s="815"/>
      <c r="BE420" s="815"/>
      <c r="BF420" s="815"/>
      <c r="BG420" s="112"/>
      <c r="BH420" s="111"/>
      <c r="BI420" s="111"/>
      <c r="BJ420" s="111"/>
      <c r="BK420" s="111"/>
    </row>
    <row r="421" spans="2:63" s="110" customFormat="1" ht="46.5" customHeight="1" x14ac:dyDescent="0.15">
      <c r="D421" s="111"/>
      <c r="E421" s="111"/>
      <c r="F421" s="815"/>
      <c r="G421" s="815"/>
      <c r="H421" s="815"/>
      <c r="I421" s="815"/>
      <c r="J421" s="815"/>
      <c r="K421" s="815"/>
      <c r="L421" s="815"/>
      <c r="M421" s="815"/>
      <c r="N421" s="815"/>
      <c r="O421" s="815"/>
      <c r="P421" s="815"/>
      <c r="Q421" s="815"/>
      <c r="R421" s="815"/>
      <c r="S421" s="815"/>
      <c r="T421" s="815"/>
      <c r="U421" s="815"/>
      <c r="V421" s="815"/>
      <c r="W421" s="815"/>
      <c r="X421" s="815"/>
      <c r="Y421" s="815"/>
      <c r="Z421" s="815"/>
      <c r="AA421" s="815"/>
      <c r="AB421" s="815"/>
      <c r="AC421" s="815"/>
      <c r="AD421" s="815"/>
      <c r="AE421" s="815"/>
      <c r="AF421" s="815"/>
      <c r="AG421" s="815"/>
      <c r="AH421" s="815"/>
      <c r="AI421" s="815"/>
      <c r="AJ421" s="815"/>
      <c r="AK421" s="815"/>
      <c r="AL421" s="815"/>
      <c r="AM421" s="815"/>
      <c r="AN421" s="815"/>
      <c r="AO421" s="815"/>
      <c r="AP421" s="815"/>
      <c r="AQ421" s="815"/>
      <c r="AR421" s="815"/>
      <c r="AS421" s="815"/>
      <c r="AT421" s="815"/>
      <c r="AU421" s="815"/>
      <c r="AV421" s="815"/>
      <c r="AW421" s="815"/>
      <c r="AX421" s="815"/>
      <c r="AY421" s="815"/>
      <c r="AZ421" s="815"/>
      <c r="BA421" s="815"/>
      <c r="BB421" s="815"/>
      <c r="BC421" s="815"/>
      <c r="BD421" s="815"/>
      <c r="BE421" s="815"/>
      <c r="BF421" s="815"/>
      <c r="BG421" s="112"/>
      <c r="BH421" s="111"/>
      <c r="BI421" s="111"/>
      <c r="BJ421" s="111"/>
      <c r="BK421" s="111"/>
    </row>
    <row r="422" spans="2:63" s="110" customFormat="1" ht="14.25" customHeight="1" x14ac:dyDescent="0.15">
      <c r="D422" s="111"/>
      <c r="E422" s="111"/>
      <c r="F422" s="815" t="s">
        <v>494</v>
      </c>
      <c r="G422" s="815"/>
      <c r="H422" s="815"/>
      <c r="I422" s="815"/>
      <c r="J422" s="815"/>
      <c r="K422" s="815"/>
      <c r="L422" s="815"/>
      <c r="M422" s="815"/>
      <c r="N422" s="815"/>
      <c r="O422" s="815"/>
      <c r="P422" s="815"/>
      <c r="Q422" s="815"/>
      <c r="R422" s="815"/>
      <c r="S422" s="815"/>
      <c r="T422" s="815"/>
      <c r="U422" s="815"/>
      <c r="V422" s="815"/>
      <c r="W422" s="815"/>
      <c r="X422" s="815"/>
      <c r="Y422" s="815"/>
      <c r="Z422" s="815"/>
      <c r="AA422" s="815"/>
      <c r="AB422" s="815"/>
      <c r="AC422" s="815"/>
      <c r="AD422" s="815"/>
      <c r="AE422" s="815"/>
      <c r="AF422" s="815"/>
      <c r="AG422" s="815"/>
      <c r="AH422" s="815"/>
      <c r="AI422" s="815"/>
      <c r="AJ422" s="815"/>
      <c r="AK422" s="815"/>
      <c r="AL422" s="815"/>
      <c r="AM422" s="815"/>
      <c r="AN422" s="815"/>
      <c r="AO422" s="815"/>
      <c r="AP422" s="815"/>
      <c r="AQ422" s="815"/>
      <c r="AR422" s="815"/>
      <c r="AS422" s="815"/>
      <c r="AT422" s="815"/>
      <c r="AU422" s="815"/>
      <c r="AV422" s="815"/>
      <c r="AW422" s="815"/>
      <c r="AX422" s="815"/>
      <c r="AY422" s="815"/>
      <c r="AZ422" s="815"/>
      <c r="BA422" s="815"/>
      <c r="BB422" s="815"/>
      <c r="BC422" s="815"/>
      <c r="BD422" s="815"/>
      <c r="BE422" s="815"/>
      <c r="BF422" s="815"/>
      <c r="BG422" s="112"/>
      <c r="BH422" s="111"/>
      <c r="BI422" s="111"/>
      <c r="BJ422" s="111"/>
      <c r="BK422" s="111"/>
    </row>
    <row r="423" spans="2:63" s="110" customFormat="1" ht="21" customHeight="1" x14ac:dyDescent="0.15">
      <c r="D423" s="111"/>
      <c r="E423" s="111"/>
      <c r="F423" s="815"/>
      <c r="G423" s="815"/>
      <c r="H423" s="815"/>
      <c r="I423" s="815"/>
      <c r="J423" s="815"/>
      <c r="K423" s="815"/>
      <c r="L423" s="815"/>
      <c r="M423" s="815"/>
      <c r="N423" s="815"/>
      <c r="O423" s="815"/>
      <c r="P423" s="815"/>
      <c r="Q423" s="815"/>
      <c r="R423" s="815"/>
      <c r="S423" s="815"/>
      <c r="T423" s="815"/>
      <c r="U423" s="815"/>
      <c r="V423" s="815"/>
      <c r="W423" s="815"/>
      <c r="X423" s="815"/>
      <c r="Y423" s="815"/>
      <c r="Z423" s="815"/>
      <c r="AA423" s="815"/>
      <c r="AB423" s="815"/>
      <c r="AC423" s="815"/>
      <c r="AD423" s="815"/>
      <c r="AE423" s="815"/>
      <c r="AF423" s="815"/>
      <c r="AG423" s="815"/>
      <c r="AH423" s="815"/>
      <c r="AI423" s="815"/>
      <c r="AJ423" s="815"/>
      <c r="AK423" s="815"/>
      <c r="AL423" s="815"/>
      <c r="AM423" s="815"/>
      <c r="AN423" s="815"/>
      <c r="AO423" s="815"/>
      <c r="AP423" s="815"/>
      <c r="AQ423" s="815"/>
      <c r="AR423" s="815"/>
      <c r="AS423" s="815"/>
      <c r="AT423" s="815"/>
      <c r="AU423" s="815"/>
      <c r="AV423" s="815"/>
      <c r="AW423" s="815"/>
      <c r="AX423" s="815"/>
      <c r="AY423" s="815"/>
      <c r="AZ423" s="815"/>
      <c r="BA423" s="815"/>
      <c r="BB423" s="815"/>
      <c r="BC423" s="815"/>
      <c r="BD423" s="815"/>
      <c r="BE423" s="815"/>
      <c r="BF423" s="815"/>
      <c r="BG423" s="112"/>
      <c r="BH423" s="111"/>
      <c r="BI423" s="111"/>
      <c r="BJ423" s="111"/>
      <c r="BK423" s="111"/>
    </row>
    <row r="424" spans="2:63" s="3" customFormat="1" ht="12" customHeight="1" x14ac:dyDescent="0.4"/>
    <row r="425" spans="2:63" s="86" customFormat="1" ht="15" customHeight="1" x14ac:dyDescent="0.15">
      <c r="B425" s="2" t="s">
        <v>159</v>
      </c>
      <c r="C425" s="2"/>
    </row>
    <row r="426" spans="2:63" s="86" customFormat="1" ht="14.25" customHeight="1" x14ac:dyDescent="0.15">
      <c r="D426" s="522" t="s">
        <v>96</v>
      </c>
      <c r="E426" s="522"/>
      <c r="F426" s="522"/>
      <c r="G426" s="522"/>
      <c r="H426" s="522"/>
      <c r="I426" s="522"/>
      <c r="J426" s="522" t="s">
        <v>97</v>
      </c>
      <c r="K426" s="522"/>
      <c r="L426" s="522"/>
      <c r="M426" s="522"/>
      <c r="N426" s="522"/>
      <c r="O426" s="522"/>
      <c r="P426" s="522"/>
      <c r="Q426" s="522"/>
      <c r="R426" s="522"/>
      <c r="S426" s="522"/>
      <c r="T426" s="522"/>
      <c r="U426" s="522"/>
      <c r="V426" s="522"/>
      <c r="W426" s="522"/>
      <c r="X426" s="522"/>
      <c r="Y426" s="522"/>
      <c r="Z426" s="522"/>
      <c r="AA426" s="522"/>
      <c r="AB426" s="522"/>
      <c r="AC426" s="522"/>
      <c r="AD426" s="522"/>
      <c r="AE426" s="522"/>
      <c r="AF426" s="522"/>
      <c r="AG426" s="522" t="s">
        <v>98</v>
      </c>
      <c r="AH426" s="522"/>
      <c r="AI426" s="522"/>
      <c r="AJ426" s="522"/>
      <c r="AK426" s="522"/>
      <c r="AL426" s="522"/>
      <c r="AM426" s="522" t="s">
        <v>149</v>
      </c>
      <c r="AN426" s="522"/>
      <c r="AO426" s="522"/>
      <c r="AP426" s="522"/>
      <c r="AQ426" s="522"/>
      <c r="AR426" s="522"/>
      <c r="AS426" s="816" t="s">
        <v>109</v>
      </c>
      <c r="AT426" s="816"/>
      <c r="AU426" s="816"/>
      <c r="AV426" s="816"/>
      <c r="AW426" s="816"/>
      <c r="AX426" s="816"/>
      <c r="AY426" s="522" t="s">
        <v>110</v>
      </c>
      <c r="AZ426" s="522"/>
      <c r="BA426" s="522"/>
      <c r="BB426" s="522"/>
      <c r="BC426" s="522"/>
      <c r="BD426" s="522"/>
      <c r="BE426" s="98"/>
      <c r="BF426" s="98"/>
      <c r="BG426" s="98"/>
      <c r="BH426" s="98"/>
      <c r="BI426" s="98"/>
      <c r="BJ426" s="98"/>
    </row>
    <row r="427" spans="2:63" s="86" customFormat="1" ht="14.25" customHeight="1" x14ac:dyDescent="0.15">
      <c r="D427" s="522"/>
      <c r="E427" s="522"/>
      <c r="F427" s="522"/>
      <c r="G427" s="522"/>
      <c r="H427" s="522"/>
      <c r="I427" s="522"/>
      <c r="J427" s="522"/>
      <c r="K427" s="522"/>
      <c r="L427" s="522"/>
      <c r="M427" s="522"/>
      <c r="N427" s="522"/>
      <c r="O427" s="522"/>
      <c r="P427" s="522"/>
      <c r="Q427" s="522"/>
      <c r="R427" s="522"/>
      <c r="S427" s="522"/>
      <c r="T427" s="522"/>
      <c r="U427" s="522"/>
      <c r="V427" s="522"/>
      <c r="W427" s="522"/>
      <c r="X427" s="522"/>
      <c r="Y427" s="522"/>
      <c r="Z427" s="522"/>
      <c r="AA427" s="522"/>
      <c r="AB427" s="522"/>
      <c r="AC427" s="522"/>
      <c r="AD427" s="522"/>
      <c r="AE427" s="522"/>
      <c r="AF427" s="522"/>
      <c r="AG427" s="522"/>
      <c r="AH427" s="522"/>
      <c r="AI427" s="522"/>
      <c r="AJ427" s="522"/>
      <c r="AK427" s="522"/>
      <c r="AL427" s="522"/>
      <c r="AM427" s="522"/>
      <c r="AN427" s="522"/>
      <c r="AO427" s="522"/>
      <c r="AP427" s="522"/>
      <c r="AQ427" s="522"/>
      <c r="AR427" s="522"/>
      <c r="AS427" s="816"/>
      <c r="AT427" s="816"/>
      <c r="AU427" s="816"/>
      <c r="AV427" s="816"/>
      <c r="AW427" s="816"/>
      <c r="AX427" s="816"/>
      <c r="AY427" s="522"/>
      <c r="AZ427" s="522"/>
      <c r="BA427" s="522"/>
      <c r="BB427" s="522"/>
      <c r="BC427" s="522"/>
      <c r="BD427" s="522"/>
      <c r="BE427" s="98"/>
      <c r="BF427" s="98"/>
      <c r="BG427" s="98"/>
      <c r="BH427" s="98"/>
      <c r="BI427" s="98"/>
      <c r="BJ427" s="98"/>
    </row>
    <row r="428" spans="2:63" s="86" customFormat="1" ht="14.25" customHeight="1" x14ac:dyDescent="0.15">
      <c r="D428" s="522"/>
      <c r="E428" s="522"/>
      <c r="F428" s="522"/>
      <c r="G428" s="522"/>
      <c r="H428" s="522"/>
      <c r="I428" s="522"/>
      <c r="J428" s="522"/>
      <c r="K428" s="522"/>
      <c r="L428" s="522"/>
      <c r="M428" s="522"/>
      <c r="N428" s="522"/>
      <c r="O428" s="522"/>
      <c r="P428" s="522"/>
      <c r="Q428" s="522"/>
      <c r="R428" s="522"/>
      <c r="S428" s="522"/>
      <c r="T428" s="522"/>
      <c r="U428" s="522"/>
      <c r="V428" s="522"/>
      <c r="W428" s="522"/>
      <c r="X428" s="522"/>
      <c r="Y428" s="522"/>
      <c r="Z428" s="522"/>
      <c r="AA428" s="522"/>
      <c r="AB428" s="522"/>
      <c r="AC428" s="522"/>
      <c r="AD428" s="522"/>
      <c r="AE428" s="522"/>
      <c r="AF428" s="522"/>
      <c r="AG428" s="522"/>
      <c r="AH428" s="522"/>
      <c r="AI428" s="522"/>
      <c r="AJ428" s="522"/>
      <c r="AK428" s="522"/>
      <c r="AL428" s="522"/>
      <c r="AM428" s="522"/>
      <c r="AN428" s="522"/>
      <c r="AO428" s="522"/>
      <c r="AP428" s="522"/>
      <c r="AQ428" s="522"/>
      <c r="AR428" s="522"/>
      <c r="AS428" s="816"/>
      <c r="AT428" s="816"/>
      <c r="AU428" s="816"/>
      <c r="AV428" s="816"/>
      <c r="AW428" s="816"/>
      <c r="AX428" s="816"/>
      <c r="AY428" s="522"/>
      <c r="AZ428" s="522"/>
      <c r="BA428" s="522"/>
      <c r="BB428" s="522"/>
      <c r="BC428" s="522"/>
      <c r="BD428" s="522"/>
      <c r="BE428" s="98"/>
      <c r="BF428" s="98"/>
      <c r="BG428" s="98"/>
      <c r="BH428" s="98"/>
      <c r="BI428" s="98"/>
      <c r="BJ428" s="98"/>
    </row>
    <row r="429" spans="2:63" s="99" customFormat="1" ht="14.25" customHeight="1" x14ac:dyDescent="0.15">
      <c r="D429" s="805"/>
      <c r="E429" s="805"/>
      <c r="F429" s="805"/>
      <c r="G429" s="805"/>
      <c r="H429" s="805"/>
      <c r="I429" s="805"/>
      <c r="J429" s="806"/>
      <c r="K429" s="806"/>
      <c r="L429" s="806"/>
      <c r="M429" s="806"/>
      <c r="N429" s="806"/>
      <c r="O429" s="806"/>
      <c r="P429" s="806"/>
      <c r="Q429" s="806"/>
      <c r="R429" s="806"/>
      <c r="S429" s="806"/>
      <c r="T429" s="806"/>
      <c r="U429" s="806"/>
      <c r="V429" s="806"/>
      <c r="W429" s="806"/>
      <c r="X429" s="806"/>
      <c r="Y429" s="806"/>
      <c r="Z429" s="806"/>
      <c r="AA429" s="806"/>
      <c r="AB429" s="806"/>
      <c r="AC429" s="806"/>
      <c r="AD429" s="806"/>
      <c r="AE429" s="806"/>
      <c r="AF429" s="806"/>
      <c r="AG429" s="808"/>
      <c r="AH429" s="809"/>
      <c r="AI429" s="809"/>
      <c r="AJ429" s="809"/>
      <c r="AK429" s="809"/>
      <c r="AL429" s="809"/>
      <c r="AM429" s="810"/>
      <c r="AN429" s="810"/>
      <c r="AO429" s="810"/>
      <c r="AP429" s="810"/>
      <c r="AQ429" s="810"/>
      <c r="AR429" s="810"/>
      <c r="AS429" s="811"/>
      <c r="AT429" s="811"/>
      <c r="AU429" s="811"/>
      <c r="AV429" s="811"/>
      <c r="AW429" s="811"/>
      <c r="AX429" s="811"/>
      <c r="AY429" s="812">
        <f>AM429*AS429</f>
        <v>0</v>
      </c>
      <c r="AZ429" s="812"/>
      <c r="BA429" s="812"/>
      <c r="BB429" s="812"/>
      <c r="BC429" s="812"/>
      <c r="BD429" s="812"/>
      <c r="BE429" s="100"/>
      <c r="BF429" s="100"/>
      <c r="BG429" s="100"/>
      <c r="BH429" s="100"/>
      <c r="BI429" s="101"/>
      <c r="BJ429" s="101"/>
    </row>
    <row r="430" spans="2:63" s="99" customFormat="1" ht="14.25" customHeight="1" x14ac:dyDescent="0.15">
      <c r="D430" s="805"/>
      <c r="E430" s="805"/>
      <c r="F430" s="805"/>
      <c r="G430" s="805"/>
      <c r="H430" s="805"/>
      <c r="I430" s="805"/>
      <c r="J430" s="807"/>
      <c r="K430" s="807"/>
      <c r="L430" s="807"/>
      <c r="M430" s="807"/>
      <c r="N430" s="807"/>
      <c r="O430" s="807"/>
      <c r="P430" s="807"/>
      <c r="Q430" s="807"/>
      <c r="R430" s="807"/>
      <c r="S430" s="807"/>
      <c r="T430" s="807"/>
      <c r="U430" s="807"/>
      <c r="V430" s="807"/>
      <c r="W430" s="807"/>
      <c r="X430" s="807"/>
      <c r="Y430" s="807"/>
      <c r="Z430" s="807"/>
      <c r="AA430" s="807"/>
      <c r="AB430" s="807"/>
      <c r="AC430" s="807"/>
      <c r="AD430" s="807"/>
      <c r="AE430" s="807"/>
      <c r="AF430" s="807"/>
      <c r="AG430" s="809"/>
      <c r="AH430" s="809"/>
      <c r="AI430" s="809"/>
      <c r="AJ430" s="809"/>
      <c r="AK430" s="809"/>
      <c r="AL430" s="809"/>
      <c r="AM430" s="810"/>
      <c r="AN430" s="810"/>
      <c r="AO430" s="810"/>
      <c r="AP430" s="810"/>
      <c r="AQ430" s="810"/>
      <c r="AR430" s="810"/>
      <c r="AS430" s="811"/>
      <c r="AT430" s="811"/>
      <c r="AU430" s="811"/>
      <c r="AV430" s="811"/>
      <c r="AW430" s="811"/>
      <c r="AX430" s="811"/>
      <c r="AY430" s="812"/>
      <c r="AZ430" s="812"/>
      <c r="BA430" s="812"/>
      <c r="BB430" s="812"/>
      <c r="BC430" s="812"/>
      <c r="BD430" s="812"/>
      <c r="BE430" s="100"/>
      <c r="BF430" s="100"/>
      <c r="BG430" s="100"/>
      <c r="BH430" s="100"/>
      <c r="BI430" s="101"/>
      <c r="BJ430" s="101"/>
    </row>
    <row r="431" spans="2:63" s="99" customFormat="1" ht="14.25" customHeight="1" x14ac:dyDescent="0.15">
      <c r="D431" s="805"/>
      <c r="E431" s="805"/>
      <c r="F431" s="805"/>
      <c r="G431" s="805"/>
      <c r="H431" s="805"/>
      <c r="I431" s="805"/>
      <c r="J431" s="813" t="s">
        <v>150</v>
      </c>
      <c r="K431" s="813"/>
      <c r="L431" s="813"/>
      <c r="M431" s="813"/>
      <c r="N431" s="813"/>
      <c r="O431" s="813"/>
      <c r="P431" s="813"/>
      <c r="Q431" s="813"/>
      <c r="R431" s="813"/>
      <c r="S431" s="813"/>
      <c r="T431" s="813"/>
      <c r="U431" s="813"/>
      <c r="V431" s="813"/>
      <c r="W431" s="813"/>
      <c r="X431" s="813"/>
      <c r="Y431" s="813"/>
      <c r="Z431" s="813"/>
      <c r="AA431" s="813"/>
      <c r="AB431" s="813"/>
      <c r="AC431" s="813"/>
      <c r="AD431" s="813"/>
      <c r="AE431" s="813"/>
      <c r="AF431" s="813"/>
      <c r="AG431" s="809"/>
      <c r="AH431" s="809"/>
      <c r="AI431" s="809"/>
      <c r="AJ431" s="809"/>
      <c r="AK431" s="809"/>
      <c r="AL431" s="809"/>
      <c r="AM431" s="810"/>
      <c r="AN431" s="810"/>
      <c r="AO431" s="810"/>
      <c r="AP431" s="810"/>
      <c r="AQ431" s="810"/>
      <c r="AR431" s="810"/>
      <c r="AS431" s="811"/>
      <c r="AT431" s="811"/>
      <c r="AU431" s="811"/>
      <c r="AV431" s="811"/>
      <c r="AW431" s="811"/>
      <c r="AX431" s="811"/>
      <c r="AY431" s="812"/>
      <c r="AZ431" s="812"/>
      <c r="BA431" s="812"/>
      <c r="BB431" s="812"/>
      <c r="BC431" s="812"/>
      <c r="BD431" s="812"/>
      <c r="BE431" s="100"/>
      <c r="BF431" s="100"/>
      <c r="BG431" s="100"/>
      <c r="BH431" s="100"/>
      <c r="BI431" s="101"/>
      <c r="BJ431" s="101"/>
      <c r="BK431" s="102"/>
    </row>
    <row r="432" spans="2:63" s="86" customFormat="1" ht="14.25" customHeight="1" x14ac:dyDescent="0.15">
      <c r="B432" s="2"/>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c r="AH432" s="300"/>
      <c r="AI432" s="300"/>
      <c r="AJ432" s="300"/>
      <c r="AK432" s="300"/>
      <c r="AL432" s="300"/>
      <c r="AM432" s="300"/>
      <c r="AN432" s="300"/>
      <c r="AO432" s="300"/>
      <c r="AP432" s="300"/>
      <c r="AQ432" s="300"/>
      <c r="AR432" s="300"/>
      <c r="AS432" s="300"/>
      <c r="AT432" s="300"/>
      <c r="AU432" s="300"/>
      <c r="AV432" s="300"/>
      <c r="AW432" s="300"/>
      <c r="AX432" s="300"/>
      <c r="AY432" s="300"/>
      <c r="AZ432" s="300"/>
      <c r="BA432" s="300"/>
      <c r="BB432" s="300"/>
      <c r="BC432" s="300"/>
      <c r="BD432" s="300"/>
      <c r="BE432" s="301"/>
      <c r="BF432" s="301"/>
      <c r="BG432" s="301"/>
      <c r="BI432" s="300"/>
      <c r="BJ432" s="300"/>
    </row>
    <row r="433" spans="1:63" s="3" customFormat="1" ht="14.25" customHeight="1" x14ac:dyDescent="0.4">
      <c r="A433" s="2" t="s">
        <v>495</v>
      </c>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row>
    <row r="434" spans="1:63" s="3" customFormat="1" ht="14.25" customHeight="1" x14ac:dyDescent="0.15">
      <c r="B434" s="86" t="s">
        <v>496</v>
      </c>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row>
    <row r="435" spans="1:63" s="3" customFormat="1" ht="14.25" customHeight="1" x14ac:dyDescent="0.4">
      <c r="A435" s="2"/>
      <c r="B435" s="7"/>
      <c r="C435" s="59"/>
      <c r="D435" s="573" t="s">
        <v>96</v>
      </c>
      <c r="E435" s="744"/>
      <c r="F435" s="744"/>
      <c r="G435" s="744"/>
      <c r="H435" s="744"/>
      <c r="I435" s="745"/>
      <c r="J435" s="555" t="s">
        <v>97</v>
      </c>
      <c r="K435" s="556"/>
      <c r="L435" s="556"/>
      <c r="M435" s="556"/>
      <c r="N435" s="556"/>
      <c r="O435" s="556"/>
      <c r="P435" s="556"/>
      <c r="Q435" s="556"/>
      <c r="R435" s="556"/>
      <c r="S435" s="556"/>
      <c r="T435" s="556"/>
      <c r="U435" s="556"/>
      <c r="V435" s="556"/>
      <c r="W435" s="556"/>
      <c r="X435" s="556"/>
      <c r="Y435" s="556"/>
      <c r="Z435" s="556"/>
      <c r="AA435" s="556"/>
      <c r="AB435" s="556"/>
      <c r="AC435" s="556"/>
      <c r="AD435" s="556"/>
      <c r="AE435" s="556"/>
      <c r="AF435" s="557"/>
      <c r="AG435" s="564" t="s">
        <v>98</v>
      </c>
      <c r="AH435" s="565"/>
      <c r="AI435" s="565"/>
      <c r="AJ435" s="565"/>
      <c r="AK435" s="565"/>
      <c r="AL435" s="566"/>
      <c r="AM435" s="787" t="s">
        <v>149</v>
      </c>
      <c r="AN435" s="788"/>
      <c r="AO435" s="788"/>
      <c r="AP435" s="788"/>
      <c r="AQ435" s="788"/>
      <c r="AR435" s="789"/>
      <c r="AS435" s="796" t="s">
        <v>109</v>
      </c>
      <c r="AT435" s="797"/>
      <c r="AU435" s="797"/>
      <c r="AV435" s="797"/>
      <c r="AW435" s="797"/>
      <c r="AX435" s="798"/>
      <c r="AY435" s="787" t="s">
        <v>110</v>
      </c>
      <c r="AZ435" s="788"/>
      <c r="BA435" s="788"/>
      <c r="BB435" s="788"/>
      <c r="BC435" s="788"/>
      <c r="BD435" s="789"/>
      <c r="BE435" s="2"/>
      <c r="BF435" s="2"/>
      <c r="BG435" s="2"/>
      <c r="BH435" s="2"/>
      <c r="BI435" s="2"/>
      <c r="BJ435" s="2"/>
      <c r="BK435" s="2"/>
    </row>
    <row r="436" spans="1:63" s="3" customFormat="1" ht="14.25" customHeight="1" x14ac:dyDescent="0.4">
      <c r="A436" s="2"/>
      <c r="B436" s="7"/>
      <c r="C436" s="59"/>
      <c r="D436" s="781"/>
      <c r="E436" s="782"/>
      <c r="F436" s="782"/>
      <c r="G436" s="782"/>
      <c r="H436" s="782"/>
      <c r="I436" s="783"/>
      <c r="J436" s="558"/>
      <c r="K436" s="559"/>
      <c r="L436" s="559"/>
      <c r="M436" s="559"/>
      <c r="N436" s="559"/>
      <c r="O436" s="559"/>
      <c r="P436" s="559"/>
      <c r="Q436" s="559"/>
      <c r="R436" s="559"/>
      <c r="S436" s="559"/>
      <c r="T436" s="559"/>
      <c r="U436" s="559"/>
      <c r="V436" s="559"/>
      <c r="W436" s="559"/>
      <c r="X436" s="559"/>
      <c r="Y436" s="559"/>
      <c r="Z436" s="559"/>
      <c r="AA436" s="559"/>
      <c r="AB436" s="559"/>
      <c r="AC436" s="559"/>
      <c r="AD436" s="559"/>
      <c r="AE436" s="559"/>
      <c r="AF436" s="560"/>
      <c r="AG436" s="567"/>
      <c r="AH436" s="568"/>
      <c r="AI436" s="568"/>
      <c r="AJ436" s="568"/>
      <c r="AK436" s="568"/>
      <c r="AL436" s="569"/>
      <c r="AM436" s="790"/>
      <c r="AN436" s="791"/>
      <c r="AO436" s="791"/>
      <c r="AP436" s="791"/>
      <c r="AQ436" s="791"/>
      <c r="AR436" s="792"/>
      <c r="AS436" s="799"/>
      <c r="AT436" s="800"/>
      <c r="AU436" s="800"/>
      <c r="AV436" s="800"/>
      <c r="AW436" s="800"/>
      <c r="AX436" s="801"/>
      <c r="AY436" s="790"/>
      <c r="AZ436" s="791"/>
      <c r="BA436" s="791"/>
      <c r="BB436" s="791"/>
      <c r="BC436" s="791"/>
      <c r="BD436" s="792"/>
      <c r="BE436" s="2"/>
      <c r="BF436" s="2"/>
      <c r="BG436" s="2"/>
      <c r="BH436" s="2"/>
      <c r="BI436" s="2"/>
      <c r="BJ436" s="2"/>
      <c r="BK436" s="2"/>
    </row>
    <row r="437" spans="1:63" s="3" customFormat="1" ht="14.25" customHeight="1" x14ac:dyDescent="0.4">
      <c r="A437" s="2"/>
      <c r="B437" s="7"/>
      <c r="C437" s="59"/>
      <c r="D437" s="784"/>
      <c r="E437" s="785"/>
      <c r="F437" s="785"/>
      <c r="G437" s="785"/>
      <c r="H437" s="785"/>
      <c r="I437" s="786"/>
      <c r="J437" s="561"/>
      <c r="K437" s="562"/>
      <c r="L437" s="562"/>
      <c r="M437" s="562"/>
      <c r="N437" s="562"/>
      <c r="O437" s="562"/>
      <c r="P437" s="562"/>
      <c r="Q437" s="562"/>
      <c r="R437" s="562"/>
      <c r="S437" s="562"/>
      <c r="T437" s="562"/>
      <c r="U437" s="562"/>
      <c r="V437" s="562"/>
      <c r="W437" s="562"/>
      <c r="X437" s="562"/>
      <c r="Y437" s="562"/>
      <c r="Z437" s="562"/>
      <c r="AA437" s="562"/>
      <c r="AB437" s="562"/>
      <c r="AC437" s="562"/>
      <c r="AD437" s="562"/>
      <c r="AE437" s="562"/>
      <c r="AF437" s="563"/>
      <c r="AG437" s="570"/>
      <c r="AH437" s="571"/>
      <c r="AI437" s="571"/>
      <c r="AJ437" s="571"/>
      <c r="AK437" s="571"/>
      <c r="AL437" s="572"/>
      <c r="AM437" s="793"/>
      <c r="AN437" s="794"/>
      <c r="AO437" s="794"/>
      <c r="AP437" s="794"/>
      <c r="AQ437" s="794"/>
      <c r="AR437" s="795"/>
      <c r="AS437" s="802"/>
      <c r="AT437" s="803"/>
      <c r="AU437" s="803"/>
      <c r="AV437" s="803"/>
      <c r="AW437" s="803"/>
      <c r="AX437" s="804"/>
      <c r="AY437" s="793"/>
      <c r="AZ437" s="794"/>
      <c r="BA437" s="794"/>
      <c r="BB437" s="794"/>
      <c r="BC437" s="794"/>
      <c r="BD437" s="795"/>
      <c r="BE437" s="2"/>
      <c r="BF437" s="2"/>
      <c r="BG437" s="2"/>
      <c r="BH437" s="2"/>
      <c r="BI437" s="2"/>
      <c r="BJ437" s="2"/>
      <c r="BK437" s="2"/>
    </row>
    <row r="438" spans="1:63" s="3" customFormat="1" ht="14.25" customHeight="1" x14ac:dyDescent="0.4">
      <c r="B438" s="66"/>
      <c r="C438" s="67"/>
      <c r="D438" s="580"/>
      <c r="E438" s="581"/>
      <c r="F438" s="581"/>
      <c r="G438" s="581"/>
      <c r="H438" s="581"/>
      <c r="I438" s="582"/>
      <c r="J438" s="754"/>
      <c r="K438" s="755"/>
      <c r="L438" s="755"/>
      <c r="M438" s="755"/>
      <c r="N438" s="755"/>
      <c r="O438" s="755"/>
      <c r="P438" s="755"/>
      <c r="Q438" s="755"/>
      <c r="R438" s="755"/>
      <c r="S438" s="755"/>
      <c r="T438" s="755"/>
      <c r="U438" s="755"/>
      <c r="V438" s="755"/>
      <c r="W438" s="755"/>
      <c r="X438" s="755"/>
      <c r="Y438" s="755"/>
      <c r="Z438" s="755"/>
      <c r="AA438" s="755"/>
      <c r="AB438" s="755"/>
      <c r="AC438" s="755"/>
      <c r="AD438" s="755"/>
      <c r="AE438" s="755"/>
      <c r="AF438" s="756"/>
      <c r="AG438" s="760"/>
      <c r="AH438" s="761"/>
      <c r="AI438" s="761"/>
      <c r="AJ438" s="761"/>
      <c r="AK438" s="761"/>
      <c r="AL438" s="762"/>
      <c r="AM438" s="537"/>
      <c r="AN438" s="538"/>
      <c r="AO438" s="538"/>
      <c r="AP438" s="538"/>
      <c r="AQ438" s="538"/>
      <c r="AR438" s="539"/>
      <c r="AS438" s="543"/>
      <c r="AT438" s="544"/>
      <c r="AU438" s="544"/>
      <c r="AV438" s="544"/>
      <c r="AW438" s="544"/>
      <c r="AX438" s="545"/>
      <c r="AY438" s="769">
        <f>AM438*AS438</f>
        <v>0</v>
      </c>
      <c r="AZ438" s="770"/>
      <c r="BA438" s="770"/>
      <c r="BB438" s="770"/>
      <c r="BC438" s="770"/>
      <c r="BD438" s="771"/>
    </row>
    <row r="439" spans="1:63" s="3" customFormat="1" ht="14.25" customHeight="1" x14ac:dyDescent="0.4">
      <c r="B439" s="66"/>
      <c r="C439" s="67"/>
      <c r="D439" s="583"/>
      <c r="E439" s="584"/>
      <c r="F439" s="584"/>
      <c r="G439" s="584"/>
      <c r="H439" s="584"/>
      <c r="I439" s="585"/>
      <c r="J439" s="757"/>
      <c r="K439" s="758"/>
      <c r="L439" s="758"/>
      <c r="M439" s="758"/>
      <c r="N439" s="758"/>
      <c r="O439" s="758"/>
      <c r="P439" s="758"/>
      <c r="Q439" s="758"/>
      <c r="R439" s="758"/>
      <c r="S439" s="758"/>
      <c r="T439" s="758"/>
      <c r="U439" s="758"/>
      <c r="V439" s="758"/>
      <c r="W439" s="758"/>
      <c r="X439" s="758"/>
      <c r="Y439" s="758"/>
      <c r="Z439" s="758"/>
      <c r="AA439" s="758"/>
      <c r="AB439" s="758"/>
      <c r="AC439" s="758"/>
      <c r="AD439" s="758"/>
      <c r="AE439" s="758"/>
      <c r="AF439" s="759"/>
      <c r="AG439" s="763"/>
      <c r="AH439" s="764"/>
      <c r="AI439" s="764"/>
      <c r="AJ439" s="764"/>
      <c r="AK439" s="764"/>
      <c r="AL439" s="765"/>
      <c r="AM439" s="691"/>
      <c r="AN439" s="692"/>
      <c r="AO439" s="692"/>
      <c r="AP439" s="692"/>
      <c r="AQ439" s="692"/>
      <c r="AR439" s="693"/>
      <c r="AS439" s="694"/>
      <c r="AT439" s="695"/>
      <c r="AU439" s="695"/>
      <c r="AV439" s="695"/>
      <c r="AW439" s="695"/>
      <c r="AX439" s="696"/>
      <c r="AY439" s="772"/>
      <c r="AZ439" s="773"/>
      <c r="BA439" s="773"/>
      <c r="BB439" s="773"/>
      <c r="BC439" s="773"/>
      <c r="BD439" s="774"/>
    </row>
    <row r="440" spans="1:63" s="3" customFormat="1" ht="14.25" customHeight="1" x14ac:dyDescent="0.4">
      <c r="B440" s="66"/>
      <c r="C440" s="67"/>
      <c r="D440" s="586"/>
      <c r="E440" s="587"/>
      <c r="F440" s="587"/>
      <c r="G440" s="587"/>
      <c r="H440" s="587"/>
      <c r="I440" s="588"/>
      <c r="J440" s="778" t="s">
        <v>150</v>
      </c>
      <c r="K440" s="779"/>
      <c r="L440" s="779"/>
      <c r="M440" s="779"/>
      <c r="N440" s="779"/>
      <c r="O440" s="779"/>
      <c r="P440" s="779"/>
      <c r="Q440" s="779"/>
      <c r="R440" s="779"/>
      <c r="S440" s="779"/>
      <c r="T440" s="779"/>
      <c r="U440" s="779"/>
      <c r="V440" s="779"/>
      <c r="W440" s="779"/>
      <c r="X440" s="779"/>
      <c r="Y440" s="779"/>
      <c r="Z440" s="779"/>
      <c r="AA440" s="779"/>
      <c r="AB440" s="779"/>
      <c r="AC440" s="779"/>
      <c r="AD440" s="779"/>
      <c r="AE440" s="779"/>
      <c r="AF440" s="780"/>
      <c r="AG440" s="766"/>
      <c r="AH440" s="767"/>
      <c r="AI440" s="767"/>
      <c r="AJ440" s="767"/>
      <c r="AK440" s="767"/>
      <c r="AL440" s="768"/>
      <c r="AM440" s="540"/>
      <c r="AN440" s="541"/>
      <c r="AO440" s="541"/>
      <c r="AP440" s="541"/>
      <c r="AQ440" s="541"/>
      <c r="AR440" s="542"/>
      <c r="AS440" s="546"/>
      <c r="AT440" s="547"/>
      <c r="AU440" s="547"/>
      <c r="AV440" s="547"/>
      <c r="AW440" s="547"/>
      <c r="AX440" s="548"/>
      <c r="AY440" s="775"/>
      <c r="AZ440" s="776"/>
      <c r="BA440" s="776"/>
      <c r="BB440" s="776"/>
      <c r="BC440" s="776"/>
      <c r="BD440" s="777"/>
    </row>
    <row r="441" spans="1:63" s="3" customFormat="1" ht="14.25" customHeight="1" x14ac:dyDescent="0.4">
      <c r="B441" s="66"/>
      <c r="C441" s="67"/>
      <c r="D441" s="580"/>
      <c r="E441" s="581"/>
      <c r="F441" s="581"/>
      <c r="G441" s="581"/>
      <c r="H441" s="581"/>
      <c r="I441" s="582"/>
      <c r="J441" s="754"/>
      <c r="K441" s="755"/>
      <c r="L441" s="755"/>
      <c r="M441" s="755"/>
      <c r="N441" s="755"/>
      <c r="O441" s="755"/>
      <c r="P441" s="755"/>
      <c r="Q441" s="755"/>
      <c r="R441" s="755"/>
      <c r="S441" s="755"/>
      <c r="T441" s="755"/>
      <c r="U441" s="755"/>
      <c r="V441" s="755"/>
      <c r="W441" s="755"/>
      <c r="X441" s="755"/>
      <c r="Y441" s="755"/>
      <c r="Z441" s="755"/>
      <c r="AA441" s="755"/>
      <c r="AB441" s="755"/>
      <c r="AC441" s="755"/>
      <c r="AD441" s="755"/>
      <c r="AE441" s="755"/>
      <c r="AF441" s="756"/>
      <c r="AG441" s="760"/>
      <c r="AH441" s="761"/>
      <c r="AI441" s="761"/>
      <c r="AJ441" s="761"/>
      <c r="AK441" s="761"/>
      <c r="AL441" s="762"/>
      <c r="AM441" s="537"/>
      <c r="AN441" s="538"/>
      <c r="AO441" s="538"/>
      <c r="AP441" s="538"/>
      <c r="AQ441" s="538"/>
      <c r="AR441" s="539"/>
      <c r="AS441" s="543"/>
      <c r="AT441" s="544"/>
      <c r="AU441" s="544"/>
      <c r="AV441" s="544"/>
      <c r="AW441" s="544"/>
      <c r="AX441" s="545"/>
      <c r="AY441" s="769">
        <f>AM441*AS441</f>
        <v>0</v>
      </c>
      <c r="AZ441" s="770"/>
      <c r="BA441" s="770"/>
      <c r="BB441" s="770"/>
      <c r="BC441" s="770"/>
      <c r="BD441" s="771"/>
    </row>
    <row r="442" spans="1:63" s="3" customFormat="1" ht="14.25" customHeight="1" x14ac:dyDescent="0.4">
      <c r="B442" s="66"/>
      <c r="C442" s="67"/>
      <c r="D442" s="583"/>
      <c r="E442" s="584"/>
      <c r="F442" s="584"/>
      <c r="G442" s="584"/>
      <c r="H442" s="584"/>
      <c r="I442" s="585"/>
      <c r="J442" s="757"/>
      <c r="K442" s="758"/>
      <c r="L442" s="758"/>
      <c r="M442" s="758"/>
      <c r="N442" s="758"/>
      <c r="O442" s="758"/>
      <c r="P442" s="758"/>
      <c r="Q442" s="758"/>
      <c r="R442" s="758"/>
      <c r="S442" s="758"/>
      <c r="T442" s="758"/>
      <c r="U442" s="758"/>
      <c r="V442" s="758"/>
      <c r="W442" s="758"/>
      <c r="X442" s="758"/>
      <c r="Y442" s="758"/>
      <c r="Z442" s="758"/>
      <c r="AA442" s="758"/>
      <c r="AB442" s="758"/>
      <c r="AC442" s="758"/>
      <c r="AD442" s="758"/>
      <c r="AE442" s="758"/>
      <c r="AF442" s="759"/>
      <c r="AG442" s="763"/>
      <c r="AH442" s="764"/>
      <c r="AI442" s="764"/>
      <c r="AJ442" s="764"/>
      <c r="AK442" s="764"/>
      <c r="AL442" s="765"/>
      <c r="AM442" s="691"/>
      <c r="AN442" s="692"/>
      <c r="AO442" s="692"/>
      <c r="AP442" s="692"/>
      <c r="AQ442" s="692"/>
      <c r="AR442" s="693"/>
      <c r="AS442" s="694"/>
      <c r="AT442" s="695"/>
      <c r="AU442" s="695"/>
      <c r="AV442" s="695"/>
      <c r="AW442" s="695"/>
      <c r="AX442" s="696"/>
      <c r="AY442" s="772"/>
      <c r="AZ442" s="773"/>
      <c r="BA442" s="773"/>
      <c r="BB442" s="773"/>
      <c r="BC442" s="773"/>
      <c r="BD442" s="774"/>
    </row>
    <row r="443" spans="1:63" s="3" customFormat="1" ht="14.25" customHeight="1" x14ac:dyDescent="0.4">
      <c r="B443" s="66"/>
      <c r="C443" s="67"/>
      <c r="D443" s="586"/>
      <c r="E443" s="587"/>
      <c r="F443" s="587"/>
      <c r="G443" s="587"/>
      <c r="H443" s="587"/>
      <c r="I443" s="588"/>
      <c r="J443" s="778" t="s">
        <v>150</v>
      </c>
      <c r="K443" s="779"/>
      <c r="L443" s="779"/>
      <c r="M443" s="779"/>
      <c r="N443" s="779"/>
      <c r="O443" s="779"/>
      <c r="P443" s="779"/>
      <c r="Q443" s="779"/>
      <c r="R443" s="779"/>
      <c r="S443" s="779"/>
      <c r="T443" s="779"/>
      <c r="U443" s="779"/>
      <c r="V443" s="779"/>
      <c r="W443" s="779"/>
      <c r="X443" s="779"/>
      <c r="Y443" s="779"/>
      <c r="Z443" s="779"/>
      <c r="AA443" s="779"/>
      <c r="AB443" s="779"/>
      <c r="AC443" s="779"/>
      <c r="AD443" s="779"/>
      <c r="AE443" s="779"/>
      <c r="AF443" s="780"/>
      <c r="AG443" s="766"/>
      <c r="AH443" s="767"/>
      <c r="AI443" s="767"/>
      <c r="AJ443" s="767"/>
      <c r="AK443" s="767"/>
      <c r="AL443" s="768"/>
      <c r="AM443" s="540"/>
      <c r="AN443" s="541"/>
      <c r="AO443" s="541"/>
      <c r="AP443" s="541"/>
      <c r="AQ443" s="541"/>
      <c r="AR443" s="542"/>
      <c r="AS443" s="546"/>
      <c r="AT443" s="547"/>
      <c r="AU443" s="547"/>
      <c r="AV443" s="547"/>
      <c r="AW443" s="547"/>
      <c r="AX443" s="548"/>
      <c r="AY443" s="775"/>
      <c r="AZ443" s="776"/>
      <c r="BA443" s="776"/>
      <c r="BB443" s="776"/>
      <c r="BC443" s="776"/>
      <c r="BD443" s="777"/>
    </row>
    <row r="444" spans="1:63" s="3" customFormat="1" ht="22.5" customHeight="1" x14ac:dyDescent="0.4">
      <c r="A444" s="2"/>
      <c r="B444" s="2"/>
      <c r="C444" s="2"/>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N444" s="744" t="s">
        <v>162</v>
      </c>
      <c r="AO444" s="744"/>
      <c r="AP444" s="744"/>
      <c r="AQ444" s="744"/>
      <c r="AR444" s="744"/>
      <c r="AS444" s="744"/>
      <c r="AT444" s="744"/>
      <c r="AU444" s="744"/>
      <c r="AV444" s="744"/>
      <c r="AW444" s="744"/>
      <c r="AX444" s="745"/>
      <c r="AY444" s="746" t="str">
        <f>IF(O80&gt;=151,2,IF(O80&lt;=40,"-",1))</f>
        <v>-</v>
      </c>
      <c r="AZ444" s="747"/>
      <c r="BA444" s="747"/>
      <c r="BB444" s="748"/>
      <c r="BC444" s="749" t="s">
        <v>28</v>
      </c>
      <c r="BD444" s="750"/>
      <c r="BE444" s="2"/>
      <c r="BF444" s="2"/>
      <c r="BG444" s="2"/>
      <c r="BH444" s="2"/>
      <c r="BI444" s="2"/>
      <c r="BJ444" s="2"/>
      <c r="BK444" s="2"/>
    </row>
    <row r="445" spans="1:63" s="115" customFormat="1" ht="32.25" customHeight="1" x14ac:dyDescent="0.4">
      <c r="A445" s="114"/>
      <c r="B445" s="114"/>
      <c r="C445" s="114"/>
      <c r="D445" s="1457" t="s">
        <v>497</v>
      </c>
      <c r="E445" s="1457"/>
      <c r="F445" s="1457"/>
      <c r="G445" s="1457"/>
      <c r="H445" s="1457"/>
      <c r="I445" s="1457"/>
      <c r="J445" s="1457"/>
      <c r="K445" s="1457"/>
      <c r="L445" s="1457"/>
      <c r="M445" s="1457"/>
      <c r="N445" s="1457"/>
      <c r="O445" s="1457"/>
      <c r="P445" s="1457"/>
      <c r="Q445" s="1457"/>
      <c r="R445" s="1457"/>
      <c r="S445" s="1457"/>
      <c r="T445" s="1457"/>
      <c r="U445" s="1457"/>
      <c r="V445" s="1457"/>
      <c r="W445" s="1457"/>
      <c r="X445" s="1457"/>
      <c r="Y445" s="1457"/>
      <c r="Z445" s="1457"/>
      <c r="AA445" s="1457"/>
      <c r="AB445" s="1457"/>
      <c r="AC445" s="1457"/>
      <c r="AD445" s="1457"/>
      <c r="AE445" s="1457"/>
      <c r="AF445" s="1457"/>
      <c r="AG445" s="1457"/>
      <c r="AH445" s="1457"/>
      <c r="AI445" s="1457"/>
      <c r="AJ445" s="1457"/>
      <c r="AK445" s="1457"/>
      <c r="AL445" s="1457"/>
      <c r="AM445" s="1457"/>
      <c r="AN445" s="1457"/>
      <c r="AO445" s="1457"/>
      <c r="AP445" s="1457"/>
      <c r="AQ445" s="1457"/>
      <c r="AR445" s="1457"/>
      <c r="AS445" s="1457"/>
      <c r="AT445" s="1457"/>
      <c r="AU445" s="1457"/>
      <c r="AV445" s="1457"/>
      <c r="AW445" s="1457"/>
      <c r="AX445" s="1457"/>
      <c r="AY445" s="1458"/>
      <c r="AZ445" s="1458"/>
      <c r="BA445" s="1458"/>
      <c r="BB445" s="1458"/>
      <c r="BC445" s="1458"/>
      <c r="BD445" s="1458"/>
      <c r="BE445" s="114"/>
      <c r="BF445" s="114"/>
      <c r="BG445" s="114"/>
      <c r="BH445" s="114"/>
      <c r="BI445" s="114"/>
      <c r="BJ445" s="114"/>
      <c r="BK445" s="114"/>
    </row>
    <row r="446" spans="1:63" s="115" customFormat="1" ht="17.25" customHeight="1" x14ac:dyDescent="0.4">
      <c r="A446" s="114"/>
      <c r="B446" s="114"/>
      <c r="C446" s="114"/>
      <c r="D446" s="753" t="s">
        <v>498</v>
      </c>
      <c r="E446" s="753"/>
      <c r="F446" s="753"/>
      <c r="G446" s="753"/>
      <c r="H446" s="753"/>
      <c r="I446" s="753"/>
      <c r="J446" s="753"/>
      <c r="K446" s="753"/>
      <c r="L446" s="753"/>
      <c r="M446" s="753"/>
      <c r="N446" s="753"/>
      <c r="O446" s="753"/>
      <c r="P446" s="753"/>
      <c r="Q446" s="753"/>
      <c r="R446" s="753"/>
      <c r="S446" s="753"/>
      <c r="T446" s="753"/>
      <c r="U446" s="753"/>
      <c r="V446" s="753"/>
      <c r="W446" s="753"/>
      <c r="X446" s="753"/>
      <c r="Y446" s="753"/>
      <c r="Z446" s="753"/>
      <c r="AA446" s="753"/>
      <c r="AB446" s="753"/>
      <c r="AC446" s="753"/>
      <c r="AD446" s="753"/>
      <c r="AE446" s="753"/>
      <c r="AF446" s="753"/>
      <c r="AG446" s="753"/>
      <c r="AH446" s="753"/>
      <c r="AI446" s="753"/>
      <c r="AJ446" s="753"/>
      <c r="AK446" s="753"/>
      <c r="AL446" s="753"/>
      <c r="AM446" s="753"/>
      <c r="AN446" s="753"/>
      <c r="AO446" s="753"/>
      <c r="AP446" s="753"/>
      <c r="AQ446" s="753"/>
      <c r="AR446" s="753"/>
      <c r="AS446" s="753"/>
      <c r="AT446" s="753"/>
      <c r="AU446" s="753"/>
      <c r="AV446" s="753"/>
      <c r="AW446" s="753"/>
      <c r="AX446" s="753"/>
      <c r="AY446" s="753"/>
      <c r="AZ446" s="753"/>
      <c r="BA446" s="753"/>
      <c r="BB446" s="753"/>
      <c r="BC446" s="753"/>
      <c r="BD446" s="753"/>
      <c r="BE446" s="114"/>
      <c r="BF446" s="114"/>
      <c r="BG446" s="114"/>
      <c r="BH446" s="114"/>
      <c r="BI446" s="114"/>
      <c r="BJ446" s="114"/>
      <c r="BK446" s="114"/>
    </row>
    <row r="447" spans="1:63" ht="7.5" customHeight="1" x14ac:dyDescent="0.4">
      <c r="B447" s="7"/>
      <c r="C447" s="7"/>
      <c r="D447" s="218"/>
      <c r="E447" s="218"/>
      <c r="F447" s="218"/>
      <c r="G447" s="218"/>
      <c r="H447" s="218"/>
      <c r="I447" s="218"/>
      <c r="J447" s="218"/>
      <c r="K447" s="218"/>
      <c r="L447" s="218"/>
      <c r="M447" s="218"/>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219"/>
      <c r="AO447" s="219"/>
      <c r="AP447" s="219"/>
      <c r="AQ447" s="219"/>
      <c r="AR447" s="219"/>
      <c r="AS447" s="219"/>
      <c r="AT447" s="220"/>
      <c r="AU447" s="220"/>
      <c r="AV447" s="220"/>
      <c r="AW447" s="220"/>
      <c r="AX447" s="220"/>
      <c r="AY447" s="220"/>
      <c r="AZ447" s="221"/>
      <c r="BA447" s="221"/>
      <c r="BB447" s="221"/>
      <c r="BC447" s="221"/>
      <c r="BD447" s="221"/>
      <c r="BE447" s="221"/>
    </row>
    <row r="448" spans="1:63" ht="15" customHeight="1" x14ac:dyDescent="0.4">
      <c r="A448" s="2" t="s">
        <v>499</v>
      </c>
    </row>
    <row r="449" spans="1:58" ht="15" customHeight="1" x14ac:dyDescent="0.4">
      <c r="B449" s="2" t="s">
        <v>342</v>
      </c>
    </row>
    <row r="450" spans="1:58" ht="15" customHeight="1" x14ac:dyDescent="0.4">
      <c r="B450" s="7"/>
      <c r="C450" s="59"/>
      <c r="D450" s="573" t="s">
        <v>96</v>
      </c>
      <c r="E450" s="744"/>
      <c r="F450" s="744"/>
      <c r="G450" s="744"/>
      <c r="H450" s="744"/>
      <c r="I450" s="744"/>
      <c r="J450" s="744"/>
      <c r="K450" s="744"/>
      <c r="L450" s="744"/>
      <c r="M450" s="744"/>
      <c r="N450" s="744"/>
      <c r="O450" s="744"/>
      <c r="P450" s="744"/>
      <c r="Q450" s="744"/>
      <c r="R450" s="745"/>
      <c r="S450" s="555" t="s">
        <v>97</v>
      </c>
      <c r="T450" s="556"/>
      <c r="U450" s="556"/>
      <c r="V450" s="556"/>
      <c r="W450" s="556"/>
      <c r="X450" s="556"/>
      <c r="Y450" s="556"/>
      <c r="Z450" s="556"/>
      <c r="AA450" s="556"/>
      <c r="AB450" s="556"/>
      <c r="AC450" s="556"/>
      <c r="AD450" s="556"/>
      <c r="AE450" s="556"/>
      <c r="AF450" s="557"/>
      <c r="AG450" s="673" t="s">
        <v>107</v>
      </c>
      <c r="AH450" s="674"/>
      <c r="AI450" s="674"/>
      <c r="AJ450" s="674"/>
      <c r="AK450" s="674"/>
      <c r="AL450" s="674"/>
      <c r="AM450" s="675"/>
      <c r="AN450" s="787" t="s">
        <v>149</v>
      </c>
      <c r="AO450" s="852"/>
      <c r="AP450" s="852"/>
      <c r="AQ450" s="852"/>
      <c r="AR450" s="852"/>
      <c r="AS450" s="853"/>
      <c r="AT450" s="796" t="s">
        <v>109</v>
      </c>
      <c r="AU450" s="1482"/>
      <c r="AV450" s="1482"/>
      <c r="AW450" s="1482"/>
      <c r="AX450" s="1482"/>
      <c r="AY450" s="1483"/>
      <c r="AZ450" s="787" t="s">
        <v>110</v>
      </c>
      <c r="BA450" s="788"/>
      <c r="BB450" s="788"/>
      <c r="BC450" s="788"/>
      <c r="BD450" s="788"/>
      <c r="BE450" s="789"/>
    </row>
    <row r="451" spans="1:58" ht="15" customHeight="1" x14ac:dyDescent="0.4">
      <c r="B451" s="7"/>
      <c r="C451" s="59"/>
      <c r="D451" s="781"/>
      <c r="E451" s="782"/>
      <c r="F451" s="782"/>
      <c r="G451" s="782"/>
      <c r="H451" s="782"/>
      <c r="I451" s="782"/>
      <c r="J451" s="782"/>
      <c r="K451" s="782"/>
      <c r="L451" s="782"/>
      <c r="M451" s="782"/>
      <c r="N451" s="782"/>
      <c r="O451" s="782"/>
      <c r="P451" s="782"/>
      <c r="Q451" s="782"/>
      <c r="R451" s="783"/>
      <c r="S451" s="558"/>
      <c r="T451" s="559"/>
      <c r="U451" s="559"/>
      <c r="V451" s="559"/>
      <c r="W451" s="559"/>
      <c r="X451" s="559"/>
      <c r="Y451" s="559"/>
      <c r="Z451" s="559"/>
      <c r="AA451" s="559"/>
      <c r="AB451" s="559"/>
      <c r="AC451" s="559"/>
      <c r="AD451" s="559"/>
      <c r="AE451" s="559"/>
      <c r="AF451" s="560"/>
      <c r="AG451" s="676"/>
      <c r="AH451" s="677"/>
      <c r="AI451" s="677"/>
      <c r="AJ451" s="677"/>
      <c r="AK451" s="677"/>
      <c r="AL451" s="677"/>
      <c r="AM451" s="678"/>
      <c r="AN451" s="854"/>
      <c r="AO451" s="855"/>
      <c r="AP451" s="855"/>
      <c r="AQ451" s="855"/>
      <c r="AR451" s="855"/>
      <c r="AS451" s="856"/>
      <c r="AT451" s="1484"/>
      <c r="AU451" s="1485"/>
      <c r="AV451" s="1485"/>
      <c r="AW451" s="1485"/>
      <c r="AX451" s="1485"/>
      <c r="AY451" s="1486"/>
      <c r="AZ451" s="790"/>
      <c r="BA451" s="791"/>
      <c r="BB451" s="791"/>
      <c r="BC451" s="791"/>
      <c r="BD451" s="791"/>
      <c r="BE451" s="792"/>
    </row>
    <row r="452" spans="1:58" ht="15" customHeight="1" x14ac:dyDescent="0.4">
      <c r="B452" s="7"/>
      <c r="C452" s="59"/>
      <c r="D452" s="784"/>
      <c r="E452" s="785"/>
      <c r="F452" s="785"/>
      <c r="G452" s="785"/>
      <c r="H452" s="785"/>
      <c r="I452" s="785"/>
      <c r="J452" s="785"/>
      <c r="K452" s="785"/>
      <c r="L452" s="785"/>
      <c r="M452" s="785"/>
      <c r="N452" s="785"/>
      <c r="O452" s="785"/>
      <c r="P452" s="785"/>
      <c r="Q452" s="785"/>
      <c r="R452" s="786"/>
      <c r="S452" s="561"/>
      <c r="T452" s="562"/>
      <c r="U452" s="562"/>
      <c r="V452" s="562"/>
      <c r="W452" s="562"/>
      <c r="X452" s="562"/>
      <c r="Y452" s="562"/>
      <c r="Z452" s="562"/>
      <c r="AA452" s="562"/>
      <c r="AB452" s="562"/>
      <c r="AC452" s="562"/>
      <c r="AD452" s="562"/>
      <c r="AE452" s="562"/>
      <c r="AF452" s="563"/>
      <c r="AG452" s="679"/>
      <c r="AH452" s="680"/>
      <c r="AI452" s="680"/>
      <c r="AJ452" s="680"/>
      <c r="AK452" s="680"/>
      <c r="AL452" s="680"/>
      <c r="AM452" s="681"/>
      <c r="AN452" s="857"/>
      <c r="AO452" s="858"/>
      <c r="AP452" s="858"/>
      <c r="AQ452" s="858"/>
      <c r="AR452" s="858"/>
      <c r="AS452" s="859"/>
      <c r="AT452" s="1487"/>
      <c r="AU452" s="1488"/>
      <c r="AV452" s="1488"/>
      <c r="AW452" s="1488"/>
      <c r="AX452" s="1488"/>
      <c r="AY452" s="1489"/>
      <c r="AZ452" s="793"/>
      <c r="BA452" s="794"/>
      <c r="BB452" s="794"/>
      <c r="BC452" s="794"/>
      <c r="BD452" s="794"/>
      <c r="BE452" s="795"/>
    </row>
    <row r="453" spans="1:58" ht="15" customHeight="1" x14ac:dyDescent="0.4">
      <c r="B453" s="7"/>
      <c r="C453" s="59"/>
      <c r="D453" s="580"/>
      <c r="E453" s="581"/>
      <c r="F453" s="581"/>
      <c r="G453" s="581"/>
      <c r="H453" s="581"/>
      <c r="I453" s="581"/>
      <c r="J453" s="581"/>
      <c r="K453" s="581"/>
      <c r="L453" s="581"/>
      <c r="M453" s="581"/>
      <c r="N453" s="581"/>
      <c r="O453" s="581"/>
      <c r="P453" s="581"/>
      <c r="Q453" s="581"/>
      <c r="R453" s="582"/>
      <c r="S453" s="702"/>
      <c r="T453" s="703"/>
      <c r="U453" s="703"/>
      <c r="V453" s="703"/>
      <c r="W453" s="703"/>
      <c r="X453" s="703"/>
      <c r="Y453" s="703"/>
      <c r="Z453" s="703"/>
      <c r="AA453" s="703"/>
      <c r="AB453" s="703"/>
      <c r="AC453" s="703"/>
      <c r="AD453" s="703"/>
      <c r="AE453" s="703"/>
      <c r="AF453" s="704"/>
      <c r="AG453" s="1442"/>
      <c r="AH453" s="1443"/>
      <c r="AI453" s="1443"/>
      <c r="AJ453" s="1443"/>
      <c r="AK453" s="1443"/>
      <c r="AL453" s="1443"/>
      <c r="AM453" s="1444"/>
      <c r="AN453" s="537"/>
      <c r="AO453" s="538"/>
      <c r="AP453" s="538"/>
      <c r="AQ453" s="538"/>
      <c r="AR453" s="538"/>
      <c r="AS453" s="539"/>
      <c r="AT453" s="543"/>
      <c r="AU453" s="544"/>
      <c r="AV453" s="544"/>
      <c r="AW453" s="544"/>
      <c r="AX453" s="544"/>
      <c r="AY453" s="545"/>
      <c r="AZ453" s="769">
        <f>AN453*AT453</f>
        <v>0</v>
      </c>
      <c r="BA453" s="770"/>
      <c r="BB453" s="770"/>
      <c r="BC453" s="770"/>
      <c r="BD453" s="770"/>
      <c r="BE453" s="771"/>
    </row>
    <row r="454" spans="1:58" ht="15" customHeight="1" x14ac:dyDescent="0.4">
      <c r="B454" s="7"/>
      <c r="C454" s="59"/>
      <c r="D454" s="583"/>
      <c r="E454" s="584"/>
      <c r="F454" s="584"/>
      <c r="G454" s="584"/>
      <c r="H454" s="584"/>
      <c r="I454" s="584"/>
      <c r="J454" s="584"/>
      <c r="K454" s="584"/>
      <c r="L454" s="584"/>
      <c r="M454" s="584"/>
      <c r="N454" s="584"/>
      <c r="O454" s="584"/>
      <c r="P454" s="584"/>
      <c r="Q454" s="584"/>
      <c r="R454" s="585"/>
      <c r="S454" s="733"/>
      <c r="T454" s="734"/>
      <c r="U454" s="734"/>
      <c r="V454" s="734"/>
      <c r="W454" s="734"/>
      <c r="X454" s="734"/>
      <c r="Y454" s="734"/>
      <c r="Z454" s="734"/>
      <c r="AA454" s="734"/>
      <c r="AB454" s="734"/>
      <c r="AC454" s="734"/>
      <c r="AD454" s="734"/>
      <c r="AE454" s="734"/>
      <c r="AF454" s="735"/>
      <c r="AG454" s="1445"/>
      <c r="AH454" s="1850"/>
      <c r="AI454" s="1850"/>
      <c r="AJ454" s="1850"/>
      <c r="AK454" s="1850"/>
      <c r="AL454" s="1850"/>
      <c r="AM454" s="1447"/>
      <c r="AN454" s="691"/>
      <c r="AO454" s="692"/>
      <c r="AP454" s="692"/>
      <c r="AQ454" s="692"/>
      <c r="AR454" s="692"/>
      <c r="AS454" s="693"/>
      <c r="AT454" s="694"/>
      <c r="AU454" s="695"/>
      <c r="AV454" s="695"/>
      <c r="AW454" s="695"/>
      <c r="AX454" s="695"/>
      <c r="AY454" s="696"/>
      <c r="AZ454" s="772"/>
      <c r="BA454" s="773"/>
      <c r="BB454" s="773"/>
      <c r="BC454" s="773"/>
      <c r="BD454" s="773"/>
      <c r="BE454" s="774"/>
    </row>
    <row r="455" spans="1:58" ht="15" customHeight="1" x14ac:dyDescent="0.4">
      <c r="B455" s="7"/>
      <c r="C455" s="59"/>
      <c r="D455" s="583"/>
      <c r="E455" s="584"/>
      <c r="F455" s="584"/>
      <c r="G455" s="584"/>
      <c r="H455" s="584"/>
      <c r="I455" s="584"/>
      <c r="J455" s="584"/>
      <c r="K455" s="584"/>
      <c r="L455" s="584"/>
      <c r="M455" s="584"/>
      <c r="N455" s="584"/>
      <c r="O455" s="584"/>
      <c r="P455" s="584"/>
      <c r="Q455" s="584"/>
      <c r="R455" s="585"/>
      <c r="S455" s="733"/>
      <c r="T455" s="734"/>
      <c r="U455" s="734"/>
      <c r="V455" s="734"/>
      <c r="W455" s="734"/>
      <c r="X455" s="734"/>
      <c r="Y455" s="734"/>
      <c r="Z455" s="734"/>
      <c r="AA455" s="734"/>
      <c r="AB455" s="734"/>
      <c r="AC455" s="734"/>
      <c r="AD455" s="734"/>
      <c r="AE455" s="734"/>
      <c r="AF455" s="735"/>
      <c r="AG455" s="1445"/>
      <c r="AH455" s="1850"/>
      <c r="AI455" s="1850"/>
      <c r="AJ455" s="1850"/>
      <c r="AK455" s="1850"/>
      <c r="AL455" s="1850"/>
      <c r="AM455" s="1447"/>
      <c r="AN455" s="691"/>
      <c r="AO455" s="692"/>
      <c r="AP455" s="692"/>
      <c r="AQ455" s="692"/>
      <c r="AR455" s="692"/>
      <c r="AS455" s="693"/>
      <c r="AT455" s="694"/>
      <c r="AU455" s="695"/>
      <c r="AV455" s="695"/>
      <c r="AW455" s="695"/>
      <c r="AX455" s="695"/>
      <c r="AY455" s="696"/>
      <c r="AZ455" s="772"/>
      <c r="BA455" s="773"/>
      <c r="BB455" s="773"/>
      <c r="BC455" s="773"/>
      <c r="BD455" s="773"/>
      <c r="BE455" s="774"/>
    </row>
    <row r="456" spans="1:58" ht="15" customHeight="1" x14ac:dyDescent="0.4">
      <c r="B456" s="7"/>
      <c r="C456" s="59"/>
      <c r="D456" s="583"/>
      <c r="E456" s="584"/>
      <c r="F456" s="584"/>
      <c r="G456" s="584"/>
      <c r="H456" s="584"/>
      <c r="I456" s="584"/>
      <c r="J456" s="584"/>
      <c r="K456" s="584"/>
      <c r="L456" s="584"/>
      <c r="M456" s="584"/>
      <c r="N456" s="584"/>
      <c r="O456" s="584"/>
      <c r="P456" s="584"/>
      <c r="Q456" s="584"/>
      <c r="R456" s="585"/>
      <c r="S456" s="733"/>
      <c r="T456" s="734"/>
      <c r="U456" s="734"/>
      <c r="V456" s="734"/>
      <c r="W456" s="734"/>
      <c r="X456" s="734"/>
      <c r="Y456" s="734"/>
      <c r="Z456" s="734"/>
      <c r="AA456" s="734"/>
      <c r="AB456" s="734"/>
      <c r="AC456" s="734"/>
      <c r="AD456" s="734"/>
      <c r="AE456" s="734"/>
      <c r="AF456" s="735"/>
      <c r="AG456" s="1445"/>
      <c r="AH456" s="1850"/>
      <c r="AI456" s="1850"/>
      <c r="AJ456" s="1850"/>
      <c r="AK456" s="1850"/>
      <c r="AL456" s="1850"/>
      <c r="AM456" s="1447"/>
      <c r="AN456" s="691"/>
      <c r="AO456" s="692"/>
      <c r="AP456" s="692"/>
      <c r="AQ456" s="692"/>
      <c r="AR456" s="692"/>
      <c r="AS456" s="693"/>
      <c r="AT456" s="694"/>
      <c r="AU456" s="695"/>
      <c r="AV456" s="695"/>
      <c r="AW456" s="695"/>
      <c r="AX456" s="695"/>
      <c r="AY456" s="696"/>
      <c r="AZ456" s="772"/>
      <c r="BA456" s="773"/>
      <c r="BB456" s="773"/>
      <c r="BC456" s="773"/>
      <c r="BD456" s="773"/>
      <c r="BE456" s="774"/>
    </row>
    <row r="457" spans="1:58" ht="15" customHeight="1" x14ac:dyDescent="0.4">
      <c r="B457" s="7"/>
      <c r="C457" s="59"/>
      <c r="D457" s="583"/>
      <c r="E457" s="584"/>
      <c r="F457" s="584"/>
      <c r="G457" s="584"/>
      <c r="H457" s="584"/>
      <c r="I457" s="584"/>
      <c r="J457" s="584"/>
      <c r="K457" s="584"/>
      <c r="L457" s="584"/>
      <c r="M457" s="584"/>
      <c r="N457" s="584"/>
      <c r="O457" s="584"/>
      <c r="P457" s="584"/>
      <c r="Q457" s="584"/>
      <c r="R457" s="585"/>
      <c r="S457" s="733"/>
      <c r="T457" s="734"/>
      <c r="U457" s="734"/>
      <c r="V457" s="734"/>
      <c r="W457" s="734"/>
      <c r="X457" s="734"/>
      <c r="Y457" s="734"/>
      <c r="Z457" s="734"/>
      <c r="AA457" s="734"/>
      <c r="AB457" s="734"/>
      <c r="AC457" s="734"/>
      <c r="AD457" s="734"/>
      <c r="AE457" s="734"/>
      <c r="AF457" s="735"/>
      <c r="AG457" s="1445"/>
      <c r="AH457" s="1850"/>
      <c r="AI457" s="1850"/>
      <c r="AJ457" s="1850"/>
      <c r="AK457" s="1850"/>
      <c r="AL457" s="1850"/>
      <c r="AM457" s="1447"/>
      <c r="AN457" s="691"/>
      <c r="AO457" s="692"/>
      <c r="AP457" s="692"/>
      <c r="AQ457" s="692"/>
      <c r="AR457" s="692"/>
      <c r="AS457" s="693"/>
      <c r="AT457" s="694"/>
      <c r="AU457" s="695"/>
      <c r="AV457" s="695"/>
      <c r="AW457" s="695"/>
      <c r="AX457" s="695"/>
      <c r="AY457" s="696"/>
      <c r="AZ457" s="772"/>
      <c r="BA457" s="773"/>
      <c r="BB457" s="773"/>
      <c r="BC457" s="773"/>
      <c r="BD457" s="773"/>
      <c r="BE457" s="774"/>
    </row>
    <row r="458" spans="1:58" ht="15" customHeight="1" x14ac:dyDescent="0.4">
      <c r="B458" s="7"/>
      <c r="C458" s="59"/>
      <c r="D458" s="586"/>
      <c r="E458" s="587"/>
      <c r="F458" s="587"/>
      <c r="G458" s="587"/>
      <c r="H458" s="587"/>
      <c r="I458" s="587"/>
      <c r="J458" s="587"/>
      <c r="K458" s="587"/>
      <c r="L458" s="587"/>
      <c r="M458" s="587"/>
      <c r="N458" s="587"/>
      <c r="O458" s="587"/>
      <c r="P458" s="587"/>
      <c r="Q458" s="587"/>
      <c r="R458" s="588"/>
      <c r="S458" s="697" t="s">
        <v>346</v>
      </c>
      <c r="T458" s="698"/>
      <c r="U458" s="698"/>
      <c r="V458" s="698"/>
      <c r="W458" s="698"/>
      <c r="X458" s="698"/>
      <c r="Y458" s="698"/>
      <c r="Z458" s="698"/>
      <c r="AA458" s="698"/>
      <c r="AB458" s="698"/>
      <c r="AC458" s="698"/>
      <c r="AD458" s="698"/>
      <c r="AE458" s="698"/>
      <c r="AF458" s="699"/>
      <c r="AG458" s="1448"/>
      <c r="AH458" s="1449"/>
      <c r="AI458" s="1449"/>
      <c r="AJ458" s="1449"/>
      <c r="AK458" s="1449"/>
      <c r="AL458" s="1449"/>
      <c r="AM458" s="1450"/>
      <c r="AN458" s="540"/>
      <c r="AO458" s="541"/>
      <c r="AP458" s="541"/>
      <c r="AQ458" s="541"/>
      <c r="AR458" s="541"/>
      <c r="AS458" s="542"/>
      <c r="AT458" s="546"/>
      <c r="AU458" s="547"/>
      <c r="AV458" s="547"/>
      <c r="AW458" s="547"/>
      <c r="AX458" s="547"/>
      <c r="AY458" s="548"/>
      <c r="AZ458" s="775"/>
      <c r="BA458" s="776"/>
      <c r="BB458" s="776"/>
      <c r="BC458" s="776"/>
      <c r="BD458" s="776"/>
      <c r="BE458" s="777"/>
    </row>
    <row r="459" spans="1:58" s="80" customFormat="1" ht="15.75" customHeight="1" x14ac:dyDescent="0.15">
      <c r="D459" s="576" t="s">
        <v>500</v>
      </c>
      <c r="E459" s="576"/>
      <c r="F459" s="576"/>
      <c r="G459" s="576"/>
      <c r="H459" s="576"/>
      <c r="I459" s="576"/>
      <c r="J459" s="576"/>
      <c r="K459" s="576"/>
      <c r="L459" s="576"/>
      <c r="M459" s="576"/>
      <c r="N459" s="576"/>
      <c r="O459" s="576"/>
      <c r="P459" s="576"/>
      <c r="Q459" s="576"/>
      <c r="R459" s="576"/>
      <c r="S459" s="576"/>
      <c r="T459" s="576"/>
      <c r="U459" s="576"/>
      <c r="V459" s="576"/>
      <c r="W459" s="576"/>
      <c r="X459" s="576"/>
      <c r="Y459" s="576"/>
      <c r="Z459" s="576"/>
      <c r="AA459" s="576"/>
      <c r="AB459" s="576"/>
      <c r="AC459" s="576"/>
      <c r="AD459" s="576"/>
      <c r="AE459" s="576"/>
      <c r="AF459" s="576"/>
      <c r="AG459" s="576"/>
      <c r="AH459" s="576"/>
      <c r="AI459" s="576"/>
      <c r="AJ459" s="576"/>
      <c r="AK459" s="576"/>
      <c r="AL459" s="576"/>
      <c r="AM459" s="576"/>
      <c r="AN459" s="576"/>
      <c r="AO459" s="576"/>
      <c r="AP459" s="576"/>
      <c r="AQ459" s="576"/>
      <c r="AR459" s="576"/>
      <c r="AS459" s="576"/>
      <c r="AT459" s="576"/>
      <c r="AU459" s="576"/>
      <c r="AV459" s="576"/>
      <c r="AW459" s="576"/>
      <c r="AX459" s="576"/>
      <c r="AY459" s="576"/>
      <c r="AZ459" s="576"/>
      <c r="BA459" s="576"/>
      <c r="BB459" s="576"/>
      <c r="BC459" s="576"/>
      <c r="BD459" s="576"/>
      <c r="BE459" s="576"/>
      <c r="BF459" s="576"/>
    </row>
    <row r="460" spans="1:58" s="80" customFormat="1" ht="15.75" customHeight="1" x14ac:dyDescent="0.15">
      <c r="D460" s="870" t="s">
        <v>501</v>
      </c>
      <c r="E460" s="870"/>
      <c r="F460" s="870"/>
      <c r="G460" s="870"/>
      <c r="H460" s="870"/>
      <c r="I460" s="870"/>
      <c r="J460" s="870"/>
      <c r="K460" s="870"/>
      <c r="L460" s="870"/>
      <c r="M460" s="870"/>
      <c r="N460" s="870"/>
      <c r="O460" s="870"/>
      <c r="P460" s="870"/>
      <c r="Q460" s="870"/>
      <c r="R460" s="870"/>
      <c r="S460" s="870"/>
      <c r="T460" s="870"/>
      <c r="U460" s="870"/>
      <c r="V460" s="870"/>
      <c r="W460" s="870"/>
      <c r="X460" s="870"/>
      <c r="Y460" s="870"/>
      <c r="Z460" s="870"/>
      <c r="AA460" s="870"/>
      <c r="AB460" s="870"/>
      <c r="AC460" s="870"/>
      <c r="AD460" s="870"/>
      <c r="AE460" s="870"/>
      <c r="AF460" s="870"/>
      <c r="AG460" s="870"/>
      <c r="AH460" s="870"/>
      <c r="AI460" s="870"/>
      <c r="AJ460" s="870"/>
      <c r="AK460" s="870"/>
      <c r="AL460" s="870"/>
      <c r="AM460" s="870"/>
      <c r="AN460" s="870"/>
      <c r="AO460" s="870"/>
      <c r="AP460" s="870"/>
      <c r="AQ460" s="870"/>
      <c r="AR460" s="870"/>
      <c r="AS460" s="870"/>
      <c r="AT460" s="870"/>
      <c r="AU460" s="870"/>
      <c r="AV460" s="870"/>
      <c r="AW460" s="870"/>
      <c r="AX460" s="870"/>
      <c r="AY460" s="870"/>
      <c r="AZ460" s="870"/>
      <c r="BA460" s="870"/>
      <c r="BB460" s="870"/>
      <c r="BC460" s="870"/>
      <c r="BD460" s="870"/>
      <c r="BE460" s="870"/>
      <c r="BF460" s="870"/>
    </row>
    <row r="461" spans="1:58" s="80" customFormat="1" ht="15" customHeight="1" x14ac:dyDescent="0.15">
      <c r="D461" s="870"/>
      <c r="E461" s="870"/>
      <c r="F461" s="870"/>
      <c r="G461" s="870"/>
      <c r="H461" s="870"/>
      <c r="I461" s="870"/>
      <c r="J461" s="870"/>
      <c r="K461" s="870"/>
      <c r="L461" s="870"/>
      <c r="M461" s="870"/>
      <c r="N461" s="870"/>
      <c r="O461" s="870"/>
      <c r="P461" s="870"/>
      <c r="Q461" s="870"/>
      <c r="R461" s="870"/>
      <c r="S461" s="870"/>
      <c r="T461" s="870"/>
      <c r="U461" s="870"/>
      <c r="V461" s="870"/>
      <c r="W461" s="870"/>
      <c r="X461" s="870"/>
      <c r="Y461" s="870"/>
      <c r="Z461" s="870"/>
      <c r="AA461" s="870"/>
      <c r="AB461" s="870"/>
      <c r="AC461" s="870"/>
      <c r="AD461" s="870"/>
      <c r="AE461" s="870"/>
      <c r="AF461" s="870"/>
      <c r="AG461" s="870"/>
      <c r="AH461" s="870"/>
      <c r="AI461" s="870"/>
      <c r="AJ461" s="870"/>
      <c r="AK461" s="870"/>
      <c r="AL461" s="870"/>
      <c r="AM461" s="870"/>
      <c r="AN461" s="870"/>
      <c r="AO461" s="870"/>
      <c r="AP461" s="870"/>
      <c r="AQ461" s="870"/>
      <c r="AR461" s="870"/>
      <c r="AS461" s="870"/>
      <c r="AT461" s="870"/>
      <c r="AU461" s="870"/>
      <c r="AV461" s="870"/>
      <c r="AW461" s="870"/>
      <c r="AX461" s="870"/>
      <c r="AY461" s="870"/>
      <c r="AZ461" s="870"/>
      <c r="BA461" s="870"/>
      <c r="BB461" s="870"/>
      <c r="BC461" s="870"/>
      <c r="BD461" s="870"/>
      <c r="BE461" s="870"/>
      <c r="BF461" s="870"/>
    </row>
    <row r="462" spans="1:58" ht="6" customHeight="1" x14ac:dyDescent="0.4">
      <c r="B462" s="7"/>
      <c r="C462" s="7"/>
      <c r="D462" s="76"/>
      <c r="E462" s="76"/>
      <c r="F462" s="76"/>
      <c r="G462" s="76"/>
      <c r="H462" s="76"/>
      <c r="I462" s="76"/>
      <c r="J462" s="183"/>
      <c r="K462" s="183"/>
      <c r="L462" s="183"/>
      <c r="M462" s="183"/>
      <c r="N462" s="183"/>
      <c r="O462" s="183"/>
      <c r="P462" s="183"/>
      <c r="Q462" s="183"/>
      <c r="R462" s="183"/>
      <c r="S462" s="183"/>
      <c r="T462" s="183"/>
      <c r="U462" s="183"/>
      <c r="V462" s="183"/>
      <c r="W462" s="183"/>
      <c r="X462" s="183"/>
      <c r="Y462" s="183"/>
      <c r="Z462" s="183"/>
      <c r="AA462" s="183"/>
      <c r="AB462" s="183"/>
      <c r="AC462" s="183"/>
      <c r="AD462" s="183"/>
      <c r="AE462" s="183"/>
      <c r="AF462" s="183"/>
      <c r="AG462" s="28"/>
      <c r="AH462" s="28"/>
      <c r="AI462" s="28"/>
      <c r="AJ462" s="28"/>
      <c r="AK462" s="28"/>
      <c r="AL462" s="28"/>
      <c r="AM462" s="28"/>
      <c r="AN462" s="12"/>
      <c r="AO462" s="12"/>
      <c r="AP462" s="12"/>
      <c r="AQ462" s="12"/>
      <c r="AR462" s="12"/>
      <c r="AS462" s="12"/>
      <c r="AT462" s="12"/>
      <c r="AU462" s="12"/>
      <c r="AV462" s="12"/>
      <c r="AW462" s="12"/>
      <c r="AX462" s="12"/>
      <c r="AY462" s="12"/>
      <c r="AZ462" s="12"/>
      <c r="BA462" s="12"/>
      <c r="BB462" s="12"/>
      <c r="BC462" s="12"/>
      <c r="BD462" s="12"/>
      <c r="BE462" s="12"/>
    </row>
    <row r="463" spans="1:58" ht="15" customHeight="1" x14ac:dyDescent="0.4">
      <c r="A463" s="2" t="s">
        <v>502</v>
      </c>
    </row>
    <row r="464" spans="1:58" ht="15" customHeight="1" x14ac:dyDescent="0.4">
      <c r="B464" s="2" t="s">
        <v>503</v>
      </c>
    </row>
    <row r="465" spans="2:57" ht="15" customHeight="1" x14ac:dyDescent="0.4">
      <c r="C465" s="2" t="s">
        <v>504</v>
      </c>
    </row>
    <row r="466" spans="2:57" ht="15" customHeight="1" x14ac:dyDescent="0.4">
      <c r="B466" s="7"/>
      <c r="C466" s="59"/>
      <c r="D466" s="1422" t="s">
        <v>96</v>
      </c>
      <c r="E466" s="1423"/>
      <c r="F466" s="1423"/>
      <c r="G466" s="1423"/>
      <c r="H466" s="1423"/>
      <c r="I466" s="1423"/>
      <c r="J466" s="1423"/>
      <c r="K466" s="1423"/>
      <c r="L466" s="1423"/>
      <c r="M466" s="1423"/>
      <c r="N466" s="1423"/>
      <c r="O466" s="1423"/>
      <c r="P466" s="1423"/>
      <c r="Q466" s="1423"/>
      <c r="R466" s="1424"/>
      <c r="S466" s="555" t="s">
        <v>97</v>
      </c>
      <c r="T466" s="556"/>
      <c r="U466" s="556"/>
      <c r="V466" s="556"/>
      <c r="W466" s="556"/>
      <c r="X466" s="556"/>
      <c r="Y466" s="556"/>
      <c r="Z466" s="556"/>
      <c r="AA466" s="556"/>
      <c r="AB466" s="556"/>
      <c r="AC466" s="556"/>
      <c r="AD466" s="556"/>
      <c r="AE466" s="556"/>
      <c r="AF466" s="557"/>
      <c r="AG466" s="673" t="s">
        <v>107</v>
      </c>
      <c r="AH466" s="674"/>
      <c r="AI466" s="674"/>
      <c r="AJ466" s="674"/>
      <c r="AK466" s="674"/>
      <c r="AL466" s="674"/>
      <c r="AM466" s="675"/>
      <c r="AN466" s="1431" t="s">
        <v>149</v>
      </c>
      <c r="AO466" s="1432"/>
      <c r="AP466" s="1432"/>
      <c r="AQ466" s="1432"/>
      <c r="AR466" s="1432"/>
      <c r="AS466" s="1433"/>
      <c r="AT466" s="796" t="s">
        <v>109</v>
      </c>
      <c r="AU466" s="797"/>
      <c r="AV466" s="797"/>
      <c r="AW466" s="797"/>
      <c r="AX466" s="797"/>
      <c r="AY466" s="798"/>
      <c r="AZ466" s="1431" t="s">
        <v>110</v>
      </c>
      <c r="BA466" s="788"/>
      <c r="BB466" s="788"/>
      <c r="BC466" s="788"/>
      <c r="BD466" s="788"/>
      <c r="BE466" s="789"/>
    </row>
    <row r="467" spans="2:57" ht="15" customHeight="1" x14ac:dyDescent="0.4">
      <c r="B467" s="7"/>
      <c r="C467" s="59"/>
      <c r="D467" s="1425"/>
      <c r="E467" s="1426"/>
      <c r="F467" s="1426"/>
      <c r="G467" s="1426"/>
      <c r="H467" s="1426"/>
      <c r="I467" s="1426"/>
      <c r="J467" s="1426"/>
      <c r="K467" s="1426"/>
      <c r="L467" s="1426"/>
      <c r="M467" s="1426"/>
      <c r="N467" s="1426"/>
      <c r="O467" s="1426"/>
      <c r="P467" s="1426"/>
      <c r="Q467" s="1426"/>
      <c r="R467" s="1427"/>
      <c r="S467" s="558"/>
      <c r="T467" s="559"/>
      <c r="U467" s="559"/>
      <c r="V467" s="559"/>
      <c r="W467" s="559"/>
      <c r="X467" s="559"/>
      <c r="Y467" s="559"/>
      <c r="Z467" s="559"/>
      <c r="AA467" s="559"/>
      <c r="AB467" s="559"/>
      <c r="AC467" s="559"/>
      <c r="AD467" s="559"/>
      <c r="AE467" s="559"/>
      <c r="AF467" s="560"/>
      <c r="AG467" s="676"/>
      <c r="AH467" s="677"/>
      <c r="AI467" s="677"/>
      <c r="AJ467" s="677"/>
      <c r="AK467" s="677"/>
      <c r="AL467" s="677"/>
      <c r="AM467" s="678"/>
      <c r="AN467" s="1434"/>
      <c r="AO467" s="1435"/>
      <c r="AP467" s="1435"/>
      <c r="AQ467" s="1435"/>
      <c r="AR467" s="1435"/>
      <c r="AS467" s="1436"/>
      <c r="AT467" s="799"/>
      <c r="AU467" s="800"/>
      <c r="AV467" s="800"/>
      <c r="AW467" s="800"/>
      <c r="AX467" s="800"/>
      <c r="AY467" s="801"/>
      <c r="AZ467" s="790"/>
      <c r="BA467" s="791"/>
      <c r="BB467" s="791"/>
      <c r="BC467" s="791"/>
      <c r="BD467" s="791"/>
      <c r="BE467" s="792"/>
    </row>
    <row r="468" spans="2:57" ht="15" customHeight="1" x14ac:dyDescent="0.4">
      <c r="B468" s="7"/>
      <c r="C468" s="59"/>
      <c r="D468" s="1428"/>
      <c r="E468" s="1429"/>
      <c r="F468" s="1429"/>
      <c r="G468" s="1429"/>
      <c r="H468" s="1429"/>
      <c r="I468" s="1429"/>
      <c r="J468" s="1429"/>
      <c r="K468" s="1429"/>
      <c r="L468" s="1429"/>
      <c r="M468" s="1429"/>
      <c r="N468" s="1429"/>
      <c r="O468" s="1429"/>
      <c r="P468" s="1429"/>
      <c r="Q468" s="1429"/>
      <c r="R468" s="1430"/>
      <c r="S468" s="561"/>
      <c r="T468" s="562"/>
      <c r="U468" s="562"/>
      <c r="V468" s="562"/>
      <c r="W468" s="562"/>
      <c r="X468" s="562"/>
      <c r="Y468" s="562"/>
      <c r="Z468" s="562"/>
      <c r="AA468" s="562"/>
      <c r="AB468" s="562"/>
      <c r="AC468" s="562"/>
      <c r="AD468" s="562"/>
      <c r="AE468" s="562"/>
      <c r="AF468" s="563"/>
      <c r="AG468" s="679"/>
      <c r="AH468" s="680"/>
      <c r="AI468" s="680"/>
      <c r="AJ468" s="680"/>
      <c r="AK468" s="680"/>
      <c r="AL468" s="680"/>
      <c r="AM468" s="681"/>
      <c r="AN468" s="1437"/>
      <c r="AO468" s="1438"/>
      <c r="AP468" s="1438"/>
      <c r="AQ468" s="1438"/>
      <c r="AR468" s="1438"/>
      <c r="AS468" s="1439"/>
      <c r="AT468" s="802"/>
      <c r="AU468" s="803"/>
      <c r="AV468" s="803"/>
      <c r="AW468" s="803"/>
      <c r="AX468" s="803"/>
      <c r="AY468" s="804"/>
      <c r="AZ468" s="793"/>
      <c r="BA468" s="794"/>
      <c r="BB468" s="794"/>
      <c r="BC468" s="794"/>
      <c r="BD468" s="794"/>
      <c r="BE468" s="795"/>
    </row>
    <row r="469" spans="2:57" ht="15" customHeight="1" x14ac:dyDescent="0.4">
      <c r="B469" s="7"/>
      <c r="C469" s="59"/>
      <c r="D469" s="580"/>
      <c r="E469" s="581"/>
      <c r="F469" s="581"/>
      <c r="G469" s="581"/>
      <c r="H469" s="581"/>
      <c r="I469" s="581"/>
      <c r="J469" s="581"/>
      <c r="K469" s="581"/>
      <c r="L469" s="581"/>
      <c r="M469" s="581"/>
      <c r="N469" s="581"/>
      <c r="O469" s="581"/>
      <c r="P469" s="581"/>
      <c r="Q469" s="581"/>
      <c r="R469" s="582"/>
      <c r="S469" s="702"/>
      <c r="T469" s="703"/>
      <c r="U469" s="703"/>
      <c r="V469" s="703"/>
      <c r="W469" s="703"/>
      <c r="X469" s="703"/>
      <c r="Y469" s="703"/>
      <c r="Z469" s="703"/>
      <c r="AA469" s="703"/>
      <c r="AB469" s="703"/>
      <c r="AC469" s="703"/>
      <c r="AD469" s="703"/>
      <c r="AE469" s="703"/>
      <c r="AF469" s="704"/>
      <c r="AG469" s="1442"/>
      <c r="AH469" s="1443"/>
      <c r="AI469" s="1443"/>
      <c r="AJ469" s="1443"/>
      <c r="AK469" s="1443"/>
      <c r="AL469" s="1443"/>
      <c r="AM469" s="1444"/>
      <c r="AN469" s="537"/>
      <c r="AO469" s="538"/>
      <c r="AP469" s="538"/>
      <c r="AQ469" s="538"/>
      <c r="AR469" s="538"/>
      <c r="AS469" s="539"/>
      <c r="AT469" s="543"/>
      <c r="AU469" s="544"/>
      <c r="AV469" s="544"/>
      <c r="AW469" s="544"/>
      <c r="AX469" s="544"/>
      <c r="AY469" s="545"/>
      <c r="AZ469" s="549">
        <f>AN469*AT469</f>
        <v>0</v>
      </c>
      <c r="BA469" s="550"/>
      <c r="BB469" s="550"/>
      <c r="BC469" s="550"/>
      <c r="BD469" s="550"/>
      <c r="BE469" s="551"/>
    </row>
    <row r="470" spans="2:57" ht="15" customHeight="1" x14ac:dyDescent="0.4">
      <c r="B470" s="7"/>
      <c r="C470" s="59"/>
      <c r="D470" s="583"/>
      <c r="E470" s="584"/>
      <c r="F470" s="584"/>
      <c r="G470" s="584"/>
      <c r="H470" s="584"/>
      <c r="I470" s="584"/>
      <c r="J470" s="584"/>
      <c r="K470" s="584"/>
      <c r="L470" s="584"/>
      <c r="M470" s="584"/>
      <c r="N470" s="584"/>
      <c r="O470" s="584"/>
      <c r="P470" s="584"/>
      <c r="Q470" s="584"/>
      <c r="R470" s="585"/>
      <c r="S470" s="705"/>
      <c r="T470" s="706"/>
      <c r="U470" s="706"/>
      <c r="V470" s="706"/>
      <c r="W470" s="706"/>
      <c r="X470" s="706"/>
      <c r="Y470" s="706"/>
      <c r="Z470" s="706"/>
      <c r="AA470" s="706"/>
      <c r="AB470" s="706"/>
      <c r="AC470" s="706"/>
      <c r="AD470" s="706"/>
      <c r="AE470" s="706"/>
      <c r="AF470" s="707"/>
      <c r="AG470" s="1445"/>
      <c r="AH470" s="1850"/>
      <c r="AI470" s="1850"/>
      <c r="AJ470" s="1850"/>
      <c r="AK470" s="1850"/>
      <c r="AL470" s="1850"/>
      <c r="AM470" s="1447"/>
      <c r="AN470" s="691"/>
      <c r="AO470" s="692"/>
      <c r="AP470" s="692"/>
      <c r="AQ470" s="692"/>
      <c r="AR470" s="692"/>
      <c r="AS470" s="693"/>
      <c r="AT470" s="694"/>
      <c r="AU470" s="695"/>
      <c r="AV470" s="695"/>
      <c r="AW470" s="695"/>
      <c r="AX470" s="695"/>
      <c r="AY470" s="696"/>
      <c r="AZ470" s="622"/>
      <c r="BA470" s="623"/>
      <c r="BB470" s="623"/>
      <c r="BC470" s="623"/>
      <c r="BD470" s="623"/>
      <c r="BE470" s="624"/>
    </row>
    <row r="471" spans="2:57" ht="15" customHeight="1" x14ac:dyDescent="0.4">
      <c r="B471" s="7"/>
      <c r="C471" s="59"/>
      <c r="D471" s="586"/>
      <c r="E471" s="587"/>
      <c r="F471" s="587"/>
      <c r="G471" s="587"/>
      <c r="H471" s="587"/>
      <c r="I471" s="587"/>
      <c r="J471" s="587"/>
      <c r="K471" s="587"/>
      <c r="L471" s="587"/>
      <c r="M471" s="587"/>
      <c r="N471" s="587"/>
      <c r="O471" s="587"/>
      <c r="P471" s="587"/>
      <c r="Q471" s="587"/>
      <c r="R471" s="588"/>
      <c r="S471" s="697" t="s">
        <v>346</v>
      </c>
      <c r="T471" s="698"/>
      <c r="U471" s="698"/>
      <c r="V471" s="698"/>
      <c r="W471" s="698"/>
      <c r="X471" s="698"/>
      <c r="Y471" s="698"/>
      <c r="Z471" s="698"/>
      <c r="AA471" s="698"/>
      <c r="AB471" s="698"/>
      <c r="AC471" s="698"/>
      <c r="AD471" s="698"/>
      <c r="AE471" s="698"/>
      <c r="AF471" s="699"/>
      <c r="AG471" s="1448"/>
      <c r="AH471" s="1449"/>
      <c r="AI471" s="1449"/>
      <c r="AJ471" s="1449"/>
      <c r="AK471" s="1449"/>
      <c r="AL471" s="1449"/>
      <c r="AM471" s="1450"/>
      <c r="AN471" s="540"/>
      <c r="AO471" s="541"/>
      <c r="AP471" s="541"/>
      <c r="AQ471" s="541"/>
      <c r="AR471" s="541"/>
      <c r="AS471" s="542"/>
      <c r="AT471" s="546"/>
      <c r="AU471" s="547"/>
      <c r="AV471" s="547"/>
      <c r="AW471" s="547"/>
      <c r="AX471" s="547"/>
      <c r="AY471" s="548"/>
      <c r="AZ471" s="552"/>
      <c r="BA471" s="553"/>
      <c r="BB471" s="553"/>
      <c r="BC471" s="553"/>
      <c r="BD471" s="553"/>
      <c r="BE471" s="554"/>
    </row>
    <row r="472" spans="2:57" ht="15" customHeight="1" x14ac:dyDescent="0.4">
      <c r="C472" s="2" t="s">
        <v>172</v>
      </c>
    </row>
    <row r="473" spans="2:57" ht="15" customHeight="1" x14ac:dyDescent="0.4">
      <c r="B473" s="7"/>
      <c r="C473" s="59"/>
      <c r="D473" s="573" t="s">
        <v>96</v>
      </c>
      <c r="E473" s="744"/>
      <c r="F473" s="744"/>
      <c r="G473" s="744"/>
      <c r="H473" s="744"/>
      <c r="I473" s="744"/>
      <c r="J473" s="744"/>
      <c r="K473" s="744"/>
      <c r="L473" s="744"/>
      <c r="M473" s="744"/>
      <c r="N473" s="744"/>
      <c r="O473" s="745"/>
      <c r="P473" s="700" t="s">
        <v>505</v>
      </c>
      <c r="Q473" s="701"/>
      <c r="R473" s="701"/>
      <c r="S473" s="555" t="s">
        <v>97</v>
      </c>
      <c r="T473" s="556"/>
      <c r="U473" s="556"/>
      <c r="V473" s="556"/>
      <c r="W473" s="556"/>
      <c r="X473" s="556"/>
      <c r="Y473" s="556"/>
      <c r="Z473" s="556"/>
      <c r="AA473" s="556"/>
      <c r="AB473" s="556"/>
      <c r="AC473" s="556"/>
      <c r="AD473" s="556"/>
      <c r="AE473" s="556"/>
      <c r="AF473" s="557"/>
      <c r="AG473" s="673" t="s">
        <v>107</v>
      </c>
      <c r="AH473" s="674"/>
      <c r="AI473" s="674"/>
      <c r="AJ473" s="674"/>
      <c r="AK473" s="674"/>
      <c r="AL473" s="674"/>
      <c r="AM473" s="675"/>
      <c r="AN473" s="787" t="s">
        <v>149</v>
      </c>
      <c r="AO473" s="852"/>
      <c r="AP473" s="852"/>
      <c r="AQ473" s="852"/>
      <c r="AR473" s="852"/>
      <c r="AS473" s="853"/>
      <c r="AT473" s="796" t="s">
        <v>109</v>
      </c>
      <c r="AU473" s="797"/>
      <c r="AV473" s="797"/>
      <c r="AW473" s="797"/>
      <c r="AX473" s="797"/>
      <c r="AY473" s="798"/>
      <c r="AZ473" s="787" t="s">
        <v>110</v>
      </c>
      <c r="BA473" s="788"/>
      <c r="BB473" s="788"/>
      <c r="BC473" s="788"/>
      <c r="BD473" s="788"/>
      <c r="BE473" s="789"/>
    </row>
    <row r="474" spans="2:57" ht="15" customHeight="1" x14ac:dyDescent="0.4">
      <c r="B474" s="7"/>
      <c r="C474" s="59"/>
      <c r="D474" s="781"/>
      <c r="E474" s="782"/>
      <c r="F474" s="782"/>
      <c r="G474" s="782"/>
      <c r="H474" s="782"/>
      <c r="I474" s="782"/>
      <c r="J474" s="782"/>
      <c r="K474" s="782"/>
      <c r="L474" s="782"/>
      <c r="M474" s="782"/>
      <c r="N474" s="782"/>
      <c r="O474" s="783"/>
      <c r="P474" s="701"/>
      <c r="Q474" s="701"/>
      <c r="R474" s="701"/>
      <c r="S474" s="558"/>
      <c r="T474" s="559"/>
      <c r="U474" s="559"/>
      <c r="V474" s="559"/>
      <c r="W474" s="559"/>
      <c r="X474" s="559"/>
      <c r="Y474" s="559"/>
      <c r="Z474" s="559"/>
      <c r="AA474" s="559"/>
      <c r="AB474" s="559"/>
      <c r="AC474" s="559"/>
      <c r="AD474" s="559"/>
      <c r="AE474" s="559"/>
      <c r="AF474" s="560"/>
      <c r="AG474" s="676"/>
      <c r="AH474" s="677"/>
      <c r="AI474" s="677"/>
      <c r="AJ474" s="677"/>
      <c r="AK474" s="677"/>
      <c r="AL474" s="677"/>
      <c r="AM474" s="678"/>
      <c r="AN474" s="854"/>
      <c r="AO474" s="855"/>
      <c r="AP474" s="855"/>
      <c r="AQ474" s="855"/>
      <c r="AR474" s="855"/>
      <c r="AS474" s="856"/>
      <c r="AT474" s="799"/>
      <c r="AU474" s="800"/>
      <c r="AV474" s="800"/>
      <c r="AW474" s="800"/>
      <c r="AX474" s="800"/>
      <c r="AY474" s="801"/>
      <c r="AZ474" s="790"/>
      <c r="BA474" s="791"/>
      <c r="BB474" s="791"/>
      <c r="BC474" s="791"/>
      <c r="BD474" s="791"/>
      <c r="BE474" s="792"/>
    </row>
    <row r="475" spans="2:57" ht="15" customHeight="1" x14ac:dyDescent="0.4">
      <c r="B475" s="7"/>
      <c r="C475" s="59"/>
      <c r="D475" s="784"/>
      <c r="E475" s="785"/>
      <c r="F475" s="785"/>
      <c r="G475" s="785"/>
      <c r="H475" s="785"/>
      <c r="I475" s="785"/>
      <c r="J475" s="785"/>
      <c r="K475" s="785"/>
      <c r="L475" s="785"/>
      <c r="M475" s="785"/>
      <c r="N475" s="785"/>
      <c r="O475" s="786"/>
      <c r="P475" s="701"/>
      <c r="Q475" s="701"/>
      <c r="R475" s="701"/>
      <c r="S475" s="561"/>
      <c r="T475" s="562"/>
      <c r="U475" s="562"/>
      <c r="V475" s="562"/>
      <c r="W475" s="562"/>
      <c r="X475" s="562"/>
      <c r="Y475" s="562"/>
      <c r="Z475" s="562"/>
      <c r="AA475" s="562"/>
      <c r="AB475" s="562"/>
      <c r="AC475" s="562"/>
      <c r="AD475" s="562"/>
      <c r="AE475" s="562"/>
      <c r="AF475" s="563"/>
      <c r="AG475" s="679"/>
      <c r="AH475" s="680"/>
      <c r="AI475" s="680"/>
      <c r="AJ475" s="680"/>
      <c r="AK475" s="680"/>
      <c r="AL475" s="680"/>
      <c r="AM475" s="681"/>
      <c r="AN475" s="857"/>
      <c r="AO475" s="858"/>
      <c r="AP475" s="858"/>
      <c r="AQ475" s="858"/>
      <c r="AR475" s="858"/>
      <c r="AS475" s="859"/>
      <c r="AT475" s="802"/>
      <c r="AU475" s="803"/>
      <c r="AV475" s="803"/>
      <c r="AW475" s="803"/>
      <c r="AX475" s="803"/>
      <c r="AY475" s="804"/>
      <c r="AZ475" s="793"/>
      <c r="BA475" s="794"/>
      <c r="BB475" s="794"/>
      <c r="BC475" s="794"/>
      <c r="BD475" s="794"/>
      <c r="BE475" s="795"/>
    </row>
    <row r="476" spans="2:57" ht="15" customHeight="1" x14ac:dyDescent="0.4">
      <c r="B476" s="7"/>
      <c r="C476" s="59"/>
      <c r="D476" s="580"/>
      <c r="E476" s="581"/>
      <c r="F476" s="581"/>
      <c r="G476" s="581"/>
      <c r="H476" s="581"/>
      <c r="I476" s="581"/>
      <c r="J476" s="581"/>
      <c r="K476" s="581"/>
      <c r="L476" s="581"/>
      <c r="M476" s="581"/>
      <c r="N476" s="581"/>
      <c r="O476" s="582"/>
      <c r="P476" s="1851" t="s">
        <v>410</v>
      </c>
      <c r="Q476" s="1852"/>
      <c r="R476" s="1853"/>
      <c r="S476" s="702"/>
      <c r="T476" s="703"/>
      <c r="U476" s="703"/>
      <c r="V476" s="703"/>
      <c r="W476" s="703"/>
      <c r="X476" s="703"/>
      <c r="Y476" s="703"/>
      <c r="Z476" s="703"/>
      <c r="AA476" s="703"/>
      <c r="AB476" s="703"/>
      <c r="AC476" s="703"/>
      <c r="AD476" s="703"/>
      <c r="AE476" s="703"/>
      <c r="AF476" s="704"/>
      <c r="AG476" s="1442"/>
      <c r="AH476" s="1443"/>
      <c r="AI476" s="1443"/>
      <c r="AJ476" s="1443"/>
      <c r="AK476" s="1443"/>
      <c r="AL476" s="1443"/>
      <c r="AM476" s="1444"/>
      <c r="AN476" s="537"/>
      <c r="AO476" s="538"/>
      <c r="AP476" s="538"/>
      <c r="AQ476" s="538"/>
      <c r="AR476" s="538"/>
      <c r="AS476" s="539"/>
      <c r="AT476" s="543"/>
      <c r="AU476" s="544"/>
      <c r="AV476" s="544"/>
      <c r="AW476" s="544"/>
      <c r="AX476" s="544"/>
      <c r="AY476" s="545"/>
      <c r="AZ476" s="549">
        <f>AN476*AT476</f>
        <v>0</v>
      </c>
      <c r="BA476" s="550"/>
      <c r="BB476" s="550"/>
      <c r="BC476" s="550"/>
      <c r="BD476" s="550"/>
      <c r="BE476" s="551"/>
    </row>
    <row r="477" spans="2:57" ht="15" customHeight="1" x14ac:dyDescent="0.4">
      <c r="B477" s="7"/>
      <c r="C477" s="59"/>
      <c r="D477" s="583"/>
      <c r="E477" s="584"/>
      <c r="F477" s="584"/>
      <c r="G477" s="584"/>
      <c r="H477" s="584"/>
      <c r="I477" s="584"/>
      <c r="J477" s="584"/>
      <c r="K477" s="584"/>
      <c r="L477" s="584"/>
      <c r="M477" s="584"/>
      <c r="N477" s="584"/>
      <c r="O477" s="585"/>
      <c r="P477" s="1854"/>
      <c r="Q477" s="1855"/>
      <c r="R477" s="1856"/>
      <c r="S477" s="705"/>
      <c r="T477" s="706"/>
      <c r="U477" s="706"/>
      <c r="V477" s="706"/>
      <c r="W477" s="706"/>
      <c r="X477" s="706"/>
      <c r="Y477" s="706"/>
      <c r="Z477" s="706"/>
      <c r="AA477" s="706"/>
      <c r="AB477" s="706"/>
      <c r="AC477" s="706"/>
      <c r="AD477" s="706"/>
      <c r="AE477" s="706"/>
      <c r="AF477" s="707"/>
      <c r="AG477" s="1445"/>
      <c r="AH477" s="1850"/>
      <c r="AI477" s="1850"/>
      <c r="AJ477" s="1850"/>
      <c r="AK477" s="1850"/>
      <c r="AL477" s="1850"/>
      <c r="AM477" s="1447"/>
      <c r="AN477" s="691"/>
      <c r="AO477" s="692"/>
      <c r="AP477" s="692"/>
      <c r="AQ477" s="692"/>
      <c r="AR477" s="692"/>
      <c r="AS477" s="693"/>
      <c r="AT477" s="694"/>
      <c r="AU477" s="695"/>
      <c r="AV477" s="695"/>
      <c r="AW477" s="695"/>
      <c r="AX477" s="695"/>
      <c r="AY477" s="696"/>
      <c r="AZ477" s="622"/>
      <c r="BA477" s="623"/>
      <c r="BB477" s="623"/>
      <c r="BC477" s="623"/>
      <c r="BD477" s="623"/>
      <c r="BE477" s="624"/>
    </row>
    <row r="478" spans="2:57" ht="15" customHeight="1" x14ac:dyDescent="0.4">
      <c r="B478" s="7"/>
      <c r="C478" s="59"/>
      <c r="D478" s="586"/>
      <c r="E478" s="587"/>
      <c r="F478" s="587"/>
      <c r="G478" s="587"/>
      <c r="H478" s="587"/>
      <c r="I478" s="587"/>
      <c r="J478" s="587"/>
      <c r="K478" s="587"/>
      <c r="L478" s="587"/>
      <c r="M478" s="587"/>
      <c r="N478" s="587"/>
      <c r="O478" s="588"/>
      <c r="P478" s="778"/>
      <c r="Q478" s="779"/>
      <c r="R478" s="780"/>
      <c r="S478" s="697" t="s">
        <v>346</v>
      </c>
      <c r="T478" s="698"/>
      <c r="U478" s="698"/>
      <c r="V478" s="698"/>
      <c r="W478" s="698"/>
      <c r="X478" s="698"/>
      <c r="Y478" s="698"/>
      <c r="Z478" s="698"/>
      <c r="AA478" s="698"/>
      <c r="AB478" s="698"/>
      <c r="AC478" s="698"/>
      <c r="AD478" s="698"/>
      <c r="AE478" s="698"/>
      <c r="AF478" s="699"/>
      <c r="AG478" s="1448"/>
      <c r="AH478" s="1449"/>
      <c r="AI478" s="1449"/>
      <c r="AJ478" s="1449"/>
      <c r="AK478" s="1449"/>
      <c r="AL478" s="1449"/>
      <c r="AM478" s="1450"/>
      <c r="AN478" s="540"/>
      <c r="AO478" s="541"/>
      <c r="AP478" s="541"/>
      <c r="AQ478" s="541"/>
      <c r="AR478" s="541"/>
      <c r="AS478" s="542"/>
      <c r="AT478" s="546"/>
      <c r="AU478" s="547"/>
      <c r="AV478" s="547"/>
      <c r="AW478" s="547"/>
      <c r="AX478" s="547"/>
      <c r="AY478" s="548"/>
      <c r="AZ478" s="552"/>
      <c r="BA478" s="553"/>
      <c r="BB478" s="553"/>
      <c r="BC478" s="553"/>
      <c r="BD478" s="553"/>
      <c r="BE478" s="554"/>
    </row>
    <row r="479" spans="2:57" ht="15" customHeight="1" x14ac:dyDescent="0.4">
      <c r="B479" s="7"/>
      <c r="C479" s="59"/>
      <c r="D479" s="580"/>
      <c r="E479" s="581"/>
      <c r="F479" s="581"/>
      <c r="G479" s="581"/>
      <c r="H479" s="581"/>
      <c r="I479" s="581"/>
      <c r="J479" s="581"/>
      <c r="K479" s="581"/>
      <c r="L479" s="581"/>
      <c r="M479" s="581"/>
      <c r="N479" s="581"/>
      <c r="O479" s="582"/>
      <c r="P479" s="1841" t="s">
        <v>506</v>
      </c>
      <c r="Q479" s="1842"/>
      <c r="R479" s="1843"/>
      <c r="S479" s="525"/>
      <c r="T479" s="526"/>
      <c r="U479" s="526"/>
      <c r="V479" s="526"/>
      <c r="W479" s="526"/>
      <c r="X479" s="526"/>
      <c r="Y479" s="526"/>
      <c r="Z479" s="526"/>
      <c r="AA479" s="526"/>
      <c r="AB479" s="526"/>
      <c r="AC479" s="526"/>
      <c r="AD479" s="526"/>
      <c r="AE479" s="526"/>
      <c r="AF479" s="527"/>
      <c r="AG479" s="1442"/>
      <c r="AH479" s="1443"/>
      <c r="AI479" s="1443"/>
      <c r="AJ479" s="1443"/>
      <c r="AK479" s="1443"/>
      <c r="AL479" s="1443"/>
      <c r="AM479" s="1444"/>
      <c r="AN479" s="537"/>
      <c r="AO479" s="538"/>
      <c r="AP479" s="538"/>
      <c r="AQ479" s="538"/>
      <c r="AR479" s="538"/>
      <c r="AS479" s="539"/>
      <c r="AT479" s="543"/>
      <c r="AU479" s="544"/>
      <c r="AV479" s="544"/>
      <c r="AW479" s="544"/>
      <c r="AX479" s="544"/>
      <c r="AY479" s="545"/>
      <c r="AZ479" s="549">
        <f>AN479*AT479</f>
        <v>0</v>
      </c>
      <c r="BA479" s="550"/>
      <c r="BB479" s="550"/>
      <c r="BC479" s="550"/>
      <c r="BD479" s="550"/>
      <c r="BE479" s="551"/>
    </row>
    <row r="480" spans="2:57" ht="15" customHeight="1" x14ac:dyDescent="0.4">
      <c r="B480" s="7"/>
      <c r="C480" s="59"/>
      <c r="D480" s="583"/>
      <c r="E480" s="584"/>
      <c r="F480" s="584"/>
      <c r="G480" s="584"/>
      <c r="H480" s="584"/>
      <c r="I480" s="584"/>
      <c r="J480" s="584"/>
      <c r="K480" s="584"/>
      <c r="L480" s="584"/>
      <c r="M480" s="584"/>
      <c r="N480" s="584"/>
      <c r="O480" s="585"/>
      <c r="P480" s="1844"/>
      <c r="Q480" s="1845"/>
      <c r="R480" s="1846"/>
      <c r="S480" s="683"/>
      <c r="T480" s="684"/>
      <c r="U480" s="684"/>
      <c r="V480" s="684"/>
      <c r="W480" s="684"/>
      <c r="X480" s="684"/>
      <c r="Y480" s="684"/>
      <c r="Z480" s="684"/>
      <c r="AA480" s="684"/>
      <c r="AB480" s="684"/>
      <c r="AC480" s="684"/>
      <c r="AD480" s="684"/>
      <c r="AE480" s="684"/>
      <c r="AF480" s="685"/>
      <c r="AG480" s="1445"/>
      <c r="AH480" s="1850"/>
      <c r="AI480" s="1850"/>
      <c r="AJ480" s="1850"/>
      <c r="AK480" s="1850"/>
      <c r="AL480" s="1850"/>
      <c r="AM480" s="1447"/>
      <c r="AN480" s="691"/>
      <c r="AO480" s="692"/>
      <c r="AP480" s="692"/>
      <c r="AQ480" s="692"/>
      <c r="AR480" s="692"/>
      <c r="AS480" s="693"/>
      <c r="AT480" s="694"/>
      <c r="AU480" s="695"/>
      <c r="AV480" s="695"/>
      <c r="AW480" s="695"/>
      <c r="AX480" s="695"/>
      <c r="AY480" s="696"/>
      <c r="AZ480" s="622"/>
      <c r="BA480" s="623"/>
      <c r="BB480" s="623"/>
      <c r="BC480" s="623"/>
      <c r="BD480" s="623"/>
      <c r="BE480" s="624"/>
    </row>
    <row r="481" spans="1:63" ht="15" customHeight="1" x14ac:dyDescent="0.4">
      <c r="B481" s="7"/>
      <c r="C481" s="59"/>
      <c r="D481" s="586"/>
      <c r="E481" s="587"/>
      <c r="F481" s="587"/>
      <c r="G481" s="587"/>
      <c r="H481" s="587"/>
      <c r="I481" s="587"/>
      <c r="J481" s="587"/>
      <c r="K481" s="587"/>
      <c r="L481" s="587"/>
      <c r="M481" s="587"/>
      <c r="N481" s="587"/>
      <c r="O481" s="588"/>
      <c r="P481" s="1847"/>
      <c r="Q481" s="1848"/>
      <c r="R481" s="1849"/>
      <c r="S481" s="697" t="s">
        <v>346</v>
      </c>
      <c r="T481" s="698"/>
      <c r="U481" s="698"/>
      <c r="V481" s="698"/>
      <c r="W481" s="698"/>
      <c r="X481" s="698"/>
      <c r="Y481" s="698"/>
      <c r="Z481" s="698"/>
      <c r="AA481" s="698"/>
      <c r="AB481" s="698"/>
      <c r="AC481" s="698"/>
      <c r="AD481" s="698"/>
      <c r="AE481" s="698"/>
      <c r="AF481" s="699"/>
      <c r="AG481" s="1448"/>
      <c r="AH481" s="1449"/>
      <c r="AI481" s="1449"/>
      <c r="AJ481" s="1449"/>
      <c r="AK481" s="1449"/>
      <c r="AL481" s="1449"/>
      <c r="AM481" s="1450"/>
      <c r="AN481" s="540"/>
      <c r="AO481" s="541"/>
      <c r="AP481" s="541"/>
      <c r="AQ481" s="541"/>
      <c r="AR481" s="541"/>
      <c r="AS481" s="542"/>
      <c r="AT481" s="546"/>
      <c r="AU481" s="547"/>
      <c r="AV481" s="547"/>
      <c r="AW481" s="547"/>
      <c r="AX481" s="547"/>
      <c r="AY481" s="548"/>
      <c r="AZ481" s="552"/>
      <c r="BA481" s="553"/>
      <c r="BB481" s="553"/>
      <c r="BC481" s="553"/>
      <c r="BD481" s="553"/>
      <c r="BE481" s="554"/>
      <c r="BF481" s="302"/>
      <c r="BG481" s="7"/>
      <c r="BH481" s="7"/>
      <c r="BI481" s="7"/>
      <c r="BJ481" s="7"/>
      <c r="BK481" s="7"/>
    </row>
    <row r="482" spans="1:63" ht="15" customHeight="1" x14ac:dyDescent="0.4">
      <c r="B482" s="7"/>
      <c r="C482" s="7"/>
      <c r="D482" s="672" t="s">
        <v>174</v>
      </c>
      <c r="E482" s="672"/>
      <c r="F482" s="672"/>
      <c r="G482" s="672"/>
      <c r="H482" s="672"/>
      <c r="I482" s="672"/>
      <c r="J482" s="672"/>
      <c r="K482" s="672"/>
      <c r="L482" s="672"/>
      <c r="M482" s="672"/>
      <c r="N482" s="672"/>
      <c r="O482" s="672"/>
      <c r="P482" s="672"/>
      <c r="Q482" s="672"/>
      <c r="R482" s="672"/>
      <c r="S482" s="672"/>
      <c r="T482" s="672"/>
      <c r="U482" s="672"/>
      <c r="V482" s="672"/>
      <c r="W482" s="672"/>
      <c r="X482" s="672"/>
      <c r="Y482" s="672"/>
      <c r="Z482" s="672"/>
      <c r="AA482" s="672"/>
      <c r="AB482" s="672"/>
      <c r="AC482" s="672"/>
      <c r="AD482" s="672"/>
      <c r="AE482" s="672"/>
      <c r="AF482" s="672"/>
      <c r="AG482" s="672"/>
      <c r="AH482" s="1839"/>
      <c r="AI482" s="555" t="s">
        <v>173</v>
      </c>
      <c r="AJ482" s="556"/>
      <c r="AK482" s="556"/>
      <c r="AL482" s="556"/>
      <c r="AM482" s="556"/>
      <c r="AN482" s="556"/>
      <c r="AO482" s="556"/>
      <c r="AP482" s="556"/>
      <c r="AQ482" s="556"/>
      <c r="AR482" s="556"/>
      <c r="AS482" s="556"/>
      <c r="AT482" s="557"/>
      <c r="AU482" s="662">
        <f>SUM(AZ476:BE481)</f>
        <v>0</v>
      </c>
      <c r="AV482" s="663"/>
      <c r="AW482" s="663"/>
      <c r="AX482" s="663"/>
      <c r="AY482" s="663"/>
      <c r="AZ482" s="663"/>
      <c r="BA482" s="663"/>
      <c r="BB482" s="663"/>
      <c r="BC482" s="663"/>
      <c r="BD482" s="663"/>
      <c r="BE482" s="664"/>
      <c r="BF482" s="7"/>
      <c r="BG482" s="7"/>
      <c r="BH482" s="7"/>
      <c r="BI482" s="7"/>
      <c r="BJ482" s="7"/>
      <c r="BK482" s="7"/>
    </row>
    <row r="483" spans="1:63" ht="15" customHeight="1" x14ac:dyDescent="0.4">
      <c r="B483" s="7"/>
      <c r="C483" s="7"/>
      <c r="D483" s="671"/>
      <c r="E483" s="671"/>
      <c r="F483" s="671"/>
      <c r="G483" s="671"/>
      <c r="H483" s="671"/>
      <c r="I483" s="671"/>
      <c r="J483" s="671"/>
      <c r="K483" s="671"/>
      <c r="L483" s="671"/>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1840"/>
      <c r="AI483" s="558"/>
      <c r="AJ483" s="559"/>
      <c r="AK483" s="559"/>
      <c r="AL483" s="559"/>
      <c r="AM483" s="559"/>
      <c r="AN483" s="559"/>
      <c r="AO483" s="559"/>
      <c r="AP483" s="559"/>
      <c r="AQ483" s="559"/>
      <c r="AR483" s="559"/>
      <c r="AS483" s="559"/>
      <c r="AT483" s="560"/>
      <c r="AU483" s="665"/>
      <c r="AV483" s="666"/>
      <c r="AW483" s="666"/>
      <c r="AX483" s="666"/>
      <c r="AY483" s="666"/>
      <c r="AZ483" s="666"/>
      <c r="BA483" s="666"/>
      <c r="BB483" s="666"/>
      <c r="BC483" s="666"/>
      <c r="BD483" s="666"/>
      <c r="BE483" s="667"/>
      <c r="BF483" s="7"/>
      <c r="BG483" s="7"/>
      <c r="BH483" s="7"/>
      <c r="BI483" s="7"/>
      <c r="BJ483" s="7"/>
      <c r="BK483" s="7"/>
    </row>
    <row r="484" spans="1:63" ht="15" customHeight="1" x14ac:dyDescent="0.4">
      <c r="B484" s="7"/>
      <c r="C484" s="7"/>
      <c r="D484" s="671"/>
      <c r="E484" s="671"/>
      <c r="F484" s="671"/>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1840"/>
      <c r="AI484" s="561"/>
      <c r="AJ484" s="562"/>
      <c r="AK484" s="562"/>
      <c r="AL484" s="562"/>
      <c r="AM484" s="562"/>
      <c r="AN484" s="562"/>
      <c r="AO484" s="562"/>
      <c r="AP484" s="562"/>
      <c r="AQ484" s="562"/>
      <c r="AR484" s="562"/>
      <c r="AS484" s="562"/>
      <c r="AT484" s="563"/>
      <c r="AU484" s="668"/>
      <c r="AV484" s="669"/>
      <c r="AW484" s="669"/>
      <c r="AX484" s="669"/>
      <c r="AY484" s="669"/>
      <c r="AZ484" s="669"/>
      <c r="BA484" s="669"/>
      <c r="BB484" s="669"/>
      <c r="BC484" s="669"/>
      <c r="BD484" s="669"/>
      <c r="BE484" s="670"/>
      <c r="BF484" s="7"/>
      <c r="BG484" s="7"/>
      <c r="BH484" s="7"/>
      <c r="BI484" s="7"/>
      <c r="BJ484" s="7"/>
      <c r="BK484" s="7"/>
    </row>
    <row r="485" spans="1:63" ht="15" customHeight="1" x14ac:dyDescent="0.4">
      <c r="B485" s="7"/>
      <c r="C485" s="7"/>
      <c r="D485" s="1249"/>
      <c r="E485" s="1249"/>
      <c r="F485" s="1249"/>
      <c r="G485" s="1249"/>
      <c r="H485" s="1249"/>
      <c r="I485" s="1249"/>
      <c r="J485" s="1249"/>
      <c r="K485" s="1249"/>
      <c r="L485" s="1249"/>
      <c r="M485" s="1249"/>
      <c r="N485" s="1249"/>
      <c r="O485" s="1249"/>
      <c r="P485" s="1249"/>
      <c r="Q485" s="1249"/>
      <c r="R485" s="1249"/>
      <c r="S485" s="1249"/>
      <c r="T485" s="1249"/>
      <c r="U485" s="1249"/>
      <c r="V485" s="1249"/>
      <c r="W485" s="1249"/>
      <c r="X485" s="1249"/>
      <c r="Y485" s="1249"/>
      <c r="Z485" s="1249"/>
      <c r="AA485" s="1249"/>
      <c r="AB485" s="1249"/>
      <c r="AC485" s="1249"/>
      <c r="AD485" s="1249"/>
      <c r="AE485" s="1249"/>
      <c r="AF485" s="1249"/>
      <c r="AG485" s="1249"/>
      <c r="AH485" s="1249"/>
      <c r="AI485" s="1249"/>
      <c r="AJ485" s="1249"/>
      <c r="AK485" s="1249"/>
      <c r="AL485" s="1249"/>
      <c r="AM485" s="1249"/>
      <c r="AN485" s="1249"/>
      <c r="AO485" s="1249"/>
      <c r="AP485" s="1249"/>
      <c r="AQ485" s="1249"/>
      <c r="AR485" s="1249"/>
      <c r="AS485" s="1249"/>
      <c r="AT485" s="1249"/>
      <c r="AU485" s="1249"/>
      <c r="AV485" s="1249"/>
      <c r="AW485" s="1249"/>
      <c r="AX485" s="1249"/>
      <c r="AY485" s="1249"/>
      <c r="AZ485" s="1249"/>
      <c r="BA485" s="1249"/>
      <c r="BB485" s="1249"/>
      <c r="BC485" s="1249"/>
      <c r="BD485" s="1249"/>
      <c r="BE485" s="1249"/>
      <c r="BF485" s="1249"/>
      <c r="BG485" s="1249"/>
      <c r="BH485" s="292"/>
      <c r="BI485" s="292"/>
      <c r="BJ485" s="292"/>
      <c r="BK485" s="292"/>
    </row>
    <row r="486" spans="1:63" ht="3" customHeight="1" x14ac:dyDescent="0.4">
      <c r="B486" s="7"/>
      <c r="C486" s="7"/>
      <c r="D486" s="28"/>
      <c r="E486" s="76"/>
      <c r="F486" s="76"/>
      <c r="G486" s="76"/>
      <c r="H486" s="76"/>
      <c r="I486" s="76"/>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28"/>
      <c r="AH486" s="28"/>
      <c r="AI486" s="28"/>
      <c r="AJ486" s="28"/>
      <c r="AK486" s="28"/>
      <c r="AL486" s="28"/>
      <c r="AM486" s="28"/>
      <c r="AN486" s="12"/>
      <c r="AO486" s="12"/>
      <c r="AP486" s="12"/>
      <c r="AQ486" s="12"/>
      <c r="AR486" s="12"/>
      <c r="AS486" s="12"/>
      <c r="AT486" s="12"/>
      <c r="AU486" s="12"/>
      <c r="AV486" s="12"/>
      <c r="AW486" s="12"/>
      <c r="AX486" s="12"/>
      <c r="AY486" s="12"/>
      <c r="AZ486" s="12"/>
      <c r="BA486" s="12"/>
      <c r="BB486" s="12"/>
      <c r="BC486" s="12"/>
      <c r="BD486" s="12"/>
      <c r="BE486" s="12"/>
    </row>
    <row r="487" spans="1:63" ht="15" customHeight="1" x14ac:dyDescent="0.4">
      <c r="A487" s="2" t="s">
        <v>507</v>
      </c>
    </row>
    <row r="488" spans="1:63" ht="15" customHeight="1" x14ac:dyDescent="0.4">
      <c r="B488" s="2" t="s">
        <v>508</v>
      </c>
    </row>
    <row r="489" spans="1:63" ht="15" customHeight="1" x14ac:dyDescent="0.4">
      <c r="D489" s="41" t="s">
        <v>354</v>
      </c>
    </row>
    <row r="490" spans="1:63" ht="15" customHeight="1" x14ac:dyDescent="0.15">
      <c r="B490" s="7"/>
      <c r="C490" s="59"/>
      <c r="D490" s="555" t="s">
        <v>97</v>
      </c>
      <c r="E490" s="556"/>
      <c r="F490" s="556"/>
      <c r="G490" s="556"/>
      <c r="H490" s="556"/>
      <c r="I490" s="556"/>
      <c r="J490" s="556"/>
      <c r="K490" s="556"/>
      <c r="L490" s="556"/>
      <c r="M490" s="556"/>
      <c r="N490" s="556"/>
      <c r="O490" s="556"/>
      <c r="P490" s="556"/>
      <c r="Q490" s="556"/>
      <c r="R490" s="556"/>
      <c r="S490" s="556"/>
      <c r="T490" s="556"/>
      <c r="U490" s="556"/>
      <c r="V490" s="556"/>
      <c r="W490" s="556"/>
      <c r="X490" s="556"/>
      <c r="Y490" s="556"/>
      <c r="Z490" s="557"/>
      <c r="AA490" s="1826" t="s">
        <v>107</v>
      </c>
      <c r="AB490" s="1827"/>
      <c r="AC490" s="1827"/>
      <c r="AD490" s="1827"/>
      <c r="AE490" s="1827"/>
      <c r="AF490" s="1827"/>
      <c r="AG490" s="573" t="s">
        <v>99</v>
      </c>
      <c r="AH490" s="556"/>
      <c r="AI490" s="556"/>
      <c r="AJ490" s="556"/>
      <c r="AK490" s="556"/>
      <c r="AL490" s="556"/>
      <c r="AM490" s="557"/>
      <c r="AN490" s="574" t="s">
        <v>100</v>
      </c>
      <c r="AO490" s="574"/>
      <c r="AP490" s="574"/>
      <c r="AQ490" s="574"/>
      <c r="AR490" s="574"/>
      <c r="AS490" s="574"/>
      <c r="AT490" s="574"/>
      <c r="AU490" s="575" t="s">
        <v>101</v>
      </c>
      <c r="AV490" s="575"/>
      <c r="AW490" s="575"/>
      <c r="AX490" s="575"/>
      <c r="AY490" s="575"/>
      <c r="AZ490" s="575"/>
      <c r="BA490" s="71"/>
      <c r="BB490" s="117"/>
      <c r="BC490" s="117"/>
      <c r="BD490" s="117"/>
      <c r="BE490" s="117"/>
      <c r="BF490" s="117"/>
    </row>
    <row r="491" spans="1:63" ht="15" customHeight="1" x14ac:dyDescent="0.4">
      <c r="B491" s="7"/>
      <c r="C491" s="59"/>
      <c r="D491" s="558"/>
      <c r="E491" s="559"/>
      <c r="F491" s="559"/>
      <c r="G491" s="559"/>
      <c r="H491" s="559"/>
      <c r="I491" s="559"/>
      <c r="J491" s="559"/>
      <c r="K491" s="559"/>
      <c r="L491" s="559"/>
      <c r="M491" s="559"/>
      <c r="N491" s="559"/>
      <c r="O491" s="559"/>
      <c r="P491" s="559"/>
      <c r="Q491" s="559"/>
      <c r="R491" s="559"/>
      <c r="S491" s="559"/>
      <c r="T491" s="559"/>
      <c r="U491" s="559"/>
      <c r="V491" s="559"/>
      <c r="W491" s="559"/>
      <c r="X491" s="559"/>
      <c r="Y491" s="559"/>
      <c r="Z491" s="560"/>
      <c r="AA491" s="1827"/>
      <c r="AB491" s="1827"/>
      <c r="AC491" s="1827"/>
      <c r="AD491" s="1827"/>
      <c r="AE491" s="1827"/>
      <c r="AF491" s="1827"/>
      <c r="AG491" s="558"/>
      <c r="AH491" s="559"/>
      <c r="AI491" s="559"/>
      <c r="AJ491" s="559"/>
      <c r="AK491" s="559"/>
      <c r="AL491" s="559"/>
      <c r="AM491" s="560"/>
      <c r="AN491" s="574"/>
      <c r="AO491" s="574"/>
      <c r="AP491" s="574"/>
      <c r="AQ491" s="574"/>
      <c r="AR491" s="574"/>
      <c r="AS491" s="574"/>
      <c r="AT491" s="574"/>
      <c r="AU491" s="575"/>
      <c r="AV491" s="575"/>
      <c r="AW491" s="575"/>
      <c r="AX491" s="575"/>
      <c r="AY491" s="575"/>
      <c r="AZ491" s="1836"/>
      <c r="BA491" s="1837"/>
      <c r="BB491" s="1838"/>
      <c r="BC491" s="1838"/>
      <c r="BD491" s="1838"/>
      <c r="BE491" s="1838"/>
      <c r="BF491" s="1838"/>
      <c r="BG491" s="7"/>
      <c r="BH491" s="7"/>
    </row>
    <row r="492" spans="1:63" ht="15" customHeight="1" x14ac:dyDescent="0.4">
      <c r="B492" s="7"/>
      <c r="C492" s="59"/>
      <c r="D492" s="561"/>
      <c r="E492" s="562"/>
      <c r="F492" s="562"/>
      <c r="G492" s="562"/>
      <c r="H492" s="562"/>
      <c r="I492" s="562"/>
      <c r="J492" s="562"/>
      <c r="K492" s="562"/>
      <c r="L492" s="562"/>
      <c r="M492" s="562"/>
      <c r="N492" s="562"/>
      <c r="O492" s="562"/>
      <c r="P492" s="562"/>
      <c r="Q492" s="562"/>
      <c r="R492" s="562"/>
      <c r="S492" s="562"/>
      <c r="T492" s="562"/>
      <c r="U492" s="562"/>
      <c r="V492" s="562"/>
      <c r="W492" s="562"/>
      <c r="X492" s="562"/>
      <c r="Y492" s="562"/>
      <c r="Z492" s="563"/>
      <c r="AA492" s="1828"/>
      <c r="AB492" s="1827"/>
      <c r="AC492" s="1827"/>
      <c r="AD492" s="1827"/>
      <c r="AE492" s="1827"/>
      <c r="AF492" s="1827"/>
      <c r="AG492" s="561"/>
      <c r="AH492" s="562"/>
      <c r="AI492" s="562"/>
      <c r="AJ492" s="562"/>
      <c r="AK492" s="562"/>
      <c r="AL492" s="562"/>
      <c r="AM492" s="563"/>
      <c r="AN492" s="574"/>
      <c r="AO492" s="574"/>
      <c r="AP492" s="574"/>
      <c r="AQ492" s="574"/>
      <c r="AR492" s="574"/>
      <c r="AS492" s="574"/>
      <c r="AT492" s="574"/>
      <c r="AU492" s="575"/>
      <c r="AV492" s="575"/>
      <c r="AW492" s="575"/>
      <c r="AX492" s="575"/>
      <c r="AY492" s="575"/>
      <c r="AZ492" s="1836"/>
      <c r="BA492" s="1837"/>
      <c r="BB492" s="1838"/>
      <c r="BC492" s="1838"/>
      <c r="BD492" s="1838"/>
      <c r="BE492" s="1838"/>
      <c r="BF492" s="1838"/>
      <c r="BG492" s="7"/>
      <c r="BH492" s="7"/>
    </row>
    <row r="493" spans="1:63" s="3" customFormat="1" ht="15.75" customHeight="1" x14ac:dyDescent="0.4">
      <c r="B493" s="66"/>
      <c r="C493" s="67"/>
      <c r="D493" s="702"/>
      <c r="E493" s="703"/>
      <c r="F493" s="703"/>
      <c r="G493" s="703"/>
      <c r="H493" s="703"/>
      <c r="I493" s="703"/>
      <c r="J493" s="703"/>
      <c r="K493" s="703"/>
      <c r="L493" s="703"/>
      <c r="M493" s="703"/>
      <c r="N493" s="703"/>
      <c r="O493" s="703"/>
      <c r="P493" s="703"/>
      <c r="Q493" s="703"/>
      <c r="R493" s="703"/>
      <c r="S493" s="703"/>
      <c r="T493" s="703"/>
      <c r="U493" s="703"/>
      <c r="V493" s="703"/>
      <c r="W493" s="703"/>
      <c r="X493" s="703"/>
      <c r="Y493" s="703"/>
      <c r="Z493" s="704"/>
      <c r="AA493" s="736"/>
      <c r="AB493" s="709"/>
      <c r="AC493" s="709"/>
      <c r="AD493" s="709"/>
      <c r="AE493" s="709"/>
      <c r="AF493" s="710"/>
      <c r="AG493" s="537"/>
      <c r="AH493" s="538"/>
      <c r="AI493" s="538"/>
      <c r="AJ493" s="538"/>
      <c r="AK493" s="538"/>
      <c r="AL493" s="538"/>
      <c r="AM493" s="539"/>
      <c r="AN493" s="717"/>
      <c r="AO493" s="717"/>
      <c r="AP493" s="717"/>
      <c r="AQ493" s="717"/>
      <c r="AR493" s="717"/>
      <c r="AS493" s="717"/>
      <c r="AT493" s="717"/>
      <c r="AU493" s="769">
        <f>AG493*AN493</f>
        <v>0</v>
      </c>
      <c r="AV493" s="770"/>
      <c r="AW493" s="770"/>
      <c r="AX493" s="770"/>
      <c r="AY493" s="770"/>
      <c r="AZ493" s="770"/>
      <c r="BA493" s="1832"/>
      <c r="BB493" s="1833"/>
      <c r="BC493" s="1833"/>
      <c r="BD493" s="1833"/>
      <c r="BE493" s="1830"/>
      <c r="BF493" s="1830"/>
      <c r="BG493" s="1334"/>
      <c r="BH493" s="1334"/>
    </row>
    <row r="494" spans="1:63" s="3" customFormat="1" ht="15.75" customHeight="1" x14ac:dyDescent="0.4">
      <c r="B494" s="66"/>
      <c r="C494" s="67"/>
      <c r="D494" s="528"/>
      <c r="E494" s="529"/>
      <c r="F494" s="529"/>
      <c r="G494" s="529"/>
      <c r="H494" s="529"/>
      <c r="I494" s="529"/>
      <c r="J494" s="529"/>
      <c r="K494" s="529"/>
      <c r="L494" s="529"/>
      <c r="M494" s="529"/>
      <c r="N494" s="529"/>
      <c r="O494" s="529"/>
      <c r="P494" s="529"/>
      <c r="Q494" s="529"/>
      <c r="R494" s="529"/>
      <c r="S494" s="529"/>
      <c r="T494" s="529"/>
      <c r="U494" s="529"/>
      <c r="V494" s="529"/>
      <c r="W494" s="529"/>
      <c r="X494" s="529"/>
      <c r="Y494" s="529"/>
      <c r="Z494" s="530"/>
      <c r="AA494" s="714"/>
      <c r="AB494" s="715"/>
      <c r="AC494" s="715"/>
      <c r="AD494" s="715"/>
      <c r="AE494" s="715"/>
      <c r="AF494" s="716"/>
      <c r="AG494" s="540"/>
      <c r="AH494" s="541"/>
      <c r="AI494" s="541"/>
      <c r="AJ494" s="541"/>
      <c r="AK494" s="541"/>
      <c r="AL494" s="541"/>
      <c r="AM494" s="542"/>
      <c r="AN494" s="717"/>
      <c r="AO494" s="717"/>
      <c r="AP494" s="717"/>
      <c r="AQ494" s="717"/>
      <c r="AR494" s="717"/>
      <c r="AS494" s="717"/>
      <c r="AT494" s="717"/>
      <c r="AU494" s="775"/>
      <c r="AV494" s="776"/>
      <c r="AW494" s="776"/>
      <c r="AX494" s="776"/>
      <c r="AY494" s="776"/>
      <c r="AZ494" s="776"/>
      <c r="BA494" s="1834"/>
      <c r="BB494" s="1835"/>
      <c r="BC494" s="1835"/>
      <c r="BD494" s="1835"/>
      <c r="BE494" s="1831"/>
      <c r="BF494" s="1831"/>
      <c r="BG494" s="1334"/>
      <c r="BH494" s="1334"/>
    </row>
    <row r="495" spans="1:63" s="3" customFormat="1" ht="15.75" customHeight="1" x14ac:dyDescent="0.4">
      <c r="B495" s="66"/>
      <c r="C495" s="66"/>
      <c r="D495" s="702"/>
      <c r="E495" s="703"/>
      <c r="F495" s="703"/>
      <c r="G495" s="703"/>
      <c r="H495" s="703"/>
      <c r="I495" s="703"/>
      <c r="J495" s="703"/>
      <c r="K495" s="703"/>
      <c r="L495" s="703"/>
      <c r="M495" s="703"/>
      <c r="N495" s="703"/>
      <c r="O495" s="703"/>
      <c r="P495" s="703"/>
      <c r="Q495" s="703"/>
      <c r="R495" s="703"/>
      <c r="S495" s="703"/>
      <c r="T495" s="703"/>
      <c r="U495" s="703"/>
      <c r="V495" s="703"/>
      <c r="W495" s="703"/>
      <c r="X495" s="703"/>
      <c r="Y495" s="703"/>
      <c r="Z495" s="704"/>
      <c r="AA495" s="736"/>
      <c r="AB495" s="709"/>
      <c r="AC495" s="709"/>
      <c r="AD495" s="709"/>
      <c r="AE495" s="709"/>
      <c r="AF495" s="710"/>
      <c r="AG495" s="537"/>
      <c r="AH495" s="538"/>
      <c r="AI495" s="538"/>
      <c r="AJ495" s="538"/>
      <c r="AK495" s="538"/>
      <c r="AL495" s="538"/>
      <c r="AM495" s="539"/>
      <c r="AN495" s="717"/>
      <c r="AO495" s="717"/>
      <c r="AP495" s="717"/>
      <c r="AQ495" s="717"/>
      <c r="AR495" s="717"/>
      <c r="AS495" s="717"/>
      <c r="AT495" s="717"/>
      <c r="AU495" s="769">
        <f>AG495*AN495</f>
        <v>0</v>
      </c>
      <c r="AV495" s="770"/>
      <c r="AW495" s="770"/>
      <c r="AX495" s="770"/>
      <c r="AY495" s="770"/>
      <c r="AZ495" s="771"/>
      <c r="BA495" s="580" t="s">
        <v>509</v>
      </c>
      <c r="BB495" s="581"/>
      <c r="BC495" s="581"/>
      <c r="BD495" s="581"/>
      <c r="BE495" s="581"/>
      <c r="BF495" s="582"/>
      <c r="BG495" s="287"/>
      <c r="BH495" s="66"/>
    </row>
    <row r="496" spans="1:63" s="3" customFormat="1" ht="15.75" customHeight="1" x14ac:dyDescent="0.4">
      <c r="B496" s="66"/>
      <c r="C496" s="66"/>
      <c r="D496" s="528"/>
      <c r="E496" s="529"/>
      <c r="F496" s="529"/>
      <c r="G496" s="529"/>
      <c r="H496" s="529"/>
      <c r="I496" s="529"/>
      <c r="J496" s="529"/>
      <c r="K496" s="529"/>
      <c r="L496" s="529"/>
      <c r="M496" s="529"/>
      <c r="N496" s="529"/>
      <c r="O496" s="529"/>
      <c r="P496" s="529"/>
      <c r="Q496" s="529"/>
      <c r="R496" s="529"/>
      <c r="S496" s="529"/>
      <c r="T496" s="529"/>
      <c r="U496" s="529"/>
      <c r="V496" s="529"/>
      <c r="W496" s="529"/>
      <c r="X496" s="529"/>
      <c r="Y496" s="529"/>
      <c r="Z496" s="530"/>
      <c r="AA496" s="714"/>
      <c r="AB496" s="715"/>
      <c r="AC496" s="715"/>
      <c r="AD496" s="715"/>
      <c r="AE496" s="715"/>
      <c r="AF496" s="716"/>
      <c r="AG496" s="540"/>
      <c r="AH496" s="541"/>
      <c r="AI496" s="541"/>
      <c r="AJ496" s="541"/>
      <c r="AK496" s="541"/>
      <c r="AL496" s="541"/>
      <c r="AM496" s="542"/>
      <c r="AN496" s="717"/>
      <c r="AO496" s="717"/>
      <c r="AP496" s="717"/>
      <c r="AQ496" s="717"/>
      <c r="AR496" s="717"/>
      <c r="AS496" s="717"/>
      <c r="AT496" s="717"/>
      <c r="AU496" s="775"/>
      <c r="AV496" s="776"/>
      <c r="AW496" s="776"/>
      <c r="AX496" s="776"/>
      <c r="AY496" s="776"/>
      <c r="AZ496" s="777"/>
      <c r="BA496" s="586"/>
      <c r="BB496" s="587"/>
      <c r="BC496" s="587"/>
      <c r="BD496" s="587"/>
      <c r="BE496" s="587"/>
      <c r="BF496" s="588"/>
    </row>
    <row r="497" spans="1:63" ht="15.75" customHeight="1" x14ac:dyDescent="0.4">
      <c r="A497" s="3"/>
      <c r="B497" s="3"/>
      <c r="C497" s="3"/>
      <c r="D497" s="702"/>
      <c r="E497" s="703"/>
      <c r="F497" s="703"/>
      <c r="G497" s="703"/>
      <c r="H497" s="703"/>
      <c r="I497" s="703"/>
      <c r="J497" s="703"/>
      <c r="K497" s="703"/>
      <c r="L497" s="703"/>
      <c r="M497" s="703"/>
      <c r="N497" s="703"/>
      <c r="O497" s="703"/>
      <c r="P497" s="703"/>
      <c r="Q497" s="703"/>
      <c r="R497" s="703"/>
      <c r="S497" s="703"/>
      <c r="T497" s="703"/>
      <c r="U497" s="703"/>
      <c r="V497" s="703"/>
      <c r="W497" s="703"/>
      <c r="X497" s="703"/>
      <c r="Y497" s="703"/>
      <c r="Z497" s="704"/>
      <c r="AA497" s="736"/>
      <c r="AB497" s="709"/>
      <c r="AC497" s="709"/>
      <c r="AD497" s="709"/>
      <c r="AE497" s="709"/>
      <c r="AF497" s="710"/>
      <c r="AG497" s="537"/>
      <c r="AH497" s="538"/>
      <c r="AI497" s="538"/>
      <c r="AJ497" s="538"/>
      <c r="AK497" s="538"/>
      <c r="AL497" s="538"/>
      <c r="AM497" s="539"/>
      <c r="AN497" s="717"/>
      <c r="AO497" s="717"/>
      <c r="AP497" s="717"/>
      <c r="AQ497" s="717"/>
      <c r="AR497" s="717"/>
      <c r="AS497" s="717"/>
      <c r="AT497" s="717"/>
      <c r="AU497" s="769">
        <f>AG497*AN497</f>
        <v>0</v>
      </c>
      <c r="AV497" s="770"/>
      <c r="AW497" s="770"/>
      <c r="AX497" s="770"/>
      <c r="AY497" s="770"/>
      <c r="AZ497" s="771"/>
      <c r="BA497" s="1829">
        <f>SUM(AU493:AZ498)</f>
        <v>0</v>
      </c>
      <c r="BB497" s="1829"/>
      <c r="BC497" s="1829"/>
      <c r="BD497" s="1829"/>
      <c r="BE497" s="1829"/>
      <c r="BF497" s="1829"/>
      <c r="BG497" s="3"/>
    </row>
    <row r="498" spans="1:63" ht="15.75" customHeight="1" x14ac:dyDescent="0.4">
      <c r="A498" s="3"/>
      <c r="B498" s="3"/>
      <c r="C498" s="3"/>
      <c r="D498" s="528"/>
      <c r="E498" s="529"/>
      <c r="F498" s="529"/>
      <c r="G498" s="529"/>
      <c r="H498" s="529"/>
      <c r="I498" s="529"/>
      <c r="J498" s="529"/>
      <c r="K498" s="529"/>
      <c r="L498" s="529"/>
      <c r="M498" s="529"/>
      <c r="N498" s="529"/>
      <c r="O498" s="529"/>
      <c r="P498" s="529"/>
      <c r="Q498" s="529"/>
      <c r="R498" s="529"/>
      <c r="S498" s="529"/>
      <c r="T498" s="529"/>
      <c r="U498" s="529"/>
      <c r="V498" s="529"/>
      <c r="W498" s="529"/>
      <c r="X498" s="529"/>
      <c r="Y498" s="529"/>
      <c r="Z498" s="530"/>
      <c r="AA498" s="714"/>
      <c r="AB498" s="715"/>
      <c r="AC498" s="715"/>
      <c r="AD498" s="715"/>
      <c r="AE498" s="715"/>
      <c r="AF498" s="716"/>
      <c r="AG498" s="540"/>
      <c r="AH498" s="541"/>
      <c r="AI498" s="541"/>
      <c r="AJ498" s="541"/>
      <c r="AK498" s="541"/>
      <c r="AL498" s="541"/>
      <c r="AM498" s="542"/>
      <c r="AN498" s="717"/>
      <c r="AO498" s="717"/>
      <c r="AP498" s="717"/>
      <c r="AQ498" s="717"/>
      <c r="AR498" s="717"/>
      <c r="AS498" s="717"/>
      <c r="AT498" s="717"/>
      <c r="AU498" s="775"/>
      <c r="AV498" s="776"/>
      <c r="AW498" s="776"/>
      <c r="AX498" s="776"/>
      <c r="AY498" s="776"/>
      <c r="AZ498" s="777"/>
      <c r="BA498" s="1829"/>
      <c r="BB498" s="1829"/>
      <c r="BC498" s="1829"/>
      <c r="BD498" s="1829"/>
      <c r="BE498" s="1829"/>
      <c r="BF498" s="1829"/>
      <c r="BG498" s="3"/>
    </row>
    <row r="499" spans="1:63" ht="14.25" customHeight="1" x14ac:dyDescent="0.15">
      <c r="D499" s="26" t="s">
        <v>356</v>
      </c>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28"/>
      <c r="AB499" s="28"/>
      <c r="AC499" s="28"/>
      <c r="AD499" s="28"/>
      <c r="AE499" s="28"/>
      <c r="AF499" s="28"/>
      <c r="AG499" s="28"/>
    </row>
    <row r="500" spans="1:63" ht="14.25" customHeight="1" x14ac:dyDescent="0.4">
      <c r="D500" s="1363" t="s">
        <v>357</v>
      </c>
      <c r="E500" s="1363"/>
      <c r="F500" s="1363"/>
      <c r="G500" s="1363"/>
      <c r="H500" s="1363"/>
      <c r="I500" s="1363"/>
      <c r="J500" s="1363"/>
      <c r="K500" s="1363"/>
      <c r="L500" s="1363"/>
      <c r="M500" s="1363"/>
      <c r="N500" s="1363"/>
      <c r="O500" s="1363"/>
      <c r="P500" s="1363"/>
      <c r="Q500" s="1363"/>
      <c r="R500" s="1363"/>
      <c r="S500" s="1363"/>
      <c r="T500" s="1363"/>
      <c r="U500" s="1363"/>
      <c r="V500" s="1363"/>
      <c r="W500" s="1363"/>
      <c r="X500" s="1363"/>
      <c r="Y500" s="1363"/>
      <c r="Z500" s="1363"/>
      <c r="AA500" s="1363"/>
      <c r="AB500" s="1363"/>
      <c r="AC500" s="1363"/>
      <c r="AD500" s="1363"/>
      <c r="AE500" s="1363"/>
      <c r="AF500" s="1363"/>
      <c r="AG500" s="1363"/>
      <c r="AH500" s="1363"/>
      <c r="AI500" s="1363"/>
      <c r="AJ500" s="1363"/>
      <c r="AK500" s="1363"/>
      <c r="AL500" s="1363"/>
      <c r="AM500" s="1363"/>
      <c r="AN500" s="1363"/>
      <c r="AO500" s="1363"/>
      <c r="AP500" s="1363"/>
      <c r="AQ500" s="1363"/>
      <c r="AR500" s="1363"/>
      <c r="AS500" s="1363"/>
      <c r="AT500" s="1363"/>
      <c r="AU500" s="1363"/>
      <c r="AV500" s="1363"/>
      <c r="AW500" s="1363"/>
      <c r="AX500" s="1363"/>
      <c r="AY500" s="1363"/>
      <c r="AZ500" s="1363"/>
      <c r="BA500" s="1363"/>
      <c r="BB500" s="1363"/>
      <c r="BC500" s="1363"/>
      <c r="BD500" s="1363"/>
      <c r="BE500" s="1363"/>
    </row>
    <row r="501" spans="1:63" ht="14.25" customHeight="1" x14ac:dyDescent="0.4">
      <c r="D501" s="1361" t="s">
        <v>358</v>
      </c>
      <c r="E501" s="1361"/>
      <c r="F501" s="1361"/>
      <c r="G501" s="1361"/>
      <c r="H501" s="1361"/>
      <c r="I501" s="1361"/>
      <c r="J501" s="1361"/>
      <c r="K501" s="1361"/>
      <c r="L501" s="1361"/>
      <c r="M501" s="1361"/>
      <c r="N501" s="1361"/>
      <c r="O501" s="1361"/>
      <c r="P501" s="1361"/>
      <c r="Q501" s="1361"/>
      <c r="R501" s="1361"/>
      <c r="S501" s="1361"/>
      <c r="T501" s="1361"/>
      <c r="U501" s="1361"/>
      <c r="V501" s="1361"/>
      <c r="W501" s="1361"/>
      <c r="X501" s="1361"/>
      <c r="Y501" s="1361"/>
      <c r="Z501" s="1361"/>
      <c r="AA501" s="1361"/>
      <c r="AB501" s="1361"/>
      <c r="AC501" s="1361"/>
      <c r="AD501" s="1361"/>
      <c r="AE501" s="1361"/>
      <c r="AF501" s="1361"/>
      <c r="AG501" s="1361"/>
      <c r="AH501" s="1361"/>
      <c r="AI501" s="1361"/>
      <c r="AJ501" s="1361"/>
      <c r="AK501" s="1361"/>
      <c r="AL501" s="1361"/>
      <c r="AM501" s="1361"/>
      <c r="AN501" s="1361"/>
      <c r="AO501" s="1361"/>
      <c r="AP501" s="1361"/>
      <c r="AQ501" s="1361"/>
      <c r="AR501" s="1361"/>
      <c r="AS501" s="1361"/>
      <c r="AT501" s="1361"/>
      <c r="AU501" s="1361"/>
      <c r="AV501" s="1361"/>
      <c r="AW501" s="1361"/>
      <c r="AX501" s="1361"/>
      <c r="AY501" s="1361"/>
      <c r="AZ501" s="1361"/>
      <c r="BA501" s="1361"/>
      <c r="BB501" s="1361"/>
      <c r="BC501" s="1361"/>
      <c r="BD501" s="1361"/>
      <c r="BE501" s="1361"/>
      <c r="BF501" s="1361"/>
      <c r="BG501" s="240"/>
      <c r="BH501" s="240"/>
      <c r="BI501" s="240"/>
      <c r="BJ501" s="240"/>
      <c r="BK501" s="240"/>
    </row>
    <row r="502" spans="1:63" ht="6" customHeight="1" x14ac:dyDescent="0.4">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c r="AH502" s="239"/>
      <c r="AI502" s="239"/>
      <c r="AJ502" s="239"/>
      <c r="AK502" s="239"/>
      <c r="AL502" s="239"/>
      <c r="AM502" s="239"/>
    </row>
    <row r="503" spans="1:63" ht="15" customHeight="1" x14ac:dyDescent="0.4">
      <c r="A503" s="2" t="s">
        <v>510</v>
      </c>
    </row>
    <row r="504" spans="1:63" ht="15" customHeight="1" x14ac:dyDescent="0.4">
      <c r="B504" s="2" t="s">
        <v>511</v>
      </c>
    </row>
    <row r="505" spans="1:63" ht="15" customHeight="1" x14ac:dyDescent="0.4">
      <c r="B505" s="7"/>
      <c r="C505" s="59"/>
      <c r="D505" s="555" t="s">
        <v>97</v>
      </c>
      <c r="E505" s="556"/>
      <c r="F505" s="556"/>
      <c r="G505" s="556"/>
      <c r="H505" s="556"/>
      <c r="I505" s="556"/>
      <c r="J505" s="556"/>
      <c r="K505" s="556"/>
      <c r="L505" s="556"/>
      <c r="M505" s="556"/>
      <c r="N505" s="556"/>
      <c r="O505" s="556"/>
      <c r="P505" s="556"/>
      <c r="Q505" s="556"/>
      <c r="R505" s="556"/>
      <c r="S505" s="556"/>
      <c r="T505" s="556"/>
      <c r="U505" s="556"/>
      <c r="V505" s="556"/>
      <c r="W505" s="556"/>
      <c r="X505" s="556"/>
      <c r="Y505" s="556"/>
      <c r="Z505" s="557"/>
      <c r="AA505" s="1826" t="s">
        <v>107</v>
      </c>
      <c r="AB505" s="1827"/>
      <c r="AC505" s="1827"/>
      <c r="AD505" s="1827"/>
      <c r="AE505" s="1827"/>
      <c r="AF505" s="1827"/>
      <c r="AG505" s="573" t="s">
        <v>99</v>
      </c>
      <c r="AH505" s="556"/>
      <c r="AI505" s="556"/>
      <c r="AJ505" s="556"/>
      <c r="AK505" s="556"/>
      <c r="AL505" s="556"/>
      <c r="AM505" s="557"/>
      <c r="AN505" s="574" t="s">
        <v>100</v>
      </c>
      <c r="AO505" s="574"/>
      <c r="AP505" s="574"/>
      <c r="AQ505" s="574"/>
      <c r="AR505" s="574"/>
      <c r="AS505" s="574"/>
      <c r="AT505" s="574"/>
      <c r="AU505" s="575" t="s">
        <v>101</v>
      </c>
      <c r="AV505" s="575"/>
      <c r="AW505" s="575"/>
      <c r="AX505" s="575"/>
      <c r="AY505" s="575"/>
      <c r="AZ505" s="575"/>
      <c r="BA505" s="101"/>
      <c r="BB505" s="101"/>
      <c r="BC505" s="101"/>
      <c r="BD505" s="101"/>
      <c r="BE505" s="101"/>
      <c r="BF505" s="101"/>
      <c r="BG505" s="7"/>
      <c r="BH505" s="7"/>
      <c r="BI505" s="7"/>
    </row>
    <row r="506" spans="1:63" ht="15" customHeight="1" x14ac:dyDescent="0.4">
      <c r="B506" s="7"/>
      <c r="C506" s="59"/>
      <c r="D506" s="558"/>
      <c r="E506" s="559"/>
      <c r="F506" s="559"/>
      <c r="G506" s="559"/>
      <c r="H506" s="559"/>
      <c r="I506" s="559"/>
      <c r="J506" s="559"/>
      <c r="K506" s="559"/>
      <c r="L506" s="559"/>
      <c r="M506" s="559"/>
      <c r="N506" s="559"/>
      <c r="O506" s="559"/>
      <c r="P506" s="559"/>
      <c r="Q506" s="559"/>
      <c r="R506" s="559"/>
      <c r="S506" s="559"/>
      <c r="T506" s="559"/>
      <c r="U506" s="559"/>
      <c r="V506" s="559"/>
      <c r="W506" s="559"/>
      <c r="X506" s="559"/>
      <c r="Y506" s="559"/>
      <c r="Z506" s="560"/>
      <c r="AA506" s="1827"/>
      <c r="AB506" s="1827"/>
      <c r="AC506" s="1827"/>
      <c r="AD506" s="1827"/>
      <c r="AE506" s="1827"/>
      <c r="AF506" s="1827"/>
      <c r="AG506" s="558"/>
      <c r="AH506" s="559"/>
      <c r="AI506" s="559"/>
      <c r="AJ506" s="559"/>
      <c r="AK506" s="559"/>
      <c r="AL506" s="559"/>
      <c r="AM506" s="560"/>
      <c r="AN506" s="574"/>
      <c r="AO506" s="574"/>
      <c r="AP506" s="574"/>
      <c r="AQ506" s="574"/>
      <c r="AR506" s="574"/>
      <c r="AS506" s="574"/>
      <c r="AT506" s="574"/>
      <c r="AU506" s="575"/>
      <c r="AV506" s="575"/>
      <c r="AW506" s="575"/>
      <c r="AX506" s="575"/>
      <c r="AY506" s="575"/>
      <c r="AZ506" s="575"/>
      <c r="BA506" s="101"/>
      <c r="BB506" s="101"/>
      <c r="BC506" s="101"/>
      <c r="BD506" s="101"/>
      <c r="BE506" s="101"/>
      <c r="BF506" s="101"/>
      <c r="BG506" s="7"/>
      <c r="BH506" s="7"/>
      <c r="BI506" s="7"/>
    </row>
    <row r="507" spans="1:63" ht="15" customHeight="1" x14ac:dyDescent="0.4">
      <c r="B507" s="7"/>
      <c r="C507" s="59"/>
      <c r="D507" s="561"/>
      <c r="E507" s="562"/>
      <c r="F507" s="562"/>
      <c r="G507" s="562"/>
      <c r="H507" s="562"/>
      <c r="I507" s="562"/>
      <c r="J507" s="562"/>
      <c r="K507" s="562"/>
      <c r="L507" s="562"/>
      <c r="M507" s="562"/>
      <c r="N507" s="562"/>
      <c r="O507" s="562"/>
      <c r="P507" s="562"/>
      <c r="Q507" s="562"/>
      <c r="R507" s="562"/>
      <c r="S507" s="562"/>
      <c r="T507" s="562"/>
      <c r="U507" s="562"/>
      <c r="V507" s="562"/>
      <c r="W507" s="562"/>
      <c r="X507" s="562"/>
      <c r="Y507" s="562"/>
      <c r="Z507" s="563"/>
      <c r="AA507" s="1828"/>
      <c r="AB507" s="1827"/>
      <c r="AC507" s="1827"/>
      <c r="AD507" s="1827"/>
      <c r="AE507" s="1827"/>
      <c r="AF507" s="1827"/>
      <c r="AG507" s="561"/>
      <c r="AH507" s="562"/>
      <c r="AI507" s="562"/>
      <c r="AJ507" s="562"/>
      <c r="AK507" s="562"/>
      <c r="AL507" s="562"/>
      <c r="AM507" s="563"/>
      <c r="AN507" s="574"/>
      <c r="AO507" s="574"/>
      <c r="AP507" s="574"/>
      <c r="AQ507" s="574"/>
      <c r="AR507" s="574"/>
      <c r="AS507" s="574"/>
      <c r="AT507" s="574"/>
      <c r="AU507" s="575"/>
      <c r="AV507" s="575"/>
      <c r="AW507" s="575"/>
      <c r="AX507" s="575"/>
      <c r="AY507" s="575"/>
      <c r="AZ507" s="575"/>
      <c r="BA507" s="101"/>
      <c r="BB507" s="101"/>
      <c r="BC507" s="101"/>
      <c r="BD507" s="101"/>
      <c r="BE507" s="101"/>
      <c r="BF507" s="101"/>
      <c r="BG507" s="7"/>
      <c r="BH507" s="7"/>
      <c r="BI507" s="7"/>
    </row>
    <row r="508" spans="1:63" ht="16.5" customHeight="1" x14ac:dyDescent="0.4">
      <c r="B508" s="7"/>
      <c r="C508" s="59"/>
      <c r="D508" s="702"/>
      <c r="E508" s="703"/>
      <c r="F508" s="703"/>
      <c r="G508" s="703"/>
      <c r="H508" s="703"/>
      <c r="I508" s="703"/>
      <c r="J508" s="703"/>
      <c r="K508" s="703"/>
      <c r="L508" s="703"/>
      <c r="M508" s="703"/>
      <c r="N508" s="703"/>
      <c r="O508" s="703"/>
      <c r="P508" s="703"/>
      <c r="Q508" s="703"/>
      <c r="R508" s="703"/>
      <c r="S508" s="703"/>
      <c r="T508" s="703"/>
      <c r="U508" s="703"/>
      <c r="V508" s="703"/>
      <c r="W508" s="703"/>
      <c r="X508" s="703"/>
      <c r="Y508" s="703"/>
      <c r="Z508" s="704"/>
      <c r="AA508" s="736"/>
      <c r="AB508" s="709"/>
      <c r="AC508" s="709"/>
      <c r="AD508" s="709"/>
      <c r="AE508" s="709"/>
      <c r="AF508" s="710"/>
      <c r="AG508" s="537"/>
      <c r="AH508" s="538"/>
      <c r="AI508" s="538"/>
      <c r="AJ508" s="538"/>
      <c r="AK508" s="538"/>
      <c r="AL508" s="538"/>
      <c r="AM508" s="539"/>
      <c r="AN508" s="717"/>
      <c r="AO508" s="717"/>
      <c r="AP508" s="717"/>
      <c r="AQ508" s="717"/>
      <c r="AR508" s="717"/>
      <c r="AS508" s="717"/>
      <c r="AT508" s="717"/>
      <c r="AU508" s="769">
        <f>AG508*AN508</f>
        <v>0</v>
      </c>
      <c r="AV508" s="770"/>
      <c r="AW508" s="770"/>
      <c r="AX508" s="770"/>
      <c r="AY508" s="770"/>
      <c r="AZ508" s="771"/>
      <c r="BA508" s="100"/>
      <c r="BB508" s="100"/>
      <c r="BC508" s="100"/>
      <c r="BD508" s="100"/>
      <c r="BE508" s="101"/>
      <c r="BF508" s="101"/>
      <c r="BG508" s="7"/>
    </row>
    <row r="509" spans="1:63" ht="16.5" customHeight="1" x14ac:dyDescent="0.4">
      <c r="B509" s="7"/>
      <c r="C509" s="59"/>
      <c r="D509" s="528"/>
      <c r="E509" s="529"/>
      <c r="F509" s="529"/>
      <c r="G509" s="529"/>
      <c r="H509" s="529"/>
      <c r="I509" s="529"/>
      <c r="J509" s="529"/>
      <c r="K509" s="529"/>
      <c r="L509" s="529"/>
      <c r="M509" s="529"/>
      <c r="N509" s="529"/>
      <c r="O509" s="529"/>
      <c r="P509" s="529"/>
      <c r="Q509" s="529"/>
      <c r="R509" s="529"/>
      <c r="S509" s="529"/>
      <c r="T509" s="529"/>
      <c r="U509" s="529"/>
      <c r="V509" s="529"/>
      <c r="W509" s="529"/>
      <c r="X509" s="529"/>
      <c r="Y509" s="529"/>
      <c r="Z509" s="530"/>
      <c r="AA509" s="714"/>
      <c r="AB509" s="715"/>
      <c r="AC509" s="715"/>
      <c r="AD509" s="715"/>
      <c r="AE509" s="715"/>
      <c r="AF509" s="716"/>
      <c r="AG509" s="540"/>
      <c r="AH509" s="541"/>
      <c r="AI509" s="541"/>
      <c r="AJ509" s="541"/>
      <c r="AK509" s="541"/>
      <c r="AL509" s="541"/>
      <c r="AM509" s="542"/>
      <c r="AN509" s="717"/>
      <c r="AO509" s="717"/>
      <c r="AP509" s="717"/>
      <c r="AQ509" s="717"/>
      <c r="AR509" s="717"/>
      <c r="AS509" s="717"/>
      <c r="AT509" s="717"/>
      <c r="AU509" s="775"/>
      <c r="AV509" s="776"/>
      <c r="AW509" s="776"/>
      <c r="AX509" s="776"/>
      <c r="AY509" s="776"/>
      <c r="AZ509" s="777"/>
      <c r="BA509" s="237"/>
      <c r="BB509" s="100"/>
      <c r="BC509" s="100"/>
      <c r="BD509" s="100"/>
      <c r="BE509" s="101"/>
      <c r="BF509" s="101"/>
      <c r="BG509" s="7"/>
      <c r="BH509" s="7"/>
    </row>
    <row r="510" spans="1:63" s="114" customFormat="1" ht="15" customHeight="1" x14ac:dyDescent="0.4">
      <c r="D510" s="114" t="s">
        <v>177</v>
      </c>
      <c r="BA510" s="100"/>
      <c r="BB510" s="100"/>
      <c r="BC510" s="100"/>
      <c r="BD510" s="100"/>
      <c r="BE510" s="100"/>
      <c r="BF510" s="100"/>
      <c r="BG510" s="7"/>
      <c r="BH510" s="7"/>
      <c r="BI510" s="92"/>
    </row>
    <row r="511" spans="1:63" ht="6.75" customHeight="1" x14ac:dyDescent="0.4">
      <c r="BA511" s="101"/>
      <c r="BB511" s="101"/>
      <c r="BC511" s="101"/>
      <c r="BD511" s="101"/>
      <c r="BE511" s="101"/>
      <c r="BF511" s="101"/>
    </row>
    <row r="512" spans="1:63" s="126" customFormat="1" ht="15" customHeight="1" x14ac:dyDescent="0.4">
      <c r="A512" s="126" t="s">
        <v>512</v>
      </c>
    </row>
    <row r="513" spans="2:71" s="126" customFormat="1" ht="15" customHeight="1" x14ac:dyDescent="0.4">
      <c r="B513" s="126" t="s">
        <v>513</v>
      </c>
      <c r="BR513" s="247"/>
      <c r="BS513" s="247"/>
    </row>
    <row r="514" spans="2:71" s="126" customFormat="1" ht="15" customHeight="1" x14ac:dyDescent="0.4">
      <c r="C514" s="126" t="s">
        <v>514</v>
      </c>
      <c r="BR514" s="247"/>
      <c r="BS514" s="247"/>
    </row>
    <row r="515" spans="2:71" s="126" customFormat="1" ht="15" customHeight="1" x14ac:dyDescent="0.15">
      <c r="B515" s="129"/>
      <c r="C515" s="130"/>
      <c r="D515" s="628" t="s">
        <v>96</v>
      </c>
      <c r="E515" s="629"/>
      <c r="F515" s="629"/>
      <c r="G515" s="629"/>
      <c r="H515" s="629"/>
      <c r="I515" s="629"/>
      <c r="J515" s="630"/>
      <c r="K515" s="637" t="s">
        <v>97</v>
      </c>
      <c r="L515" s="629"/>
      <c r="M515" s="629"/>
      <c r="N515" s="629"/>
      <c r="O515" s="629"/>
      <c r="P515" s="629"/>
      <c r="Q515" s="629"/>
      <c r="R515" s="629"/>
      <c r="S515" s="629"/>
      <c r="T515" s="629"/>
      <c r="U515" s="629"/>
      <c r="V515" s="629"/>
      <c r="W515" s="629"/>
      <c r="X515" s="629"/>
      <c r="Y515" s="629"/>
      <c r="Z515" s="630"/>
      <c r="AA515" s="1819" t="s">
        <v>107</v>
      </c>
      <c r="AB515" s="1820"/>
      <c r="AC515" s="1820"/>
      <c r="AD515" s="1820"/>
      <c r="AE515" s="1820"/>
      <c r="AF515" s="1820"/>
      <c r="AG515" s="628" t="s">
        <v>99</v>
      </c>
      <c r="AH515" s="629"/>
      <c r="AI515" s="629"/>
      <c r="AJ515" s="629"/>
      <c r="AK515" s="629"/>
      <c r="AL515" s="629"/>
      <c r="AM515" s="630"/>
      <c r="AN515" s="1822" t="s">
        <v>100</v>
      </c>
      <c r="AO515" s="1822"/>
      <c r="AP515" s="1822"/>
      <c r="AQ515" s="1822"/>
      <c r="AR515" s="1822"/>
      <c r="AS515" s="1822"/>
      <c r="AT515" s="1822"/>
      <c r="AU515" s="657" t="s">
        <v>101</v>
      </c>
      <c r="AV515" s="657"/>
      <c r="AW515" s="657"/>
      <c r="AX515" s="657"/>
      <c r="AY515" s="657"/>
      <c r="AZ515" s="657"/>
      <c r="BA515" s="303"/>
      <c r="BB515" s="304"/>
      <c r="BC515" s="304"/>
      <c r="BD515" s="304"/>
      <c r="BE515" s="304"/>
      <c r="BF515" s="304"/>
    </row>
    <row r="516" spans="2:71" s="126" customFormat="1" ht="15" customHeight="1" x14ac:dyDescent="0.15">
      <c r="B516" s="129"/>
      <c r="C516" s="130"/>
      <c r="D516" s="631"/>
      <c r="E516" s="632"/>
      <c r="F516" s="632"/>
      <c r="G516" s="632"/>
      <c r="H516" s="632"/>
      <c r="I516" s="632"/>
      <c r="J516" s="633"/>
      <c r="K516" s="1816"/>
      <c r="L516" s="1817"/>
      <c r="M516" s="1817"/>
      <c r="N516" s="1817"/>
      <c r="O516" s="1817"/>
      <c r="P516" s="1817"/>
      <c r="Q516" s="1817"/>
      <c r="R516" s="1817"/>
      <c r="S516" s="1817"/>
      <c r="T516" s="1817"/>
      <c r="U516" s="1817"/>
      <c r="V516" s="1817"/>
      <c r="W516" s="1817"/>
      <c r="X516" s="1817"/>
      <c r="Y516" s="1817"/>
      <c r="Z516" s="1818"/>
      <c r="AA516" s="1820"/>
      <c r="AB516" s="1820"/>
      <c r="AC516" s="1820"/>
      <c r="AD516" s="1820"/>
      <c r="AE516" s="1820"/>
      <c r="AF516" s="1820"/>
      <c r="AG516" s="631"/>
      <c r="AH516" s="632"/>
      <c r="AI516" s="632"/>
      <c r="AJ516" s="632"/>
      <c r="AK516" s="632"/>
      <c r="AL516" s="632"/>
      <c r="AM516" s="633"/>
      <c r="AN516" s="1822"/>
      <c r="AO516" s="1822"/>
      <c r="AP516" s="1822"/>
      <c r="AQ516" s="1822"/>
      <c r="AR516" s="1822"/>
      <c r="AS516" s="1822"/>
      <c r="AT516" s="1822"/>
      <c r="AU516" s="657"/>
      <c r="AV516" s="657"/>
      <c r="AW516" s="657"/>
      <c r="AX516" s="657"/>
      <c r="AY516" s="657"/>
      <c r="AZ516" s="657"/>
      <c r="BA516" s="303"/>
      <c r="BB516" s="304"/>
      <c r="BC516" s="304"/>
      <c r="BD516" s="304"/>
      <c r="BE516" s="304"/>
      <c r="BF516" s="304"/>
    </row>
    <row r="517" spans="2:71" s="126" customFormat="1" ht="15" customHeight="1" x14ac:dyDescent="0.15">
      <c r="B517" s="129"/>
      <c r="C517" s="130"/>
      <c r="D517" s="634"/>
      <c r="E517" s="635"/>
      <c r="F517" s="635"/>
      <c r="G517" s="635"/>
      <c r="H517" s="635"/>
      <c r="I517" s="635"/>
      <c r="J517" s="636"/>
      <c r="K517" s="1823" t="s">
        <v>515</v>
      </c>
      <c r="L517" s="1824"/>
      <c r="M517" s="1824"/>
      <c r="N517" s="1824"/>
      <c r="O517" s="1824"/>
      <c r="P517" s="1824"/>
      <c r="Q517" s="1824"/>
      <c r="R517" s="1824"/>
      <c r="S517" s="1824"/>
      <c r="T517" s="1824"/>
      <c r="U517" s="1824"/>
      <c r="V517" s="1824"/>
      <c r="W517" s="1824"/>
      <c r="X517" s="1824"/>
      <c r="Y517" s="1824"/>
      <c r="Z517" s="1825"/>
      <c r="AA517" s="1821"/>
      <c r="AB517" s="1820"/>
      <c r="AC517" s="1820"/>
      <c r="AD517" s="1820"/>
      <c r="AE517" s="1820"/>
      <c r="AF517" s="1820"/>
      <c r="AG517" s="634"/>
      <c r="AH517" s="635"/>
      <c r="AI517" s="635"/>
      <c r="AJ517" s="635"/>
      <c r="AK517" s="635"/>
      <c r="AL517" s="635"/>
      <c r="AM517" s="636"/>
      <c r="AN517" s="1822"/>
      <c r="AO517" s="1822"/>
      <c r="AP517" s="1822"/>
      <c r="AQ517" s="1822"/>
      <c r="AR517" s="1822"/>
      <c r="AS517" s="1822"/>
      <c r="AT517" s="1822"/>
      <c r="AU517" s="657"/>
      <c r="AV517" s="657"/>
      <c r="AW517" s="657"/>
      <c r="AX517" s="657"/>
      <c r="AY517" s="657"/>
      <c r="AZ517" s="657"/>
      <c r="BA517" s="303"/>
      <c r="BB517" s="304"/>
      <c r="BC517" s="304"/>
      <c r="BD517" s="304"/>
      <c r="BE517" s="304"/>
      <c r="BF517" s="304"/>
    </row>
    <row r="518" spans="2:71" s="126" customFormat="1" ht="15" customHeight="1" x14ac:dyDescent="0.15">
      <c r="B518" s="129"/>
      <c r="C518" s="130"/>
      <c r="D518" s="730"/>
      <c r="E518" s="731"/>
      <c r="F518" s="731"/>
      <c r="G518" s="731"/>
      <c r="H518" s="731"/>
      <c r="I518" s="731"/>
      <c r="J518" s="732"/>
      <c r="K518" s="589"/>
      <c r="L518" s="590"/>
      <c r="M518" s="590"/>
      <c r="N518" s="590"/>
      <c r="O518" s="590"/>
      <c r="P518" s="590"/>
      <c r="Q518" s="590"/>
      <c r="R518" s="590"/>
      <c r="S518" s="590"/>
      <c r="T518" s="590"/>
      <c r="U518" s="590"/>
      <c r="V518" s="590"/>
      <c r="W518" s="590"/>
      <c r="X518" s="590"/>
      <c r="Y518" s="590"/>
      <c r="Z518" s="591"/>
      <c r="AA518" s="595"/>
      <c r="AB518" s="596"/>
      <c r="AC518" s="596"/>
      <c r="AD518" s="596"/>
      <c r="AE518" s="596"/>
      <c r="AF518" s="597"/>
      <c r="AG518" s="604"/>
      <c r="AH518" s="605"/>
      <c r="AI518" s="605"/>
      <c r="AJ518" s="605"/>
      <c r="AK518" s="605"/>
      <c r="AL518" s="605"/>
      <c r="AM518" s="606"/>
      <c r="AN518" s="1807"/>
      <c r="AO518" s="1808"/>
      <c r="AP518" s="1808"/>
      <c r="AQ518" s="1808"/>
      <c r="AR518" s="1808"/>
      <c r="AS518" s="1808"/>
      <c r="AT518" s="1809"/>
      <c r="AU518" s="549">
        <f>AG518*AN518</f>
        <v>0</v>
      </c>
      <c r="AV518" s="550"/>
      <c r="AW518" s="550"/>
      <c r="AX518" s="550"/>
      <c r="AY518" s="550"/>
      <c r="AZ518" s="551"/>
      <c r="BA518" s="303"/>
      <c r="BB518" s="304"/>
      <c r="BC518" s="304"/>
      <c r="BD518" s="304"/>
      <c r="BE518" s="304"/>
      <c r="BF518" s="304"/>
    </row>
    <row r="519" spans="2:71" s="126" customFormat="1" ht="15" customHeight="1" x14ac:dyDescent="0.15">
      <c r="B519" s="129"/>
      <c r="C519" s="130"/>
      <c r="D519" s="738"/>
      <c r="E519" s="739"/>
      <c r="F519" s="739"/>
      <c r="G519" s="739"/>
      <c r="H519" s="739"/>
      <c r="I519" s="739"/>
      <c r="J519" s="740"/>
      <c r="K519" s="592"/>
      <c r="L519" s="593"/>
      <c r="M519" s="593"/>
      <c r="N519" s="593"/>
      <c r="O519" s="593"/>
      <c r="P519" s="593"/>
      <c r="Q519" s="593"/>
      <c r="R519" s="593"/>
      <c r="S519" s="593"/>
      <c r="T519" s="593"/>
      <c r="U519" s="593"/>
      <c r="V519" s="593"/>
      <c r="W519" s="593"/>
      <c r="X519" s="593"/>
      <c r="Y519" s="593"/>
      <c r="Z519" s="594"/>
      <c r="AA519" s="598"/>
      <c r="AB519" s="599"/>
      <c r="AC519" s="599"/>
      <c r="AD519" s="599"/>
      <c r="AE519" s="599"/>
      <c r="AF519" s="600"/>
      <c r="AG519" s="607"/>
      <c r="AH519" s="608"/>
      <c r="AI519" s="608"/>
      <c r="AJ519" s="608"/>
      <c r="AK519" s="608"/>
      <c r="AL519" s="608"/>
      <c r="AM519" s="609"/>
      <c r="AN519" s="1810"/>
      <c r="AO519" s="1811"/>
      <c r="AP519" s="1811"/>
      <c r="AQ519" s="1811"/>
      <c r="AR519" s="1811"/>
      <c r="AS519" s="1811"/>
      <c r="AT519" s="1812"/>
      <c r="AU519" s="622"/>
      <c r="AV519" s="623"/>
      <c r="AW519" s="623"/>
      <c r="AX519" s="623"/>
      <c r="AY519" s="623"/>
      <c r="AZ519" s="624"/>
      <c r="BA519" s="303"/>
      <c r="BB519" s="304"/>
      <c r="BC519" s="304"/>
      <c r="BD519" s="304"/>
      <c r="BE519" s="304"/>
      <c r="BF519" s="304"/>
    </row>
    <row r="520" spans="2:71" s="126" customFormat="1" ht="15" customHeight="1" x14ac:dyDescent="0.15">
      <c r="B520" s="129"/>
      <c r="C520" s="130"/>
      <c r="D520" s="741"/>
      <c r="E520" s="742"/>
      <c r="F520" s="742"/>
      <c r="G520" s="742"/>
      <c r="H520" s="742"/>
      <c r="I520" s="742"/>
      <c r="J520" s="743"/>
      <c r="K520" s="625" t="s">
        <v>476</v>
      </c>
      <c r="L520" s="626"/>
      <c r="M520" s="626"/>
      <c r="N520" s="626"/>
      <c r="O520" s="626"/>
      <c r="P520" s="626"/>
      <c r="Q520" s="626"/>
      <c r="R520" s="626"/>
      <c r="S520" s="626"/>
      <c r="T520" s="626"/>
      <c r="U520" s="626"/>
      <c r="V520" s="626"/>
      <c r="W520" s="626"/>
      <c r="X520" s="626"/>
      <c r="Y520" s="626"/>
      <c r="Z520" s="627"/>
      <c r="AA520" s="601"/>
      <c r="AB520" s="602"/>
      <c r="AC520" s="602"/>
      <c r="AD520" s="602"/>
      <c r="AE520" s="602"/>
      <c r="AF520" s="603"/>
      <c r="AG520" s="610"/>
      <c r="AH520" s="611"/>
      <c r="AI520" s="611"/>
      <c r="AJ520" s="611"/>
      <c r="AK520" s="611"/>
      <c r="AL520" s="611"/>
      <c r="AM520" s="612"/>
      <c r="AN520" s="1813"/>
      <c r="AO520" s="1814"/>
      <c r="AP520" s="1814"/>
      <c r="AQ520" s="1814"/>
      <c r="AR520" s="1814"/>
      <c r="AS520" s="1814"/>
      <c r="AT520" s="1815"/>
      <c r="AU520" s="552"/>
      <c r="AV520" s="553"/>
      <c r="AW520" s="553"/>
      <c r="AX520" s="553"/>
      <c r="AY520" s="553"/>
      <c r="AZ520" s="554"/>
      <c r="BA520" s="303"/>
      <c r="BB520" s="304"/>
      <c r="BC520" s="304"/>
      <c r="BD520" s="304"/>
      <c r="BE520" s="304"/>
      <c r="BF520" s="304"/>
    </row>
    <row r="521" spans="2:71" s="126" customFormat="1" ht="15" customHeight="1" x14ac:dyDescent="0.15">
      <c r="B521" s="129"/>
      <c r="C521" s="129"/>
      <c r="D521" s="131" t="s">
        <v>516</v>
      </c>
      <c r="E521" s="305"/>
      <c r="F521" s="305"/>
      <c r="G521" s="305"/>
      <c r="H521" s="305"/>
      <c r="I521" s="305"/>
      <c r="J521" s="305"/>
      <c r="K521" s="133"/>
      <c r="L521" s="133"/>
      <c r="M521" s="133"/>
      <c r="N521" s="133"/>
      <c r="O521" s="133"/>
      <c r="P521" s="133"/>
      <c r="Q521" s="133"/>
      <c r="R521" s="133"/>
      <c r="S521" s="133"/>
      <c r="T521" s="133"/>
      <c r="U521" s="133"/>
      <c r="V521" s="133"/>
      <c r="W521" s="133"/>
      <c r="X521" s="133"/>
      <c r="Y521" s="133"/>
      <c r="Z521" s="133"/>
      <c r="AA521" s="134"/>
      <c r="AB521" s="134"/>
      <c r="AC521" s="134"/>
      <c r="AD521" s="134"/>
      <c r="AE521" s="134"/>
      <c r="AF521" s="134"/>
      <c r="AG521" s="135"/>
      <c r="AH521" s="135"/>
      <c r="AI521" s="135"/>
      <c r="AJ521" s="135"/>
      <c r="AK521" s="135"/>
      <c r="AL521" s="135"/>
      <c r="AM521" s="135"/>
      <c r="AN521" s="306"/>
      <c r="AO521" s="306"/>
      <c r="AP521" s="306"/>
      <c r="AQ521" s="306"/>
      <c r="AR521" s="306"/>
      <c r="AS521" s="306"/>
      <c r="AT521" s="306"/>
      <c r="AU521" s="307"/>
      <c r="AV521" s="307"/>
      <c r="AW521" s="307"/>
      <c r="AX521" s="307"/>
      <c r="AY521" s="307"/>
      <c r="AZ521" s="307"/>
      <c r="BA521" s="308"/>
      <c r="BB521" s="304"/>
      <c r="BC521" s="304"/>
      <c r="BD521" s="304"/>
      <c r="BE521" s="304"/>
      <c r="BF521" s="304"/>
    </row>
    <row r="522" spans="2:71" s="126" customFormat="1" ht="15" customHeight="1" x14ac:dyDescent="0.4">
      <c r="C522" s="126" t="s">
        <v>182</v>
      </c>
      <c r="BK522" s="247"/>
      <c r="BL522" s="247"/>
    </row>
    <row r="523" spans="2:71" s="126" customFormat="1" ht="15" customHeight="1" x14ac:dyDescent="0.15">
      <c r="B523" s="129"/>
      <c r="C523" s="130"/>
      <c r="D523" s="628" t="s">
        <v>96</v>
      </c>
      <c r="E523" s="629"/>
      <c r="F523" s="629"/>
      <c r="G523" s="629"/>
      <c r="H523" s="629"/>
      <c r="I523" s="629"/>
      <c r="J523" s="630"/>
      <c r="K523" s="637" t="s">
        <v>97</v>
      </c>
      <c r="L523" s="629"/>
      <c r="M523" s="629"/>
      <c r="N523" s="629"/>
      <c r="O523" s="629"/>
      <c r="P523" s="629"/>
      <c r="Q523" s="629"/>
      <c r="R523" s="629"/>
      <c r="S523" s="629"/>
      <c r="T523" s="629"/>
      <c r="U523" s="629"/>
      <c r="V523" s="629"/>
      <c r="W523" s="629"/>
      <c r="X523" s="629"/>
      <c r="Y523" s="629"/>
      <c r="Z523" s="630"/>
      <c r="AA523" s="1819" t="s">
        <v>107</v>
      </c>
      <c r="AB523" s="1820"/>
      <c r="AC523" s="1820"/>
      <c r="AD523" s="1820"/>
      <c r="AE523" s="1820"/>
      <c r="AF523" s="1820"/>
      <c r="AG523" s="628" t="s">
        <v>99</v>
      </c>
      <c r="AH523" s="629"/>
      <c r="AI523" s="629"/>
      <c r="AJ523" s="629"/>
      <c r="AK523" s="629"/>
      <c r="AL523" s="629"/>
      <c r="AM523" s="630"/>
      <c r="AN523" s="1822" t="s">
        <v>100</v>
      </c>
      <c r="AO523" s="1822"/>
      <c r="AP523" s="1822"/>
      <c r="AQ523" s="1822"/>
      <c r="AR523" s="1822"/>
      <c r="AS523" s="1822"/>
      <c r="AT523" s="1822"/>
      <c r="AU523" s="657" t="s">
        <v>101</v>
      </c>
      <c r="AV523" s="657"/>
      <c r="AW523" s="657"/>
      <c r="AX523" s="657"/>
      <c r="AY523" s="657"/>
      <c r="AZ523" s="657"/>
      <c r="BA523" s="303"/>
      <c r="BB523" s="304"/>
      <c r="BC523" s="304"/>
      <c r="BD523" s="304"/>
      <c r="BE523" s="304"/>
      <c r="BF523" s="304"/>
    </row>
    <row r="524" spans="2:71" s="126" customFormat="1" ht="15" customHeight="1" x14ac:dyDescent="0.15">
      <c r="B524" s="129"/>
      <c r="C524" s="130"/>
      <c r="D524" s="631"/>
      <c r="E524" s="632"/>
      <c r="F524" s="632"/>
      <c r="G524" s="632"/>
      <c r="H524" s="632"/>
      <c r="I524" s="632"/>
      <c r="J524" s="633"/>
      <c r="K524" s="1816"/>
      <c r="L524" s="1817"/>
      <c r="M524" s="1817"/>
      <c r="N524" s="1817"/>
      <c r="O524" s="1817"/>
      <c r="P524" s="1817"/>
      <c r="Q524" s="1817"/>
      <c r="R524" s="1817"/>
      <c r="S524" s="1817"/>
      <c r="T524" s="1817"/>
      <c r="U524" s="1817"/>
      <c r="V524" s="1817"/>
      <c r="W524" s="1817"/>
      <c r="X524" s="1817"/>
      <c r="Y524" s="1817"/>
      <c r="Z524" s="1818"/>
      <c r="AA524" s="1820"/>
      <c r="AB524" s="1820"/>
      <c r="AC524" s="1820"/>
      <c r="AD524" s="1820"/>
      <c r="AE524" s="1820"/>
      <c r="AF524" s="1820"/>
      <c r="AG524" s="631"/>
      <c r="AH524" s="632"/>
      <c r="AI524" s="632"/>
      <c r="AJ524" s="632"/>
      <c r="AK524" s="632"/>
      <c r="AL524" s="632"/>
      <c r="AM524" s="633"/>
      <c r="AN524" s="1822"/>
      <c r="AO524" s="1822"/>
      <c r="AP524" s="1822"/>
      <c r="AQ524" s="1822"/>
      <c r="AR524" s="1822"/>
      <c r="AS524" s="1822"/>
      <c r="AT524" s="1822"/>
      <c r="AU524" s="657"/>
      <c r="AV524" s="657"/>
      <c r="AW524" s="657"/>
      <c r="AX524" s="657"/>
      <c r="AY524" s="657"/>
      <c r="AZ524" s="657"/>
      <c r="BA524" s="303"/>
      <c r="BB524" s="304"/>
      <c r="BC524" s="304"/>
      <c r="BD524" s="304"/>
      <c r="BE524" s="304"/>
      <c r="BF524" s="304"/>
    </row>
    <row r="525" spans="2:71" s="126" customFormat="1" ht="15" customHeight="1" x14ac:dyDescent="0.15">
      <c r="B525" s="129"/>
      <c r="C525" s="130"/>
      <c r="D525" s="634"/>
      <c r="E525" s="635"/>
      <c r="F525" s="635"/>
      <c r="G525" s="635"/>
      <c r="H525" s="635"/>
      <c r="I525" s="635"/>
      <c r="J525" s="636"/>
      <c r="K525" s="1823" t="s">
        <v>515</v>
      </c>
      <c r="L525" s="1824"/>
      <c r="M525" s="1824"/>
      <c r="N525" s="1824"/>
      <c r="O525" s="1824"/>
      <c r="P525" s="1824"/>
      <c r="Q525" s="1824"/>
      <c r="R525" s="1824"/>
      <c r="S525" s="1824"/>
      <c r="T525" s="1824"/>
      <c r="U525" s="1824"/>
      <c r="V525" s="1824"/>
      <c r="W525" s="1824"/>
      <c r="X525" s="1824"/>
      <c r="Y525" s="1824"/>
      <c r="Z525" s="1825"/>
      <c r="AA525" s="1821"/>
      <c r="AB525" s="1820"/>
      <c r="AC525" s="1820"/>
      <c r="AD525" s="1820"/>
      <c r="AE525" s="1820"/>
      <c r="AF525" s="1820"/>
      <c r="AG525" s="634"/>
      <c r="AH525" s="635"/>
      <c r="AI525" s="635"/>
      <c r="AJ525" s="635"/>
      <c r="AK525" s="635"/>
      <c r="AL525" s="635"/>
      <c r="AM525" s="636"/>
      <c r="AN525" s="1822"/>
      <c r="AO525" s="1822"/>
      <c r="AP525" s="1822"/>
      <c r="AQ525" s="1822"/>
      <c r="AR525" s="1822"/>
      <c r="AS525" s="1822"/>
      <c r="AT525" s="1822"/>
      <c r="AU525" s="657"/>
      <c r="AV525" s="657"/>
      <c r="AW525" s="657"/>
      <c r="AX525" s="657"/>
      <c r="AY525" s="657"/>
      <c r="AZ525" s="657"/>
      <c r="BA525" s="303"/>
      <c r="BB525" s="304"/>
      <c r="BC525" s="304"/>
      <c r="BD525" s="304"/>
      <c r="BE525" s="304"/>
      <c r="BF525" s="304"/>
    </row>
    <row r="526" spans="2:71" s="126" customFormat="1" ht="15" customHeight="1" x14ac:dyDescent="0.15">
      <c r="B526" s="129"/>
      <c r="C526" s="130"/>
      <c r="D526" s="730"/>
      <c r="E526" s="731"/>
      <c r="F526" s="731"/>
      <c r="G526" s="731"/>
      <c r="H526" s="731"/>
      <c r="I526" s="731"/>
      <c r="J526" s="732"/>
      <c r="K526" s="589"/>
      <c r="L526" s="590"/>
      <c r="M526" s="590"/>
      <c r="N526" s="590"/>
      <c r="O526" s="590"/>
      <c r="P526" s="590"/>
      <c r="Q526" s="590"/>
      <c r="R526" s="590"/>
      <c r="S526" s="590"/>
      <c r="T526" s="590"/>
      <c r="U526" s="590"/>
      <c r="V526" s="590"/>
      <c r="W526" s="590"/>
      <c r="X526" s="590"/>
      <c r="Y526" s="590"/>
      <c r="Z526" s="591"/>
      <c r="AA526" s="595"/>
      <c r="AB526" s="596"/>
      <c r="AC526" s="596"/>
      <c r="AD526" s="596"/>
      <c r="AE526" s="596"/>
      <c r="AF526" s="597"/>
      <c r="AG526" s="604"/>
      <c r="AH526" s="605"/>
      <c r="AI526" s="605"/>
      <c r="AJ526" s="605"/>
      <c r="AK526" s="605"/>
      <c r="AL526" s="605"/>
      <c r="AM526" s="606"/>
      <c r="AN526" s="1807"/>
      <c r="AO526" s="1808"/>
      <c r="AP526" s="1808"/>
      <c r="AQ526" s="1808"/>
      <c r="AR526" s="1808"/>
      <c r="AS526" s="1808"/>
      <c r="AT526" s="1809"/>
      <c r="AU526" s="549">
        <f>AG526*AN526</f>
        <v>0</v>
      </c>
      <c r="AV526" s="550"/>
      <c r="AW526" s="550"/>
      <c r="AX526" s="550"/>
      <c r="AY526" s="550"/>
      <c r="AZ526" s="551"/>
      <c r="BA526" s="303"/>
      <c r="BB526" s="304"/>
      <c r="BC526" s="304"/>
      <c r="BD526" s="304"/>
      <c r="BE526" s="304"/>
      <c r="BF526" s="304"/>
    </row>
    <row r="527" spans="2:71" s="126" customFormat="1" ht="15" customHeight="1" x14ac:dyDescent="0.15">
      <c r="B527" s="129"/>
      <c r="C527" s="130"/>
      <c r="D527" s="738"/>
      <c r="E527" s="739"/>
      <c r="F527" s="739"/>
      <c r="G527" s="739"/>
      <c r="H527" s="739"/>
      <c r="I527" s="739"/>
      <c r="J527" s="740"/>
      <c r="K527" s="592"/>
      <c r="L527" s="593"/>
      <c r="M527" s="593"/>
      <c r="N527" s="593"/>
      <c r="O527" s="593"/>
      <c r="P527" s="593"/>
      <c r="Q527" s="593"/>
      <c r="R527" s="593"/>
      <c r="S527" s="593"/>
      <c r="T527" s="593"/>
      <c r="U527" s="593"/>
      <c r="V527" s="593"/>
      <c r="W527" s="593"/>
      <c r="X527" s="593"/>
      <c r="Y527" s="593"/>
      <c r="Z527" s="594"/>
      <c r="AA527" s="598"/>
      <c r="AB527" s="599"/>
      <c r="AC527" s="599"/>
      <c r="AD527" s="599"/>
      <c r="AE527" s="599"/>
      <c r="AF527" s="600"/>
      <c r="AG527" s="607"/>
      <c r="AH527" s="608"/>
      <c r="AI527" s="608"/>
      <c r="AJ527" s="608"/>
      <c r="AK527" s="608"/>
      <c r="AL527" s="608"/>
      <c r="AM527" s="609"/>
      <c r="AN527" s="1810"/>
      <c r="AO527" s="1811"/>
      <c r="AP527" s="1811"/>
      <c r="AQ527" s="1811"/>
      <c r="AR527" s="1811"/>
      <c r="AS527" s="1811"/>
      <c r="AT527" s="1812"/>
      <c r="AU527" s="622"/>
      <c r="AV527" s="623"/>
      <c r="AW527" s="623"/>
      <c r="AX527" s="623"/>
      <c r="AY527" s="623"/>
      <c r="AZ527" s="624"/>
      <c r="BA527" s="303"/>
      <c r="BB527" s="304"/>
      <c r="BC527" s="304"/>
      <c r="BD527" s="304"/>
      <c r="BE527" s="304"/>
      <c r="BF527" s="304"/>
    </row>
    <row r="528" spans="2:71" s="126" customFormat="1" ht="15" customHeight="1" x14ac:dyDescent="0.15">
      <c r="B528" s="129"/>
      <c r="C528" s="130"/>
      <c r="D528" s="741"/>
      <c r="E528" s="742"/>
      <c r="F528" s="742"/>
      <c r="G528" s="742"/>
      <c r="H528" s="742"/>
      <c r="I528" s="742"/>
      <c r="J528" s="743"/>
      <c r="K528" s="625" t="s">
        <v>476</v>
      </c>
      <c r="L528" s="626"/>
      <c r="M528" s="626"/>
      <c r="N528" s="626"/>
      <c r="O528" s="626"/>
      <c r="P528" s="626"/>
      <c r="Q528" s="626"/>
      <c r="R528" s="626"/>
      <c r="S528" s="626"/>
      <c r="T528" s="626"/>
      <c r="U528" s="626"/>
      <c r="V528" s="626"/>
      <c r="W528" s="626"/>
      <c r="X528" s="626"/>
      <c r="Y528" s="626"/>
      <c r="Z528" s="627"/>
      <c r="AA528" s="601"/>
      <c r="AB528" s="602"/>
      <c r="AC528" s="602"/>
      <c r="AD528" s="602"/>
      <c r="AE528" s="602"/>
      <c r="AF528" s="603"/>
      <c r="AG528" s="610"/>
      <c r="AH528" s="611"/>
      <c r="AI528" s="611"/>
      <c r="AJ528" s="611"/>
      <c r="AK528" s="611"/>
      <c r="AL528" s="611"/>
      <c r="AM528" s="612"/>
      <c r="AN528" s="1813"/>
      <c r="AO528" s="1814"/>
      <c r="AP528" s="1814"/>
      <c r="AQ528" s="1814"/>
      <c r="AR528" s="1814"/>
      <c r="AS528" s="1814"/>
      <c r="AT528" s="1815"/>
      <c r="AU528" s="552"/>
      <c r="AV528" s="553"/>
      <c r="AW528" s="553"/>
      <c r="AX528" s="553"/>
      <c r="AY528" s="553"/>
      <c r="AZ528" s="554"/>
      <c r="BA528" s="303"/>
      <c r="BB528" s="304"/>
      <c r="BC528" s="304"/>
      <c r="BD528" s="304"/>
      <c r="BE528" s="304"/>
      <c r="BF528" s="304"/>
    </row>
    <row r="529" spans="1:71" s="126" customFormat="1" ht="15" customHeight="1" x14ac:dyDescent="0.15">
      <c r="D529" s="131" t="s">
        <v>517</v>
      </c>
    </row>
    <row r="530" spans="1:71" s="126" customFormat="1" ht="15" customHeight="1" x14ac:dyDescent="0.15">
      <c r="D530" s="131"/>
    </row>
    <row r="531" spans="1:71" ht="4.5" customHeight="1" x14ac:dyDescent="0.4"/>
    <row r="532" spans="1:71" ht="13.5" customHeight="1" x14ac:dyDescent="0.4">
      <c r="A532" s="2" t="s">
        <v>518</v>
      </c>
    </row>
    <row r="533" spans="1:71" ht="14.25" customHeight="1" x14ac:dyDescent="0.4">
      <c r="A533" s="54"/>
      <c r="B533" s="52" t="s">
        <v>519</v>
      </c>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BR533" s="64"/>
      <c r="BS533" s="64"/>
    </row>
    <row r="534" spans="1:71" ht="13.5" customHeight="1" x14ac:dyDescent="0.4">
      <c r="C534" s="50"/>
      <c r="D534" s="50"/>
      <c r="E534" s="50"/>
      <c r="F534" s="50"/>
      <c r="G534" s="50"/>
      <c r="H534" s="50"/>
      <c r="I534" s="50"/>
      <c r="J534" s="50"/>
      <c r="K534" s="50"/>
      <c r="L534" s="50"/>
      <c r="M534" s="50"/>
      <c r="N534" s="50"/>
      <c r="O534" s="50"/>
      <c r="P534" s="50"/>
      <c r="Q534" s="50"/>
      <c r="R534" s="50"/>
      <c r="S534" s="50"/>
      <c r="T534" s="50"/>
      <c r="U534" s="576" t="s">
        <v>186</v>
      </c>
      <c r="V534" s="576"/>
      <c r="W534" s="576"/>
      <c r="X534" s="576"/>
      <c r="Y534" s="576"/>
      <c r="Z534" s="576"/>
      <c r="AA534" s="576"/>
      <c r="AB534" s="576"/>
      <c r="AC534" s="576"/>
      <c r="AD534" s="576"/>
      <c r="AE534" s="576"/>
      <c r="AF534" s="576"/>
      <c r="AG534" s="576"/>
      <c r="AH534" s="576"/>
      <c r="AI534" s="576"/>
      <c r="AJ534" s="576"/>
      <c r="AK534" s="576"/>
      <c r="AL534" s="576"/>
      <c r="AM534" s="576"/>
      <c r="AN534" s="576"/>
      <c r="AO534" s="576"/>
      <c r="AP534" s="576"/>
      <c r="AQ534" s="576"/>
      <c r="AR534" s="576"/>
      <c r="AS534" s="576"/>
      <c r="AT534" s="576"/>
      <c r="AU534" s="576"/>
      <c r="AV534" s="576"/>
      <c r="AW534" s="576"/>
      <c r="AX534" s="576"/>
      <c r="AY534" s="576"/>
      <c r="AZ534" s="576"/>
      <c r="BA534" s="576"/>
      <c r="BB534" s="576"/>
      <c r="BC534" s="576"/>
      <c r="BD534" s="50"/>
      <c r="BE534" s="50"/>
      <c r="BF534" s="50"/>
    </row>
    <row r="535" spans="1:71" ht="18" customHeight="1" x14ac:dyDescent="0.4">
      <c r="C535" s="50"/>
      <c r="D535" s="50"/>
      <c r="E535" s="50"/>
      <c r="F535" s="50"/>
      <c r="G535" s="50"/>
      <c r="H535" s="50"/>
      <c r="I535" s="50"/>
      <c r="J535" s="50"/>
      <c r="K535" s="50"/>
      <c r="L535" s="50"/>
      <c r="M535" s="50"/>
      <c r="N535" s="50"/>
      <c r="O535" s="50"/>
      <c r="P535" s="50"/>
      <c r="Q535" s="50"/>
      <c r="R535" s="50"/>
      <c r="S535" s="50"/>
      <c r="T535" s="50"/>
      <c r="U535" s="576" t="s">
        <v>520</v>
      </c>
      <c r="V535" s="576"/>
      <c r="W535" s="576"/>
      <c r="X535" s="576"/>
      <c r="Y535" s="576"/>
      <c r="Z535" s="576"/>
      <c r="AA535" s="576"/>
      <c r="AB535" s="576"/>
      <c r="AC535" s="576"/>
      <c r="AD535" s="576"/>
      <c r="AE535" s="576"/>
      <c r="AF535" s="576"/>
      <c r="AG535" s="576"/>
      <c r="AH535" s="576"/>
      <c r="AI535" s="576"/>
      <c r="AJ535" s="576"/>
      <c r="AK535" s="576"/>
      <c r="AL535" s="576"/>
      <c r="AM535" s="576"/>
      <c r="AN535" s="576"/>
      <c r="AO535" s="576"/>
      <c r="AP535" s="576"/>
      <c r="AQ535" s="576"/>
      <c r="AR535" s="576"/>
      <c r="AS535" s="576"/>
      <c r="AT535" s="576"/>
      <c r="AU535" s="576"/>
      <c r="AV535" s="576"/>
      <c r="AW535" s="576"/>
      <c r="AX535" s="576"/>
      <c r="AY535" s="576"/>
      <c r="AZ535" s="576"/>
      <c r="BA535" s="576"/>
      <c r="BB535" s="576"/>
      <c r="BC535" s="576"/>
      <c r="BD535" s="576"/>
      <c r="BE535" s="50"/>
      <c r="BF535" s="50"/>
    </row>
    <row r="536" spans="1:71" ht="13.5" customHeight="1" x14ac:dyDescent="0.4">
      <c r="U536" s="576" t="s">
        <v>188</v>
      </c>
      <c r="V536" s="576"/>
      <c r="W536" s="576"/>
      <c r="X536" s="576"/>
      <c r="Y536" s="576"/>
      <c r="Z536" s="576"/>
      <c r="AA536" s="576"/>
      <c r="AB536" s="576"/>
      <c r="AC536" s="576"/>
      <c r="AD536" s="576"/>
      <c r="AE536" s="576"/>
      <c r="AF536" s="576"/>
      <c r="AG536" s="576"/>
      <c r="AH536" s="576"/>
      <c r="AI536" s="576"/>
      <c r="AJ536" s="576"/>
      <c r="AK536" s="576"/>
      <c r="AL536" s="576"/>
      <c r="AM536" s="576"/>
      <c r="AN536" s="576"/>
      <c r="AO536" s="576"/>
      <c r="AP536" s="576"/>
      <c r="AQ536" s="576"/>
      <c r="AR536" s="576"/>
      <c r="AS536" s="576"/>
      <c r="AT536" s="576"/>
      <c r="AU536" s="576"/>
      <c r="AV536" s="576"/>
      <c r="AW536" s="576"/>
      <c r="AX536" s="576"/>
      <c r="AY536" s="576"/>
      <c r="AZ536" s="576"/>
      <c r="BA536" s="576"/>
      <c r="BB536" s="576"/>
      <c r="BC536" s="576"/>
      <c r="BD536" s="576"/>
      <c r="BE536" s="576"/>
    </row>
    <row r="537" spans="1:71" ht="9.75" customHeight="1" x14ac:dyDescent="0.4"/>
    <row r="538" spans="1:71" ht="14.25" customHeight="1" x14ac:dyDescent="0.4">
      <c r="A538" s="577" t="s">
        <v>189</v>
      </c>
      <c r="B538" s="577"/>
      <c r="C538" s="577"/>
      <c r="D538" s="577"/>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BR538" s="64"/>
      <c r="BS538" s="64"/>
    </row>
    <row r="539" spans="1:71" ht="15" customHeight="1" x14ac:dyDescent="0.4">
      <c r="B539" s="2" t="s">
        <v>521</v>
      </c>
    </row>
    <row r="540" spans="1:71" ht="12.75" customHeight="1" x14ac:dyDescent="0.4">
      <c r="B540" s="7"/>
      <c r="C540" s="59"/>
      <c r="D540" s="555" t="s">
        <v>97</v>
      </c>
      <c r="E540" s="556"/>
      <c r="F540" s="556"/>
      <c r="G540" s="556"/>
      <c r="H540" s="556"/>
      <c r="I540" s="556"/>
      <c r="J540" s="556"/>
      <c r="K540" s="556"/>
      <c r="L540" s="556"/>
      <c r="M540" s="556"/>
      <c r="N540" s="556"/>
      <c r="O540" s="556"/>
      <c r="P540" s="556"/>
      <c r="Q540" s="556"/>
      <c r="R540" s="556"/>
      <c r="S540" s="556"/>
      <c r="T540" s="556"/>
      <c r="U540" s="556"/>
      <c r="V540" s="556"/>
      <c r="W540" s="556"/>
      <c r="X540" s="556"/>
      <c r="Y540" s="556"/>
      <c r="Z540" s="557"/>
      <c r="AA540" s="564" t="s">
        <v>98</v>
      </c>
      <c r="AB540" s="565"/>
      <c r="AC540" s="565"/>
      <c r="AD540" s="565"/>
      <c r="AE540" s="565"/>
      <c r="AF540" s="566"/>
      <c r="AG540" s="573" t="s">
        <v>99</v>
      </c>
      <c r="AH540" s="556"/>
      <c r="AI540" s="556"/>
      <c r="AJ540" s="556"/>
      <c r="AK540" s="556"/>
      <c r="AL540" s="556"/>
      <c r="AM540" s="557"/>
      <c r="AN540" s="574" t="s">
        <v>100</v>
      </c>
      <c r="AO540" s="574"/>
      <c r="AP540" s="574"/>
      <c r="AQ540" s="574"/>
      <c r="AR540" s="574"/>
      <c r="AS540" s="574"/>
      <c r="AT540" s="574"/>
      <c r="AU540" s="575" t="s">
        <v>101</v>
      </c>
      <c r="AV540" s="575"/>
      <c r="AW540" s="575"/>
      <c r="AX540" s="575"/>
      <c r="AY540" s="575"/>
      <c r="AZ540" s="575"/>
      <c r="BA540" s="523"/>
      <c r="BB540" s="524"/>
      <c r="BC540" s="524"/>
      <c r="BD540" s="524"/>
      <c r="BE540" s="524"/>
      <c r="BF540" s="524"/>
    </row>
    <row r="541" spans="1:71" ht="12.75" customHeight="1" x14ac:dyDescent="0.4">
      <c r="B541" s="7"/>
      <c r="C541" s="59"/>
      <c r="D541" s="558"/>
      <c r="E541" s="559"/>
      <c r="F541" s="559"/>
      <c r="G541" s="559"/>
      <c r="H541" s="559"/>
      <c r="I541" s="559"/>
      <c r="J541" s="559"/>
      <c r="K541" s="559"/>
      <c r="L541" s="559"/>
      <c r="M541" s="559"/>
      <c r="N541" s="559"/>
      <c r="O541" s="559"/>
      <c r="P541" s="559"/>
      <c r="Q541" s="559"/>
      <c r="R541" s="559"/>
      <c r="S541" s="559"/>
      <c r="T541" s="559"/>
      <c r="U541" s="559"/>
      <c r="V541" s="559"/>
      <c r="W541" s="559"/>
      <c r="X541" s="559"/>
      <c r="Y541" s="559"/>
      <c r="Z541" s="560"/>
      <c r="AA541" s="567"/>
      <c r="AB541" s="568"/>
      <c r="AC541" s="568"/>
      <c r="AD541" s="568"/>
      <c r="AE541" s="568"/>
      <c r="AF541" s="569"/>
      <c r="AG541" s="558"/>
      <c r="AH541" s="559"/>
      <c r="AI541" s="559"/>
      <c r="AJ541" s="559"/>
      <c r="AK541" s="559"/>
      <c r="AL541" s="559"/>
      <c r="AM541" s="560"/>
      <c r="AN541" s="574"/>
      <c r="AO541" s="574"/>
      <c r="AP541" s="574"/>
      <c r="AQ541" s="574"/>
      <c r="AR541" s="574"/>
      <c r="AS541" s="574"/>
      <c r="AT541" s="574"/>
      <c r="AU541" s="575"/>
      <c r="AV541" s="575"/>
      <c r="AW541" s="575"/>
      <c r="AX541" s="575"/>
      <c r="AY541" s="575"/>
      <c r="AZ541" s="575"/>
      <c r="BA541" s="523"/>
      <c r="BB541" s="524"/>
      <c r="BC541" s="524"/>
      <c r="BD541" s="524"/>
      <c r="BE541" s="524"/>
      <c r="BF541" s="524"/>
    </row>
    <row r="542" spans="1:71" ht="12.75" customHeight="1" x14ac:dyDescent="0.4">
      <c r="B542" s="7"/>
      <c r="C542" s="59"/>
      <c r="D542" s="561"/>
      <c r="E542" s="562"/>
      <c r="F542" s="562"/>
      <c r="G542" s="562"/>
      <c r="H542" s="562"/>
      <c r="I542" s="562"/>
      <c r="J542" s="562"/>
      <c r="K542" s="562"/>
      <c r="L542" s="562"/>
      <c r="M542" s="562"/>
      <c r="N542" s="562"/>
      <c r="O542" s="562"/>
      <c r="P542" s="562"/>
      <c r="Q542" s="562"/>
      <c r="R542" s="562"/>
      <c r="S542" s="562"/>
      <c r="T542" s="562"/>
      <c r="U542" s="562"/>
      <c r="V542" s="562"/>
      <c r="W542" s="562"/>
      <c r="X542" s="562"/>
      <c r="Y542" s="562"/>
      <c r="Z542" s="563"/>
      <c r="AA542" s="570"/>
      <c r="AB542" s="571"/>
      <c r="AC542" s="571"/>
      <c r="AD542" s="571"/>
      <c r="AE542" s="571"/>
      <c r="AF542" s="572"/>
      <c r="AG542" s="561"/>
      <c r="AH542" s="562"/>
      <c r="AI542" s="562"/>
      <c r="AJ542" s="562"/>
      <c r="AK542" s="562"/>
      <c r="AL542" s="562"/>
      <c r="AM542" s="563"/>
      <c r="AN542" s="574"/>
      <c r="AO542" s="574"/>
      <c r="AP542" s="574"/>
      <c r="AQ542" s="574"/>
      <c r="AR542" s="574"/>
      <c r="AS542" s="574"/>
      <c r="AT542" s="574"/>
      <c r="AU542" s="575"/>
      <c r="AV542" s="575"/>
      <c r="AW542" s="575"/>
      <c r="AX542" s="575"/>
      <c r="AY542" s="575"/>
      <c r="AZ542" s="575"/>
      <c r="BA542" s="523"/>
      <c r="BB542" s="524"/>
      <c r="BC542" s="524"/>
      <c r="BD542" s="524"/>
      <c r="BE542" s="524"/>
      <c r="BF542" s="524"/>
    </row>
    <row r="543" spans="1:71" ht="15" customHeight="1" x14ac:dyDescent="0.4">
      <c r="B543" s="7"/>
      <c r="C543" s="59"/>
      <c r="D543" s="525"/>
      <c r="E543" s="526"/>
      <c r="F543" s="526"/>
      <c r="G543" s="526"/>
      <c r="H543" s="526"/>
      <c r="I543" s="526"/>
      <c r="J543" s="526"/>
      <c r="K543" s="526"/>
      <c r="L543" s="526"/>
      <c r="M543" s="526"/>
      <c r="N543" s="526"/>
      <c r="O543" s="526"/>
      <c r="P543" s="526"/>
      <c r="Q543" s="526"/>
      <c r="R543" s="526"/>
      <c r="S543" s="526"/>
      <c r="T543" s="526"/>
      <c r="U543" s="526"/>
      <c r="V543" s="526"/>
      <c r="W543" s="526"/>
      <c r="X543" s="526"/>
      <c r="Y543" s="526"/>
      <c r="Z543" s="527"/>
      <c r="AA543" s="531"/>
      <c r="AB543" s="532"/>
      <c r="AC543" s="532"/>
      <c r="AD543" s="532"/>
      <c r="AE543" s="532"/>
      <c r="AF543" s="533"/>
      <c r="AG543" s="537"/>
      <c r="AH543" s="538"/>
      <c r="AI543" s="538"/>
      <c r="AJ543" s="538"/>
      <c r="AK543" s="538"/>
      <c r="AL543" s="538"/>
      <c r="AM543" s="539"/>
      <c r="AN543" s="543"/>
      <c r="AO543" s="544"/>
      <c r="AP543" s="544"/>
      <c r="AQ543" s="544"/>
      <c r="AR543" s="544"/>
      <c r="AS543" s="544"/>
      <c r="AT543" s="545"/>
      <c r="AU543" s="549">
        <f>AG543*AN543</f>
        <v>0</v>
      </c>
      <c r="AV543" s="550"/>
      <c r="AW543" s="550"/>
      <c r="AX543" s="550"/>
      <c r="AY543" s="550"/>
      <c r="AZ543" s="551"/>
      <c r="BA543" s="523"/>
      <c r="BB543" s="524"/>
      <c r="BC543" s="524"/>
      <c r="BD543" s="524"/>
      <c r="BE543" s="524"/>
      <c r="BF543" s="524"/>
    </row>
    <row r="544" spans="1:71" ht="15" customHeight="1" x14ac:dyDescent="0.4">
      <c r="B544" s="7"/>
      <c r="C544" s="59"/>
      <c r="D544" s="528"/>
      <c r="E544" s="529"/>
      <c r="F544" s="529"/>
      <c r="G544" s="529"/>
      <c r="H544" s="529"/>
      <c r="I544" s="529"/>
      <c r="J544" s="529"/>
      <c r="K544" s="529"/>
      <c r="L544" s="529"/>
      <c r="M544" s="529"/>
      <c r="N544" s="529"/>
      <c r="O544" s="529"/>
      <c r="P544" s="529"/>
      <c r="Q544" s="529"/>
      <c r="R544" s="529"/>
      <c r="S544" s="529"/>
      <c r="T544" s="529"/>
      <c r="U544" s="529"/>
      <c r="V544" s="529"/>
      <c r="W544" s="529"/>
      <c r="X544" s="529"/>
      <c r="Y544" s="529"/>
      <c r="Z544" s="530"/>
      <c r="AA544" s="534"/>
      <c r="AB544" s="535"/>
      <c r="AC544" s="535"/>
      <c r="AD544" s="535"/>
      <c r="AE544" s="535"/>
      <c r="AF544" s="536"/>
      <c r="AG544" s="540"/>
      <c r="AH544" s="541"/>
      <c r="AI544" s="541"/>
      <c r="AJ544" s="541"/>
      <c r="AK544" s="541"/>
      <c r="AL544" s="541"/>
      <c r="AM544" s="542"/>
      <c r="AN544" s="546"/>
      <c r="AO544" s="547"/>
      <c r="AP544" s="547"/>
      <c r="AQ544" s="547"/>
      <c r="AR544" s="547"/>
      <c r="AS544" s="547"/>
      <c r="AT544" s="548"/>
      <c r="AU544" s="552"/>
      <c r="AV544" s="553"/>
      <c r="AW544" s="553"/>
      <c r="AX544" s="553"/>
      <c r="AY544" s="553"/>
      <c r="AZ544" s="554"/>
      <c r="BA544" s="523"/>
      <c r="BB544" s="524"/>
      <c r="BC544" s="524"/>
      <c r="BD544" s="524"/>
      <c r="BE544" s="524"/>
      <c r="BF544" s="524"/>
    </row>
    <row r="545" spans="1:71" ht="15" customHeight="1" x14ac:dyDescent="0.4">
      <c r="B545" s="7"/>
      <c r="C545" s="59"/>
      <c r="D545" s="525"/>
      <c r="E545" s="526"/>
      <c r="F545" s="526"/>
      <c r="G545" s="526"/>
      <c r="H545" s="526"/>
      <c r="I545" s="526"/>
      <c r="J545" s="526"/>
      <c r="K545" s="526"/>
      <c r="L545" s="526"/>
      <c r="M545" s="526"/>
      <c r="N545" s="526"/>
      <c r="O545" s="526"/>
      <c r="P545" s="526"/>
      <c r="Q545" s="526"/>
      <c r="R545" s="526"/>
      <c r="S545" s="526"/>
      <c r="T545" s="526"/>
      <c r="U545" s="526"/>
      <c r="V545" s="526"/>
      <c r="W545" s="526"/>
      <c r="X545" s="526"/>
      <c r="Y545" s="526"/>
      <c r="Z545" s="527"/>
      <c r="AA545" s="531"/>
      <c r="AB545" s="532"/>
      <c r="AC545" s="532"/>
      <c r="AD545" s="532"/>
      <c r="AE545" s="532"/>
      <c r="AF545" s="533"/>
      <c r="AG545" s="537"/>
      <c r="AH545" s="538"/>
      <c r="AI545" s="538"/>
      <c r="AJ545" s="538"/>
      <c r="AK545" s="538"/>
      <c r="AL545" s="538"/>
      <c r="AM545" s="539"/>
      <c r="AN545" s="543"/>
      <c r="AO545" s="544"/>
      <c r="AP545" s="544"/>
      <c r="AQ545" s="544"/>
      <c r="AR545" s="544"/>
      <c r="AS545" s="544"/>
      <c r="AT545" s="545"/>
      <c r="AU545" s="549">
        <f>AG545*AN545</f>
        <v>0</v>
      </c>
      <c r="AV545" s="550"/>
      <c r="AW545" s="550"/>
      <c r="AX545" s="550"/>
      <c r="AY545" s="550"/>
      <c r="AZ545" s="551"/>
      <c r="BA545" s="523"/>
      <c r="BB545" s="524"/>
      <c r="BC545" s="524"/>
      <c r="BD545" s="524"/>
      <c r="BE545" s="524"/>
      <c r="BF545" s="524"/>
    </row>
    <row r="546" spans="1:71" ht="15" customHeight="1" x14ac:dyDescent="0.4">
      <c r="B546" s="7"/>
      <c r="C546" s="59"/>
      <c r="D546" s="528"/>
      <c r="E546" s="529"/>
      <c r="F546" s="529"/>
      <c r="G546" s="529"/>
      <c r="H546" s="529"/>
      <c r="I546" s="529"/>
      <c r="J546" s="529"/>
      <c r="K546" s="529"/>
      <c r="L546" s="529"/>
      <c r="M546" s="529"/>
      <c r="N546" s="529"/>
      <c r="O546" s="529"/>
      <c r="P546" s="529"/>
      <c r="Q546" s="529"/>
      <c r="R546" s="529"/>
      <c r="S546" s="529"/>
      <c r="T546" s="529"/>
      <c r="U546" s="529"/>
      <c r="V546" s="529"/>
      <c r="W546" s="529"/>
      <c r="X546" s="529"/>
      <c r="Y546" s="529"/>
      <c r="Z546" s="530"/>
      <c r="AA546" s="534"/>
      <c r="AB546" s="535"/>
      <c r="AC546" s="535"/>
      <c r="AD546" s="535"/>
      <c r="AE546" s="535"/>
      <c r="AF546" s="536"/>
      <c r="AG546" s="540"/>
      <c r="AH546" s="541"/>
      <c r="AI546" s="541"/>
      <c r="AJ546" s="541"/>
      <c r="AK546" s="541"/>
      <c r="AL546" s="541"/>
      <c r="AM546" s="542"/>
      <c r="AN546" s="546"/>
      <c r="AO546" s="547"/>
      <c r="AP546" s="547"/>
      <c r="AQ546" s="547"/>
      <c r="AR546" s="547"/>
      <c r="AS546" s="547"/>
      <c r="AT546" s="548"/>
      <c r="AU546" s="552"/>
      <c r="AV546" s="553"/>
      <c r="AW546" s="553"/>
      <c r="AX546" s="553"/>
      <c r="AY546" s="553"/>
      <c r="AZ546" s="554"/>
      <c r="BA546" s="523"/>
      <c r="BB546" s="524"/>
      <c r="BC546" s="524"/>
      <c r="BD546" s="524"/>
      <c r="BE546" s="524"/>
      <c r="BF546" s="524"/>
    </row>
    <row r="547" spans="1:71" ht="15" customHeight="1" x14ac:dyDescent="0.4">
      <c r="B547" s="2" t="s">
        <v>191</v>
      </c>
      <c r="BR547" s="64"/>
      <c r="BS547" s="64"/>
    </row>
    <row r="548" spans="1:71" ht="12" customHeight="1" x14ac:dyDescent="0.4">
      <c r="B548" s="7"/>
      <c r="C548" s="59"/>
      <c r="D548" s="555" t="s">
        <v>97</v>
      </c>
      <c r="E548" s="556"/>
      <c r="F548" s="556"/>
      <c r="G548" s="556"/>
      <c r="H548" s="556"/>
      <c r="I548" s="556"/>
      <c r="J548" s="556"/>
      <c r="K548" s="556"/>
      <c r="L548" s="556"/>
      <c r="M548" s="556"/>
      <c r="N548" s="556"/>
      <c r="O548" s="556"/>
      <c r="P548" s="556"/>
      <c r="Q548" s="556"/>
      <c r="R548" s="556"/>
      <c r="S548" s="556"/>
      <c r="T548" s="556"/>
      <c r="U548" s="556"/>
      <c r="V548" s="556"/>
      <c r="W548" s="556"/>
      <c r="X548" s="556"/>
      <c r="Y548" s="556"/>
      <c r="Z548" s="557"/>
      <c r="AA548" s="564" t="s">
        <v>98</v>
      </c>
      <c r="AB548" s="565"/>
      <c r="AC548" s="565"/>
      <c r="AD548" s="565"/>
      <c r="AE548" s="565"/>
      <c r="AF548" s="566"/>
      <c r="AG548" s="573" t="s">
        <v>99</v>
      </c>
      <c r="AH548" s="556"/>
      <c r="AI548" s="556"/>
      <c r="AJ548" s="556"/>
      <c r="AK548" s="556"/>
      <c r="AL548" s="556"/>
      <c r="AM548" s="557"/>
      <c r="AN548" s="574" t="s">
        <v>100</v>
      </c>
      <c r="AO548" s="574"/>
      <c r="AP548" s="574"/>
      <c r="AQ548" s="574"/>
      <c r="AR548" s="574"/>
      <c r="AS548" s="574"/>
      <c r="AT548" s="574"/>
      <c r="AU548" s="575" t="s">
        <v>101</v>
      </c>
      <c r="AV548" s="575"/>
      <c r="AW548" s="575"/>
      <c r="AX548" s="575"/>
      <c r="AY548" s="575"/>
      <c r="AZ548" s="575"/>
      <c r="BA548" s="523"/>
      <c r="BB548" s="524"/>
      <c r="BC548" s="524"/>
      <c r="BD548" s="524"/>
      <c r="BE548" s="524"/>
      <c r="BF548" s="524"/>
    </row>
    <row r="549" spans="1:71" ht="12" customHeight="1" x14ac:dyDescent="0.4">
      <c r="B549" s="7"/>
      <c r="C549" s="59"/>
      <c r="D549" s="558"/>
      <c r="E549" s="559"/>
      <c r="F549" s="559"/>
      <c r="G549" s="559"/>
      <c r="H549" s="559"/>
      <c r="I549" s="559"/>
      <c r="J549" s="559"/>
      <c r="K549" s="559"/>
      <c r="L549" s="559"/>
      <c r="M549" s="559"/>
      <c r="N549" s="559"/>
      <c r="O549" s="559"/>
      <c r="P549" s="559"/>
      <c r="Q549" s="559"/>
      <c r="R549" s="559"/>
      <c r="S549" s="559"/>
      <c r="T549" s="559"/>
      <c r="U549" s="559"/>
      <c r="V549" s="559"/>
      <c r="W549" s="559"/>
      <c r="X549" s="559"/>
      <c r="Y549" s="559"/>
      <c r="Z549" s="560"/>
      <c r="AA549" s="567"/>
      <c r="AB549" s="568"/>
      <c r="AC549" s="568"/>
      <c r="AD549" s="568"/>
      <c r="AE549" s="568"/>
      <c r="AF549" s="569"/>
      <c r="AG549" s="558"/>
      <c r="AH549" s="559"/>
      <c r="AI549" s="559"/>
      <c r="AJ549" s="559"/>
      <c r="AK549" s="559"/>
      <c r="AL549" s="559"/>
      <c r="AM549" s="560"/>
      <c r="AN549" s="574"/>
      <c r="AO549" s="574"/>
      <c r="AP549" s="574"/>
      <c r="AQ549" s="574"/>
      <c r="AR549" s="574"/>
      <c r="AS549" s="574"/>
      <c r="AT549" s="574"/>
      <c r="AU549" s="575"/>
      <c r="AV549" s="575"/>
      <c r="AW549" s="575"/>
      <c r="AX549" s="575"/>
      <c r="AY549" s="575"/>
      <c r="AZ549" s="575"/>
      <c r="BA549" s="523"/>
      <c r="BB549" s="524"/>
      <c r="BC549" s="524"/>
      <c r="BD549" s="524"/>
      <c r="BE549" s="524"/>
      <c r="BF549" s="524"/>
    </row>
    <row r="550" spans="1:71" ht="12" customHeight="1" x14ac:dyDescent="0.4">
      <c r="B550" s="7"/>
      <c r="C550" s="59"/>
      <c r="D550" s="561"/>
      <c r="E550" s="562"/>
      <c r="F550" s="562"/>
      <c r="G550" s="562"/>
      <c r="H550" s="562"/>
      <c r="I550" s="562"/>
      <c r="J550" s="562"/>
      <c r="K550" s="562"/>
      <c r="L550" s="562"/>
      <c r="M550" s="562"/>
      <c r="N550" s="562"/>
      <c r="O550" s="562"/>
      <c r="P550" s="562"/>
      <c r="Q550" s="562"/>
      <c r="R550" s="562"/>
      <c r="S550" s="562"/>
      <c r="T550" s="562"/>
      <c r="U550" s="562"/>
      <c r="V550" s="562"/>
      <c r="W550" s="562"/>
      <c r="X550" s="562"/>
      <c r="Y550" s="562"/>
      <c r="Z550" s="563"/>
      <c r="AA550" s="570"/>
      <c r="AB550" s="571"/>
      <c r="AC550" s="571"/>
      <c r="AD550" s="571"/>
      <c r="AE550" s="571"/>
      <c r="AF550" s="572"/>
      <c r="AG550" s="561"/>
      <c r="AH550" s="562"/>
      <c r="AI550" s="562"/>
      <c r="AJ550" s="562"/>
      <c r="AK550" s="562"/>
      <c r="AL550" s="562"/>
      <c r="AM550" s="563"/>
      <c r="AN550" s="574"/>
      <c r="AO550" s="574"/>
      <c r="AP550" s="574"/>
      <c r="AQ550" s="574"/>
      <c r="AR550" s="574"/>
      <c r="AS550" s="574"/>
      <c r="AT550" s="574"/>
      <c r="AU550" s="575"/>
      <c r="AV550" s="575"/>
      <c r="AW550" s="575"/>
      <c r="AX550" s="575"/>
      <c r="AY550" s="575"/>
      <c r="AZ550" s="575"/>
      <c r="BA550" s="523"/>
      <c r="BB550" s="524"/>
      <c r="BC550" s="524"/>
      <c r="BD550" s="524"/>
      <c r="BE550" s="524"/>
      <c r="BF550" s="524"/>
    </row>
    <row r="551" spans="1:71" ht="15" customHeight="1" x14ac:dyDescent="0.4">
      <c r="B551" s="7"/>
      <c r="C551" s="59"/>
      <c r="D551" s="525"/>
      <c r="E551" s="526"/>
      <c r="F551" s="526"/>
      <c r="G551" s="526"/>
      <c r="H551" s="526"/>
      <c r="I551" s="526"/>
      <c r="J551" s="526"/>
      <c r="K551" s="526"/>
      <c r="L551" s="526"/>
      <c r="M551" s="526"/>
      <c r="N551" s="526"/>
      <c r="O551" s="526"/>
      <c r="P551" s="526"/>
      <c r="Q551" s="526"/>
      <c r="R551" s="526"/>
      <c r="S551" s="526"/>
      <c r="T551" s="526"/>
      <c r="U551" s="526"/>
      <c r="V551" s="526"/>
      <c r="W551" s="526"/>
      <c r="X551" s="526"/>
      <c r="Y551" s="526"/>
      <c r="Z551" s="527"/>
      <c r="AA551" s="531"/>
      <c r="AB551" s="532"/>
      <c r="AC551" s="532"/>
      <c r="AD551" s="532"/>
      <c r="AE551" s="532"/>
      <c r="AF551" s="533"/>
      <c r="AG551" s="537"/>
      <c r="AH551" s="538"/>
      <c r="AI551" s="538"/>
      <c r="AJ551" s="538"/>
      <c r="AK551" s="538"/>
      <c r="AL551" s="538"/>
      <c r="AM551" s="539"/>
      <c r="AN551" s="543"/>
      <c r="AO551" s="544"/>
      <c r="AP551" s="544"/>
      <c r="AQ551" s="544"/>
      <c r="AR551" s="544"/>
      <c r="AS551" s="544"/>
      <c r="AT551" s="545"/>
      <c r="AU551" s="549">
        <f>AG551*AN551</f>
        <v>0</v>
      </c>
      <c r="AV551" s="550"/>
      <c r="AW551" s="550"/>
      <c r="AX551" s="550"/>
      <c r="AY551" s="550"/>
      <c r="AZ551" s="551"/>
      <c r="BA551" s="523"/>
      <c r="BB551" s="524"/>
      <c r="BC551" s="524"/>
      <c r="BD551" s="524"/>
      <c r="BE551" s="524"/>
      <c r="BF551" s="524"/>
    </row>
    <row r="552" spans="1:71" ht="15" customHeight="1" x14ac:dyDescent="0.4">
      <c r="B552" s="7"/>
      <c r="C552" s="59"/>
      <c r="D552" s="528"/>
      <c r="E552" s="529"/>
      <c r="F552" s="529"/>
      <c r="G552" s="529"/>
      <c r="H552" s="529"/>
      <c r="I552" s="529"/>
      <c r="J552" s="529"/>
      <c r="K552" s="529"/>
      <c r="L552" s="529"/>
      <c r="M552" s="529"/>
      <c r="N552" s="529"/>
      <c r="O552" s="529"/>
      <c r="P552" s="529"/>
      <c r="Q552" s="529"/>
      <c r="R552" s="529"/>
      <c r="S552" s="529"/>
      <c r="T552" s="529"/>
      <c r="U552" s="529"/>
      <c r="V552" s="529"/>
      <c r="W552" s="529"/>
      <c r="X552" s="529"/>
      <c r="Y552" s="529"/>
      <c r="Z552" s="530"/>
      <c r="AA552" s="534"/>
      <c r="AB552" s="535"/>
      <c r="AC552" s="535"/>
      <c r="AD552" s="535"/>
      <c r="AE552" s="535"/>
      <c r="AF552" s="536"/>
      <c r="AG552" s="540"/>
      <c r="AH552" s="541"/>
      <c r="AI552" s="541"/>
      <c r="AJ552" s="541"/>
      <c r="AK552" s="541"/>
      <c r="AL552" s="541"/>
      <c r="AM552" s="542"/>
      <c r="AN552" s="546"/>
      <c r="AO552" s="547"/>
      <c r="AP552" s="547"/>
      <c r="AQ552" s="547"/>
      <c r="AR552" s="547"/>
      <c r="AS552" s="547"/>
      <c r="AT552" s="548"/>
      <c r="AU552" s="552"/>
      <c r="AV552" s="553"/>
      <c r="AW552" s="553"/>
      <c r="AX552" s="553"/>
      <c r="AY552" s="553"/>
      <c r="AZ552" s="554"/>
      <c r="BA552" s="523"/>
      <c r="BB552" s="524"/>
      <c r="BC552" s="524"/>
      <c r="BD552" s="524"/>
      <c r="BE552" s="524"/>
      <c r="BF552" s="524"/>
    </row>
    <row r="553" spans="1:71" ht="15" customHeight="1" x14ac:dyDescent="0.4">
      <c r="B553" s="2" t="s">
        <v>192</v>
      </c>
      <c r="BR553" s="64"/>
      <c r="BS553" s="64"/>
    </row>
    <row r="554" spans="1:71" ht="12" customHeight="1" x14ac:dyDescent="0.4">
      <c r="B554" s="7"/>
      <c r="C554" s="59"/>
      <c r="D554" s="555" t="s">
        <v>97</v>
      </c>
      <c r="E554" s="556"/>
      <c r="F554" s="556"/>
      <c r="G554" s="556"/>
      <c r="H554" s="556"/>
      <c r="I554" s="556"/>
      <c r="J554" s="556"/>
      <c r="K554" s="556"/>
      <c r="L554" s="556"/>
      <c r="M554" s="556"/>
      <c r="N554" s="556"/>
      <c r="O554" s="556"/>
      <c r="P554" s="556"/>
      <c r="Q554" s="556"/>
      <c r="R554" s="556"/>
      <c r="S554" s="556"/>
      <c r="T554" s="556"/>
      <c r="U554" s="556"/>
      <c r="V554" s="556"/>
      <c r="W554" s="556"/>
      <c r="X554" s="556"/>
      <c r="Y554" s="556"/>
      <c r="Z554" s="557"/>
      <c r="AA554" s="564" t="s">
        <v>98</v>
      </c>
      <c r="AB554" s="565"/>
      <c r="AC554" s="565"/>
      <c r="AD554" s="565"/>
      <c r="AE554" s="565"/>
      <c r="AF554" s="566"/>
      <c r="AG554" s="573" t="s">
        <v>99</v>
      </c>
      <c r="AH554" s="556"/>
      <c r="AI554" s="556"/>
      <c r="AJ554" s="556"/>
      <c r="AK554" s="556"/>
      <c r="AL554" s="556"/>
      <c r="AM554" s="557"/>
      <c r="AN554" s="574" t="s">
        <v>100</v>
      </c>
      <c r="AO554" s="574"/>
      <c r="AP554" s="574"/>
      <c r="AQ554" s="574"/>
      <c r="AR554" s="574"/>
      <c r="AS554" s="574"/>
      <c r="AT554" s="574"/>
      <c r="AU554" s="575" t="s">
        <v>101</v>
      </c>
      <c r="AV554" s="575"/>
      <c r="AW554" s="575"/>
      <c r="AX554" s="575"/>
      <c r="AY554" s="575"/>
      <c r="AZ554" s="575"/>
      <c r="BA554" s="523"/>
      <c r="BB554" s="1806"/>
      <c r="BC554" s="1806"/>
      <c r="BD554" s="1806"/>
      <c r="BE554" s="1806"/>
      <c r="BF554" s="1806"/>
    </row>
    <row r="555" spans="1:71" ht="12" customHeight="1" x14ac:dyDescent="0.4">
      <c r="B555" s="7"/>
      <c r="C555" s="59"/>
      <c r="D555" s="558"/>
      <c r="E555" s="559"/>
      <c r="F555" s="559"/>
      <c r="G555" s="559"/>
      <c r="H555" s="559"/>
      <c r="I555" s="559"/>
      <c r="J555" s="559"/>
      <c r="K555" s="559"/>
      <c r="L555" s="559"/>
      <c r="M555" s="559"/>
      <c r="N555" s="559"/>
      <c r="O555" s="559"/>
      <c r="P555" s="559"/>
      <c r="Q555" s="559"/>
      <c r="R555" s="559"/>
      <c r="S555" s="559"/>
      <c r="T555" s="559"/>
      <c r="U555" s="559"/>
      <c r="V555" s="559"/>
      <c r="W555" s="559"/>
      <c r="X555" s="559"/>
      <c r="Y555" s="559"/>
      <c r="Z555" s="560"/>
      <c r="AA555" s="567"/>
      <c r="AB555" s="568"/>
      <c r="AC555" s="568"/>
      <c r="AD555" s="568"/>
      <c r="AE555" s="568"/>
      <c r="AF555" s="569"/>
      <c r="AG555" s="558"/>
      <c r="AH555" s="559"/>
      <c r="AI555" s="559"/>
      <c r="AJ555" s="559"/>
      <c r="AK555" s="559"/>
      <c r="AL555" s="559"/>
      <c r="AM555" s="560"/>
      <c r="AN555" s="574"/>
      <c r="AO555" s="574"/>
      <c r="AP555" s="574"/>
      <c r="AQ555" s="574"/>
      <c r="AR555" s="574"/>
      <c r="AS555" s="574"/>
      <c r="AT555" s="574"/>
      <c r="AU555" s="575"/>
      <c r="AV555" s="575"/>
      <c r="AW555" s="575"/>
      <c r="AX555" s="575"/>
      <c r="AY555" s="575"/>
      <c r="AZ555" s="575"/>
      <c r="BA555" s="523"/>
      <c r="BB555" s="1806"/>
      <c r="BC555" s="1806"/>
      <c r="BD555" s="1806"/>
      <c r="BE555" s="1806"/>
      <c r="BF555" s="1806"/>
    </row>
    <row r="556" spans="1:71" ht="12" customHeight="1" x14ac:dyDescent="0.4">
      <c r="B556" s="7"/>
      <c r="C556" s="59"/>
      <c r="D556" s="561"/>
      <c r="E556" s="562"/>
      <c r="F556" s="562"/>
      <c r="G556" s="562"/>
      <c r="H556" s="562"/>
      <c r="I556" s="562"/>
      <c r="J556" s="562"/>
      <c r="K556" s="562"/>
      <c r="L556" s="562"/>
      <c r="M556" s="562"/>
      <c r="N556" s="562"/>
      <c r="O556" s="562"/>
      <c r="P556" s="562"/>
      <c r="Q556" s="562"/>
      <c r="R556" s="562"/>
      <c r="S556" s="562"/>
      <c r="T556" s="562"/>
      <c r="U556" s="562"/>
      <c r="V556" s="562"/>
      <c r="W556" s="562"/>
      <c r="X556" s="562"/>
      <c r="Y556" s="562"/>
      <c r="Z556" s="563"/>
      <c r="AA556" s="570"/>
      <c r="AB556" s="571"/>
      <c r="AC556" s="571"/>
      <c r="AD556" s="571"/>
      <c r="AE556" s="571"/>
      <c r="AF556" s="572"/>
      <c r="AG556" s="561"/>
      <c r="AH556" s="562"/>
      <c r="AI556" s="562"/>
      <c r="AJ556" s="562"/>
      <c r="AK556" s="562"/>
      <c r="AL556" s="562"/>
      <c r="AM556" s="563"/>
      <c r="AN556" s="574"/>
      <c r="AO556" s="574"/>
      <c r="AP556" s="574"/>
      <c r="AQ556" s="574"/>
      <c r="AR556" s="574"/>
      <c r="AS556" s="574"/>
      <c r="AT556" s="574"/>
      <c r="AU556" s="575"/>
      <c r="AV556" s="575"/>
      <c r="AW556" s="575"/>
      <c r="AX556" s="575"/>
      <c r="AY556" s="575"/>
      <c r="AZ556" s="575"/>
      <c r="BA556" s="523"/>
      <c r="BB556" s="1806"/>
      <c r="BC556" s="1806"/>
      <c r="BD556" s="1806"/>
      <c r="BE556" s="1806"/>
      <c r="BF556" s="1806"/>
    </row>
    <row r="557" spans="1:71" ht="15" customHeight="1" x14ac:dyDescent="0.4">
      <c r="B557" s="7"/>
      <c r="C557" s="59"/>
      <c r="D557" s="525"/>
      <c r="E557" s="526"/>
      <c r="F557" s="526"/>
      <c r="G557" s="526"/>
      <c r="H557" s="526"/>
      <c r="I557" s="526"/>
      <c r="J557" s="526"/>
      <c r="K557" s="526"/>
      <c r="L557" s="526"/>
      <c r="M557" s="526"/>
      <c r="N557" s="526"/>
      <c r="O557" s="526"/>
      <c r="P557" s="526"/>
      <c r="Q557" s="526"/>
      <c r="R557" s="526"/>
      <c r="S557" s="526"/>
      <c r="T557" s="526"/>
      <c r="U557" s="526"/>
      <c r="V557" s="526"/>
      <c r="W557" s="526"/>
      <c r="X557" s="526"/>
      <c r="Y557" s="526"/>
      <c r="Z557" s="527"/>
      <c r="AA557" s="531"/>
      <c r="AB557" s="532"/>
      <c r="AC557" s="532"/>
      <c r="AD557" s="532"/>
      <c r="AE557" s="532"/>
      <c r="AF557" s="533"/>
      <c r="AG557" s="537"/>
      <c r="AH557" s="538"/>
      <c r="AI557" s="538"/>
      <c r="AJ557" s="538"/>
      <c r="AK557" s="538"/>
      <c r="AL557" s="538"/>
      <c r="AM557" s="539"/>
      <c r="AN557" s="543"/>
      <c r="AO557" s="544"/>
      <c r="AP557" s="544"/>
      <c r="AQ557" s="544"/>
      <c r="AR557" s="544"/>
      <c r="AS557" s="544"/>
      <c r="AT557" s="545"/>
      <c r="AU557" s="549">
        <f>AG557*AN557</f>
        <v>0</v>
      </c>
      <c r="AV557" s="550"/>
      <c r="AW557" s="550"/>
      <c r="AX557" s="550"/>
      <c r="AY557" s="550"/>
      <c r="AZ557" s="551"/>
      <c r="BA557" s="523"/>
      <c r="BB557" s="1806"/>
      <c r="BC557" s="1806"/>
      <c r="BD557" s="1806"/>
      <c r="BE557" s="1806"/>
      <c r="BF557" s="1806"/>
    </row>
    <row r="558" spans="1:71" ht="15" customHeight="1" x14ac:dyDescent="0.4">
      <c r="B558" s="7"/>
      <c r="C558" s="59"/>
      <c r="D558" s="528"/>
      <c r="E558" s="529"/>
      <c r="F558" s="529"/>
      <c r="G558" s="529"/>
      <c r="H558" s="529"/>
      <c r="I558" s="529"/>
      <c r="J558" s="529"/>
      <c r="K558" s="529"/>
      <c r="L558" s="529"/>
      <c r="M558" s="529"/>
      <c r="N558" s="529"/>
      <c r="O558" s="529"/>
      <c r="P558" s="529"/>
      <c r="Q558" s="529"/>
      <c r="R558" s="529"/>
      <c r="S558" s="529"/>
      <c r="T558" s="529"/>
      <c r="U558" s="529"/>
      <c r="V558" s="529"/>
      <c r="W558" s="529"/>
      <c r="X558" s="529"/>
      <c r="Y558" s="529"/>
      <c r="Z558" s="530"/>
      <c r="AA558" s="534"/>
      <c r="AB558" s="535"/>
      <c r="AC558" s="535"/>
      <c r="AD558" s="535"/>
      <c r="AE558" s="535"/>
      <c r="AF558" s="536"/>
      <c r="AG558" s="540"/>
      <c r="AH558" s="541"/>
      <c r="AI558" s="541"/>
      <c r="AJ558" s="541"/>
      <c r="AK558" s="541"/>
      <c r="AL558" s="541"/>
      <c r="AM558" s="542"/>
      <c r="AN558" s="546"/>
      <c r="AO558" s="547"/>
      <c r="AP558" s="547"/>
      <c r="AQ558" s="547"/>
      <c r="AR558" s="547"/>
      <c r="AS558" s="547"/>
      <c r="AT558" s="548"/>
      <c r="AU558" s="552"/>
      <c r="AV558" s="553"/>
      <c r="AW558" s="553"/>
      <c r="AX558" s="553"/>
      <c r="AY558" s="553"/>
      <c r="AZ558" s="554"/>
      <c r="BA558" s="523"/>
      <c r="BB558" s="1806"/>
      <c r="BC558" s="1806"/>
      <c r="BD558" s="1806"/>
      <c r="BE558" s="1806"/>
      <c r="BF558" s="1806"/>
    </row>
    <row r="559" spans="1:71" ht="10.5" customHeight="1" x14ac:dyDescent="0.4">
      <c r="B559" s="7"/>
      <c r="C559" s="7"/>
      <c r="D559" s="577"/>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row>
    <row r="560" spans="1:71" s="86" customFormat="1" ht="15" customHeight="1" x14ac:dyDescent="0.15">
      <c r="A560" s="86" t="s">
        <v>522</v>
      </c>
    </row>
    <row r="561" spans="1:63" s="3" customFormat="1" ht="15" customHeight="1" x14ac:dyDescent="0.4">
      <c r="A561" s="2"/>
      <c r="B561" s="41" t="s">
        <v>366</v>
      </c>
      <c r="C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row>
    <row r="562" spans="1:63" s="3" customFormat="1" ht="6.75" customHeight="1" x14ac:dyDescent="0.4">
      <c r="A562" s="2"/>
      <c r="B562" s="2"/>
      <c r="C562" s="2"/>
      <c r="D562" s="4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row>
    <row r="563" spans="1:63" s="142" customFormat="1" ht="15" customHeight="1" x14ac:dyDescent="0.15">
      <c r="A563" s="86"/>
      <c r="B563" s="521" t="s">
        <v>523</v>
      </c>
      <c r="C563" s="521"/>
      <c r="D563" s="521"/>
      <c r="E563" s="521"/>
      <c r="F563" s="521"/>
      <c r="G563" s="521"/>
      <c r="H563" s="521"/>
      <c r="I563" s="521"/>
      <c r="J563" s="521"/>
      <c r="K563" s="521"/>
      <c r="L563" s="521"/>
      <c r="M563" s="521"/>
      <c r="N563" s="521"/>
      <c r="O563" s="521"/>
      <c r="P563" s="521"/>
      <c r="Q563" s="521"/>
      <c r="R563" s="521"/>
      <c r="S563" s="521"/>
      <c r="T563" s="521"/>
      <c r="U563" s="521"/>
      <c r="V563" s="521"/>
      <c r="W563" s="521"/>
      <c r="X563" s="521"/>
      <c r="Y563" s="521"/>
      <c r="Z563" s="521"/>
      <c r="AA563" s="521"/>
      <c r="AB563" s="521"/>
      <c r="AC563" s="521"/>
      <c r="AD563" s="521"/>
      <c r="AE563" s="521"/>
      <c r="AF563" s="521"/>
      <c r="AG563" s="521"/>
      <c r="AH563" s="521"/>
      <c r="AI563" s="521"/>
      <c r="AJ563" s="521"/>
      <c r="AK563" s="521"/>
      <c r="AL563" s="521"/>
      <c r="AM563" s="521"/>
      <c r="AN563" s="521"/>
      <c r="AO563" s="521"/>
      <c r="AP563" s="521"/>
      <c r="AQ563" s="521"/>
      <c r="AR563" s="521"/>
      <c r="AS563" s="521"/>
      <c r="AT563" s="521"/>
      <c r="AU563" s="521"/>
      <c r="AV563" s="521"/>
      <c r="AW563" s="521"/>
      <c r="AX563" s="521"/>
      <c r="AY563" s="521"/>
      <c r="AZ563" s="521"/>
      <c r="BA563" s="521"/>
      <c r="BB563" s="521"/>
      <c r="BC563" s="521"/>
      <c r="BD563" s="521"/>
      <c r="BE563" s="521"/>
      <c r="BF563" s="86"/>
      <c r="BG563" s="86"/>
      <c r="BH563" s="86"/>
      <c r="BI563" s="86"/>
      <c r="BJ563" s="86"/>
      <c r="BK563" s="86"/>
    </row>
    <row r="564" spans="1:63" s="110" customFormat="1" ht="15" customHeight="1" x14ac:dyDescent="0.15">
      <c r="C564" s="110" t="s">
        <v>368</v>
      </c>
    </row>
    <row r="565" spans="1:63" s="110" customFormat="1" ht="15" customHeight="1" x14ac:dyDescent="0.15">
      <c r="D565" s="1805" t="s">
        <v>97</v>
      </c>
      <c r="E565" s="1805"/>
      <c r="F565" s="1805"/>
      <c r="G565" s="1805"/>
      <c r="H565" s="1805"/>
      <c r="I565" s="1805"/>
      <c r="J565" s="1805"/>
      <c r="K565" s="1805"/>
      <c r="L565" s="1805"/>
      <c r="M565" s="1805"/>
      <c r="N565" s="1805"/>
      <c r="O565" s="1805"/>
      <c r="P565" s="1805"/>
      <c r="Q565" s="1805"/>
      <c r="R565" s="1805"/>
      <c r="S565" s="1805"/>
      <c r="T565" s="1805" t="s">
        <v>107</v>
      </c>
      <c r="U565" s="1805"/>
      <c r="V565" s="1805"/>
      <c r="W565" s="1805"/>
      <c r="X565" s="1805"/>
      <c r="Y565" s="1805"/>
      <c r="Z565" s="1805"/>
      <c r="AA565" s="1805"/>
      <c r="AB565" s="1805"/>
      <c r="AC565" s="1805" t="s">
        <v>149</v>
      </c>
      <c r="AD565" s="1805"/>
      <c r="AE565" s="1805"/>
      <c r="AF565" s="1805"/>
      <c r="AG565" s="1805"/>
      <c r="AH565" s="1805"/>
      <c r="AI565" s="1805" t="s">
        <v>109</v>
      </c>
      <c r="AJ565" s="1805"/>
      <c r="AK565" s="1805"/>
      <c r="AL565" s="1805"/>
      <c r="AM565" s="1805"/>
      <c r="AN565" s="1805"/>
      <c r="AO565" s="1805" t="s">
        <v>110</v>
      </c>
      <c r="AP565" s="1805"/>
      <c r="AQ565" s="1805"/>
      <c r="AR565" s="1805"/>
      <c r="AS565" s="1805"/>
      <c r="AT565" s="1805"/>
      <c r="AU565" s="1805" t="s">
        <v>196</v>
      </c>
      <c r="AV565" s="1805"/>
      <c r="AW565" s="1805"/>
      <c r="AX565" s="1805"/>
      <c r="AY565" s="1805"/>
      <c r="AZ565" s="1805"/>
      <c r="BA565" s="1805"/>
    </row>
    <row r="566" spans="1:63" s="110" customFormat="1" ht="15" customHeight="1" x14ac:dyDescent="0.15">
      <c r="D566" s="1805"/>
      <c r="E566" s="1805"/>
      <c r="F566" s="1805"/>
      <c r="G566" s="1805"/>
      <c r="H566" s="1805"/>
      <c r="I566" s="1805"/>
      <c r="J566" s="1805"/>
      <c r="K566" s="1805"/>
      <c r="L566" s="1805"/>
      <c r="M566" s="1805"/>
      <c r="N566" s="1805"/>
      <c r="O566" s="1805"/>
      <c r="P566" s="1805"/>
      <c r="Q566" s="1805"/>
      <c r="R566" s="1805"/>
      <c r="S566" s="1805"/>
      <c r="T566" s="1805"/>
      <c r="U566" s="1805"/>
      <c r="V566" s="1805"/>
      <c r="W566" s="1805"/>
      <c r="X566" s="1805"/>
      <c r="Y566" s="1805"/>
      <c r="Z566" s="1805"/>
      <c r="AA566" s="1805"/>
      <c r="AB566" s="1805"/>
      <c r="AC566" s="1805"/>
      <c r="AD566" s="1805"/>
      <c r="AE566" s="1805"/>
      <c r="AF566" s="1805"/>
      <c r="AG566" s="1805"/>
      <c r="AH566" s="1805"/>
      <c r="AI566" s="1805"/>
      <c r="AJ566" s="1805"/>
      <c r="AK566" s="1805"/>
      <c r="AL566" s="1805"/>
      <c r="AM566" s="1805"/>
      <c r="AN566" s="1805"/>
      <c r="AO566" s="1805"/>
      <c r="AP566" s="1805"/>
      <c r="AQ566" s="1805"/>
      <c r="AR566" s="1805"/>
      <c r="AS566" s="1805"/>
      <c r="AT566" s="1805"/>
      <c r="AU566" s="1805"/>
      <c r="AV566" s="1805"/>
      <c r="AW566" s="1805"/>
      <c r="AX566" s="1805"/>
      <c r="AY566" s="1805"/>
      <c r="AZ566" s="1805"/>
      <c r="BA566" s="1805"/>
    </row>
    <row r="567" spans="1:63" s="110" customFormat="1" ht="27.75" customHeight="1" x14ac:dyDescent="0.15">
      <c r="D567" s="1805"/>
      <c r="E567" s="1805"/>
      <c r="F567" s="1805"/>
      <c r="G567" s="1805"/>
      <c r="H567" s="1805"/>
      <c r="I567" s="1805"/>
      <c r="J567" s="1805"/>
      <c r="K567" s="1805"/>
      <c r="L567" s="1805"/>
      <c r="M567" s="1805"/>
      <c r="N567" s="1805"/>
      <c r="O567" s="1805"/>
      <c r="P567" s="1805"/>
      <c r="Q567" s="1805"/>
      <c r="R567" s="1805"/>
      <c r="S567" s="1805"/>
      <c r="T567" s="1805"/>
      <c r="U567" s="1805"/>
      <c r="V567" s="1805"/>
      <c r="W567" s="1805"/>
      <c r="X567" s="1805"/>
      <c r="Y567" s="1805"/>
      <c r="Z567" s="1805"/>
      <c r="AA567" s="1805"/>
      <c r="AB567" s="1805"/>
      <c r="AC567" s="1805"/>
      <c r="AD567" s="1805"/>
      <c r="AE567" s="1805"/>
      <c r="AF567" s="1805"/>
      <c r="AG567" s="1805"/>
      <c r="AH567" s="1805"/>
      <c r="AI567" s="1805"/>
      <c r="AJ567" s="1805"/>
      <c r="AK567" s="1805"/>
      <c r="AL567" s="1805"/>
      <c r="AM567" s="1805"/>
      <c r="AN567" s="1805"/>
      <c r="AO567" s="1805"/>
      <c r="AP567" s="1805"/>
      <c r="AQ567" s="1805"/>
      <c r="AR567" s="1805"/>
      <c r="AS567" s="1805"/>
      <c r="AT567" s="1805"/>
      <c r="AU567" s="1805"/>
      <c r="AV567" s="1805"/>
      <c r="AW567" s="1805"/>
      <c r="AX567" s="1805"/>
      <c r="AY567" s="1805"/>
      <c r="AZ567" s="1805"/>
      <c r="BA567" s="1805"/>
    </row>
    <row r="568" spans="1:63" s="154" customFormat="1" ht="15" customHeight="1" x14ac:dyDescent="0.15">
      <c r="D568" s="1342"/>
      <c r="E568" s="1342"/>
      <c r="F568" s="1342"/>
      <c r="G568" s="1342"/>
      <c r="H568" s="1342"/>
      <c r="I568" s="1342"/>
      <c r="J568" s="1342"/>
      <c r="K568" s="1342"/>
      <c r="L568" s="1342"/>
      <c r="M568" s="1342"/>
      <c r="N568" s="1342"/>
      <c r="O568" s="1342"/>
      <c r="P568" s="1342"/>
      <c r="Q568" s="1342"/>
      <c r="R568" s="1342"/>
      <c r="S568" s="1342"/>
      <c r="T568" s="1800"/>
      <c r="U568" s="1800"/>
      <c r="V568" s="1800"/>
      <c r="W568" s="1800"/>
      <c r="X568" s="1800"/>
      <c r="Y568" s="1800"/>
      <c r="Z568" s="1800"/>
      <c r="AA568" s="1800"/>
      <c r="AB568" s="1800"/>
      <c r="AC568" s="1801"/>
      <c r="AD568" s="1801"/>
      <c r="AE568" s="1801"/>
      <c r="AF568" s="1801"/>
      <c r="AG568" s="1801"/>
      <c r="AH568" s="1801"/>
      <c r="AI568" s="1802"/>
      <c r="AJ568" s="1802"/>
      <c r="AK568" s="1802"/>
      <c r="AL568" s="1802"/>
      <c r="AM568" s="1802"/>
      <c r="AN568" s="1802"/>
      <c r="AO568" s="1803">
        <f>AC568*AI568</f>
        <v>0</v>
      </c>
      <c r="AP568" s="1803"/>
      <c r="AQ568" s="1803"/>
      <c r="AR568" s="1803"/>
      <c r="AS568" s="1803"/>
      <c r="AT568" s="1803"/>
      <c r="AU568" s="1804"/>
      <c r="AV568" s="1804"/>
      <c r="AW568" s="1804"/>
      <c r="AX568" s="1804"/>
      <c r="AY568" s="1804"/>
      <c r="AZ568" s="1804"/>
      <c r="BA568" s="1804"/>
    </row>
    <row r="569" spans="1:63" s="154" customFormat="1" ht="15" customHeight="1" x14ac:dyDescent="0.15">
      <c r="D569" s="1342"/>
      <c r="E569" s="1342"/>
      <c r="F569" s="1342"/>
      <c r="G569" s="1342"/>
      <c r="H569" s="1342"/>
      <c r="I569" s="1342"/>
      <c r="J569" s="1342"/>
      <c r="K569" s="1342"/>
      <c r="L569" s="1342"/>
      <c r="M569" s="1342"/>
      <c r="N569" s="1342"/>
      <c r="O569" s="1342"/>
      <c r="P569" s="1342"/>
      <c r="Q569" s="1342"/>
      <c r="R569" s="1342"/>
      <c r="S569" s="1342"/>
      <c r="T569" s="1800"/>
      <c r="U569" s="1800"/>
      <c r="V569" s="1800"/>
      <c r="W569" s="1800"/>
      <c r="X569" s="1800"/>
      <c r="Y569" s="1800"/>
      <c r="Z569" s="1800"/>
      <c r="AA569" s="1800"/>
      <c r="AB569" s="1800"/>
      <c r="AC569" s="1801"/>
      <c r="AD569" s="1801"/>
      <c r="AE569" s="1801"/>
      <c r="AF569" s="1801"/>
      <c r="AG569" s="1801"/>
      <c r="AH569" s="1801"/>
      <c r="AI569" s="1802"/>
      <c r="AJ569" s="1802"/>
      <c r="AK569" s="1802"/>
      <c r="AL569" s="1802"/>
      <c r="AM569" s="1802"/>
      <c r="AN569" s="1802"/>
      <c r="AO569" s="1803"/>
      <c r="AP569" s="1803"/>
      <c r="AQ569" s="1803"/>
      <c r="AR569" s="1803"/>
      <c r="AS569" s="1803"/>
      <c r="AT569" s="1803"/>
      <c r="AU569" s="1804"/>
      <c r="AV569" s="1804"/>
      <c r="AW569" s="1804"/>
      <c r="AX569" s="1804"/>
      <c r="AY569" s="1804"/>
      <c r="AZ569" s="1804"/>
      <c r="BA569" s="1804"/>
    </row>
    <row r="570" spans="1:63" s="154" customFormat="1" ht="15" customHeight="1" x14ac:dyDescent="0.15">
      <c r="D570" s="1342"/>
      <c r="E570" s="1342"/>
      <c r="F570" s="1342"/>
      <c r="G570" s="1342"/>
      <c r="H570" s="1342"/>
      <c r="I570" s="1342"/>
      <c r="J570" s="1342"/>
      <c r="K570" s="1342"/>
      <c r="L570" s="1342"/>
      <c r="M570" s="1342"/>
      <c r="N570" s="1342"/>
      <c r="O570" s="1342"/>
      <c r="P570" s="1342"/>
      <c r="Q570" s="1342"/>
      <c r="R570" s="1342"/>
      <c r="S570" s="1342"/>
      <c r="T570" s="1800"/>
      <c r="U570" s="1800"/>
      <c r="V570" s="1800"/>
      <c r="W570" s="1800"/>
      <c r="X570" s="1800"/>
      <c r="Y570" s="1800"/>
      <c r="Z570" s="1800"/>
      <c r="AA570" s="1800"/>
      <c r="AB570" s="1800"/>
      <c r="AC570" s="1801"/>
      <c r="AD570" s="1801"/>
      <c r="AE570" s="1801"/>
      <c r="AF570" s="1801"/>
      <c r="AG570" s="1801"/>
      <c r="AH570" s="1801"/>
      <c r="AI570" s="1802"/>
      <c r="AJ570" s="1802"/>
      <c r="AK570" s="1802"/>
      <c r="AL570" s="1802"/>
      <c r="AM570" s="1802"/>
      <c r="AN570" s="1802"/>
      <c r="AO570" s="1803">
        <f t="shared" ref="AO570" si="0">AC570*AI570</f>
        <v>0</v>
      </c>
      <c r="AP570" s="1803"/>
      <c r="AQ570" s="1803"/>
      <c r="AR570" s="1803"/>
      <c r="AS570" s="1803"/>
      <c r="AT570" s="1803"/>
      <c r="AU570" s="1804"/>
      <c r="AV570" s="1804"/>
      <c r="AW570" s="1804"/>
      <c r="AX570" s="1804"/>
      <c r="AY570" s="1804"/>
      <c r="AZ570" s="1804"/>
      <c r="BA570" s="1804"/>
    </row>
    <row r="571" spans="1:63" s="154" customFormat="1" ht="15" customHeight="1" x14ac:dyDescent="0.15">
      <c r="D571" s="1342"/>
      <c r="E571" s="1342"/>
      <c r="F571" s="1342"/>
      <c r="G571" s="1342"/>
      <c r="H571" s="1342"/>
      <c r="I571" s="1342"/>
      <c r="J571" s="1342"/>
      <c r="K571" s="1342"/>
      <c r="L571" s="1342"/>
      <c r="M571" s="1342"/>
      <c r="N571" s="1342"/>
      <c r="O571" s="1342"/>
      <c r="P571" s="1342"/>
      <c r="Q571" s="1342"/>
      <c r="R571" s="1342"/>
      <c r="S571" s="1342"/>
      <c r="T571" s="1800"/>
      <c r="U571" s="1800"/>
      <c r="V571" s="1800"/>
      <c r="W571" s="1800"/>
      <c r="X571" s="1800"/>
      <c r="Y571" s="1800"/>
      <c r="Z571" s="1800"/>
      <c r="AA571" s="1800"/>
      <c r="AB571" s="1800"/>
      <c r="AC571" s="1801"/>
      <c r="AD571" s="1801"/>
      <c r="AE571" s="1801"/>
      <c r="AF571" s="1801"/>
      <c r="AG571" s="1801"/>
      <c r="AH571" s="1801"/>
      <c r="AI571" s="1802"/>
      <c r="AJ571" s="1802"/>
      <c r="AK571" s="1802"/>
      <c r="AL571" s="1802"/>
      <c r="AM571" s="1802"/>
      <c r="AN571" s="1802"/>
      <c r="AO571" s="1803"/>
      <c r="AP571" s="1803"/>
      <c r="AQ571" s="1803"/>
      <c r="AR571" s="1803"/>
      <c r="AS571" s="1803"/>
      <c r="AT571" s="1803"/>
      <c r="AU571" s="1804"/>
      <c r="AV571" s="1804"/>
      <c r="AW571" s="1804"/>
      <c r="AX571" s="1804"/>
      <c r="AY571" s="1804"/>
      <c r="AZ571" s="1804"/>
      <c r="BA571" s="1804"/>
    </row>
    <row r="572" spans="1:63" s="154" customFormat="1" ht="15" customHeight="1" x14ac:dyDescent="0.15">
      <c r="D572" s="1342"/>
      <c r="E572" s="1342"/>
      <c r="F572" s="1342"/>
      <c r="G572" s="1342"/>
      <c r="H572" s="1342"/>
      <c r="I572" s="1342"/>
      <c r="J572" s="1342"/>
      <c r="K572" s="1342"/>
      <c r="L572" s="1342"/>
      <c r="M572" s="1342"/>
      <c r="N572" s="1342"/>
      <c r="O572" s="1342"/>
      <c r="P572" s="1342"/>
      <c r="Q572" s="1342"/>
      <c r="R572" s="1342"/>
      <c r="S572" s="1342"/>
      <c r="T572" s="1800"/>
      <c r="U572" s="1800"/>
      <c r="V572" s="1800"/>
      <c r="W572" s="1800"/>
      <c r="X572" s="1800"/>
      <c r="Y572" s="1800"/>
      <c r="Z572" s="1800"/>
      <c r="AA572" s="1800"/>
      <c r="AB572" s="1800"/>
      <c r="AC572" s="1801"/>
      <c r="AD572" s="1801"/>
      <c r="AE572" s="1801"/>
      <c r="AF572" s="1801"/>
      <c r="AG572" s="1801"/>
      <c r="AH572" s="1801"/>
      <c r="AI572" s="1802"/>
      <c r="AJ572" s="1802"/>
      <c r="AK572" s="1802"/>
      <c r="AL572" s="1802"/>
      <c r="AM572" s="1802"/>
      <c r="AN572" s="1802"/>
      <c r="AO572" s="1803">
        <f>AC572*AI572</f>
        <v>0</v>
      </c>
      <c r="AP572" s="1803"/>
      <c r="AQ572" s="1803"/>
      <c r="AR572" s="1803"/>
      <c r="AS572" s="1803"/>
      <c r="AT572" s="1803"/>
      <c r="AU572" s="1804"/>
      <c r="AV572" s="1804"/>
      <c r="AW572" s="1804"/>
      <c r="AX572" s="1804"/>
      <c r="AY572" s="1804"/>
      <c r="AZ572" s="1804"/>
      <c r="BA572" s="1804"/>
    </row>
    <row r="573" spans="1:63" s="154" customFormat="1" ht="15" customHeight="1" x14ac:dyDescent="0.15">
      <c r="D573" s="1342"/>
      <c r="E573" s="1342"/>
      <c r="F573" s="1342"/>
      <c r="G573" s="1342"/>
      <c r="H573" s="1342"/>
      <c r="I573" s="1342"/>
      <c r="J573" s="1342"/>
      <c r="K573" s="1342"/>
      <c r="L573" s="1342"/>
      <c r="M573" s="1342"/>
      <c r="N573" s="1342"/>
      <c r="O573" s="1342"/>
      <c r="P573" s="1342"/>
      <c r="Q573" s="1342"/>
      <c r="R573" s="1342"/>
      <c r="S573" s="1342"/>
      <c r="T573" s="1800"/>
      <c r="U573" s="1800"/>
      <c r="V573" s="1800"/>
      <c r="W573" s="1800"/>
      <c r="X573" s="1800"/>
      <c r="Y573" s="1800"/>
      <c r="Z573" s="1800"/>
      <c r="AA573" s="1800"/>
      <c r="AB573" s="1800"/>
      <c r="AC573" s="1801"/>
      <c r="AD573" s="1801"/>
      <c r="AE573" s="1801"/>
      <c r="AF573" s="1801"/>
      <c r="AG573" s="1801"/>
      <c r="AH573" s="1801"/>
      <c r="AI573" s="1802"/>
      <c r="AJ573" s="1802"/>
      <c r="AK573" s="1802"/>
      <c r="AL573" s="1802"/>
      <c r="AM573" s="1802"/>
      <c r="AN573" s="1802"/>
      <c r="AO573" s="1803"/>
      <c r="AP573" s="1803"/>
      <c r="AQ573" s="1803"/>
      <c r="AR573" s="1803"/>
      <c r="AS573" s="1803"/>
      <c r="AT573" s="1803"/>
      <c r="AU573" s="1804"/>
      <c r="AV573" s="1804"/>
      <c r="AW573" s="1804"/>
      <c r="AX573" s="1804"/>
      <c r="AY573" s="1804"/>
      <c r="AZ573" s="1804"/>
      <c r="BA573" s="1804"/>
    </row>
    <row r="574" spans="1:63" s="154" customFormat="1" ht="15" customHeight="1" x14ac:dyDescent="0.15">
      <c r="D574" s="1342"/>
      <c r="E574" s="1342"/>
      <c r="F574" s="1342"/>
      <c r="G574" s="1342"/>
      <c r="H574" s="1342"/>
      <c r="I574" s="1342"/>
      <c r="J574" s="1342"/>
      <c r="K574" s="1342"/>
      <c r="L574" s="1342"/>
      <c r="M574" s="1342"/>
      <c r="N574" s="1342"/>
      <c r="O574" s="1342"/>
      <c r="P574" s="1342"/>
      <c r="Q574" s="1342"/>
      <c r="R574" s="1342"/>
      <c r="S574" s="1342"/>
      <c r="T574" s="1800"/>
      <c r="U574" s="1800"/>
      <c r="V574" s="1800"/>
      <c r="W574" s="1800"/>
      <c r="X574" s="1800"/>
      <c r="Y574" s="1800"/>
      <c r="Z574" s="1800"/>
      <c r="AA574" s="1800"/>
      <c r="AB574" s="1800"/>
      <c r="AC574" s="1801"/>
      <c r="AD574" s="1801"/>
      <c r="AE574" s="1801"/>
      <c r="AF574" s="1801"/>
      <c r="AG574" s="1801"/>
      <c r="AH574" s="1801"/>
      <c r="AI574" s="1802"/>
      <c r="AJ574" s="1802"/>
      <c r="AK574" s="1802"/>
      <c r="AL574" s="1802"/>
      <c r="AM574" s="1802"/>
      <c r="AN574" s="1802"/>
      <c r="AO574" s="1803">
        <f t="shared" ref="AO574" si="1">AC574*AI574</f>
        <v>0</v>
      </c>
      <c r="AP574" s="1803"/>
      <c r="AQ574" s="1803"/>
      <c r="AR574" s="1803"/>
      <c r="AS574" s="1803"/>
      <c r="AT574" s="1803"/>
      <c r="AU574" s="1804"/>
      <c r="AV574" s="1804"/>
      <c r="AW574" s="1804"/>
      <c r="AX574" s="1804"/>
      <c r="AY574" s="1804"/>
      <c r="AZ574" s="1804"/>
      <c r="BA574" s="1804"/>
    </row>
    <row r="575" spans="1:63" s="154" customFormat="1" ht="15" customHeight="1" x14ac:dyDescent="0.15">
      <c r="D575" s="1342"/>
      <c r="E575" s="1342"/>
      <c r="F575" s="1342"/>
      <c r="G575" s="1342"/>
      <c r="H575" s="1342"/>
      <c r="I575" s="1342"/>
      <c r="J575" s="1342"/>
      <c r="K575" s="1342"/>
      <c r="L575" s="1342"/>
      <c r="M575" s="1342"/>
      <c r="N575" s="1342"/>
      <c r="O575" s="1342"/>
      <c r="P575" s="1342"/>
      <c r="Q575" s="1342"/>
      <c r="R575" s="1342"/>
      <c r="S575" s="1342"/>
      <c r="T575" s="1800"/>
      <c r="U575" s="1800"/>
      <c r="V575" s="1800"/>
      <c r="W575" s="1800"/>
      <c r="X575" s="1800"/>
      <c r="Y575" s="1800"/>
      <c r="Z575" s="1800"/>
      <c r="AA575" s="1800"/>
      <c r="AB575" s="1800"/>
      <c r="AC575" s="1801"/>
      <c r="AD575" s="1801"/>
      <c r="AE575" s="1801"/>
      <c r="AF575" s="1801"/>
      <c r="AG575" s="1801"/>
      <c r="AH575" s="1801"/>
      <c r="AI575" s="1802"/>
      <c r="AJ575" s="1802"/>
      <c r="AK575" s="1802"/>
      <c r="AL575" s="1802"/>
      <c r="AM575" s="1802"/>
      <c r="AN575" s="1802"/>
      <c r="AO575" s="1803"/>
      <c r="AP575" s="1803"/>
      <c r="AQ575" s="1803"/>
      <c r="AR575" s="1803"/>
      <c r="AS575" s="1803"/>
      <c r="AT575" s="1803"/>
      <c r="AU575" s="1804"/>
      <c r="AV575" s="1804"/>
      <c r="AW575" s="1804"/>
      <c r="AX575" s="1804"/>
      <c r="AY575" s="1804"/>
      <c r="AZ575" s="1804"/>
      <c r="BA575" s="1804"/>
    </row>
    <row r="576" spans="1:63" s="154" customFormat="1" ht="15" customHeight="1" x14ac:dyDescent="0.15">
      <c r="D576" s="1342"/>
      <c r="E576" s="1342"/>
      <c r="F576" s="1342"/>
      <c r="G576" s="1342"/>
      <c r="H576" s="1342"/>
      <c r="I576" s="1342"/>
      <c r="J576" s="1342"/>
      <c r="K576" s="1342"/>
      <c r="L576" s="1342"/>
      <c r="M576" s="1342"/>
      <c r="N576" s="1342"/>
      <c r="O576" s="1342"/>
      <c r="P576" s="1342"/>
      <c r="Q576" s="1342"/>
      <c r="R576" s="1342"/>
      <c r="S576" s="1342"/>
      <c r="T576" s="1800"/>
      <c r="U576" s="1800"/>
      <c r="V576" s="1800"/>
      <c r="W576" s="1800"/>
      <c r="X576" s="1800"/>
      <c r="Y576" s="1800"/>
      <c r="Z576" s="1800"/>
      <c r="AA576" s="1800"/>
      <c r="AB576" s="1800"/>
      <c r="AC576" s="1801"/>
      <c r="AD576" s="1801"/>
      <c r="AE576" s="1801"/>
      <c r="AF576" s="1801"/>
      <c r="AG576" s="1801"/>
      <c r="AH576" s="1801"/>
      <c r="AI576" s="1802"/>
      <c r="AJ576" s="1802"/>
      <c r="AK576" s="1802"/>
      <c r="AL576" s="1802"/>
      <c r="AM576" s="1802"/>
      <c r="AN576" s="1802"/>
      <c r="AO576" s="1803">
        <f t="shared" ref="AO576" si="2">AC576*AI576</f>
        <v>0</v>
      </c>
      <c r="AP576" s="1803"/>
      <c r="AQ576" s="1803"/>
      <c r="AR576" s="1803"/>
      <c r="AS576" s="1803"/>
      <c r="AT576" s="1803"/>
      <c r="AU576" s="1804"/>
      <c r="AV576" s="1804"/>
      <c r="AW576" s="1804"/>
      <c r="AX576" s="1804"/>
      <c r="AY576" s="1804"/>
      <c r="AZ576" s="1804"/>
      <c r="BA576" s="1804"/>
    </row>
    <row r="577" spans="2:63" s="154" customFormat="1" ht="15" customHeight="1" x14ac:dyDescent="0.15">
      <c r="D577" s="1342"/>
      <c r="E577" s="1342"/>
      <c r="F577" s="1342"/>
      <c r="G577" s="1342"/>
      <c r="H577" s="1342"/>
      <c r="I577" s="1342"/>
      <c r="J577" s="1342"/>
      <c r="K577" s="1342"/>
      <c r="L577" s="1342"/>
      <c r="M577" s="1342"/>
      <c r="N577" s="1342"/>
      <c r="O577" s="1342"/>
      <c r="P577" s="1342"/>
      <c r="Q577" s="1342"/>
      <c r="R577" s="1342"/>
      <c r="S577" s="1342"/>
      <c r="T577" s="1800"/>
      <c r="U577" s="1800"/>
      <c r="V577" s="1800"/>
      <c r="W577" s="1800"/>
      <c r="X577" s="1800"/>
      <c r="Y577" s="1800"/>
      <c r="Z577" s="1800"/>
      <c r="AA577" s="1800"/>
      <c r="AB577" s="1800"/>
      <c r="AC577" s="1801"/>
      <c r="AD577" s="1801"/>
      <c r="AE577" s="1801"/>
      <c r="AF577" s="1801"/>
      <c r="AG577" s="1801"/>
      <c r="AH577" s="1801"/>
      <c r="AI577" s="1802"/>
      <c r="AJ577" s="1802"/>
      <c r="AK577" s="1802"/>
      <c r="AL577" s="1802"/>
      <c r="AM577" s="1802"/>
      <c r="AN577" s="1802"/>
      <c r="AO577" s="1803"/>
      <c r="AP577" s="1803"/>
      <c r="AQ577" s="1803"/>
      <c r="AR577" s="1803"/>
      <c r="AS577" s="1803"/>
      <c r="AT577" s="1803"/>
      <c r="AU577" s="1804"/>
      <c r="AV577" s="1804"/>
      <c r="AW577" s="1804"/>
      <c r="AX577" s="1804"/>
      <c r="AY577" s="1804"/>
      <c r="AZ577" s="1804"/>
      <c r="BA577" s="1804"/>
    </row>
    <row r="578" spans="2:63" s="103" customFormat="1" ht="15" customHeight="1" x14ac:dyDescent="0.15">
      <c r="D578" s="457" t="s">
        <v>197</v>
      </c>
      <c r="E578" s="457"/>
      <c r="F578" s="457"/>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c r="AC578" s="457"/>
      <c r="AD578" s="457"/>
      <c r="AE578" s="457"/>
      <c r="AF578" s="457"/>
      <c r="AG578" s="457"/>
      <c r="AH578" s="457"/>
      <c r="AI578" s="457"/>
      <c r="AJ578" s="457"/>
      <c r="AK578" s="457"/>
      <c r="AL578" s="457"/>
      <c r="AM578" s="457"/>
      <c r="AN578" s="457"/>
      <c r="AO578" s="457"/>
      <c r="AP578" s="457"/>
      <c r="AQ578" s="457"/>
      <c r="AR578" s="457"/>
      <c r="AS578" s="489"/>
      <c r="AT578" s="490" t="s">
        <v>198</v>
      </c>
      <c r="AU578" s="490"/>
      <c r="AV578" s="490"/>
      <c r="AW578" s="490"/>
      <c r="AX578" s="490"/>
      <c r="AY578" s="490"/>
      <c r="AZ578" s="490"/>
      <c r="BA578" s="490"/>
    </row>
    <row r="579" spans="2:63" s="103" customFormat="1" ht="15" customHeight="1" x14ac:dyDescent="0.15">
      <c r="D579" s="1798" t="s">
        <v>524</v>
      </c>
      <c r="E579" s="1798"/>
      <c r="F579" s="1798"/>
      <c r="G579" s="1798"/>
      <c r="H579" s="1798"/>
      <c r="I579" s="1798"/>
      <c r="J579" s="1798"/>
      <c r="K579" s="1798"/>
      <c r="L579" s="1798"/>
      <c r="M579" s="1798"/>
      <c r="N579" s="1798"/>
      <c r="O579" s="1798"/>
      <c r="P579" s="1798"/>
      <c r="Q579" s="1798"/>
      <c r="R579" s="1798"/>
      <c r="S579" s="1798"/>
      <c r="T579" s="1798"/>
      <c r="U579" s="1798"/>
      <c r="V579" s="1798"/>
      <c r="W579" s="1798"/>
      <c r="X579" s="1798"/>
      <c r="Y579" s="1798"/>
      <c r="Z579" s="1798"/>
      <c r="AA579" s="1798"/>
      <c r="AB579" s="1798"/>
      <c r="AC579" s="1798"/>
      <c r="AD579" s="1798"/>
      <c r="AE579" s="1798"/>
      <c r="AF579" s="1798"/>
      <c r="AG579" s="1798"/>
      <c r="AH579" s="1798"/>
      <c r="AI579" s="1798"/>
      <c r="AJ579" s="1798"/>
      <c r="AK579" s="1798"/>
      <c r="AL579" s="1798"/>
      <c r="AM579" s="1798"/>
      <c r="AN579" s="1798"/>
      <c r="AO579" s="1798"/>
      <c r="AP579" s="1798"/>
      <c r="AQ579" s="1798"/>
      <c r="AR579" s="1798"/>
      <c r="AS579" s="1799"/>
      <c r="AT579" s="490"/>
      <c r="AU579" s="490"/>
      <c r="AV579" s="490"/>
      <c r="AW579" s="490"/>
      <c r="AX579" s="490"/>
      <c r="AY579" s="490"/>
      <c r="AZ579" s="490"/>
      <c r="BA579" s="490"/>
    </row>
    <row r="580" spans="2:63" s="103" customFormat="1" ht="15" customHeight="1" x14ac:dyDescent="0.1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6"/>
      <c r="AT580" s="483"/>
      <c r="AU580" s="484"/>
      <c r="AV580" s="484"/>
      <c r="AW580" s="484"/>
      <c r="AX580" s="484"/>
      <c r="AY580" s="485"/>
      <c r="AZ580" s="453" t="s">
        <v>200</v>
      </c>
      <c r="BA580" s="454"/>
    </row>
    <row r="581" spans="2:63" s="103" customFormat="1" ht="15" customHeight="1" x14ac:dyDescent="0.15">
      <c r="AT581" s="486"/>
      <c r="AU581" s="487"/>
      <c r="AV581" s="487"/>
      <c r="AW581" s="487"/>
      <c r="AX581" s="487"/>
      <c r="AY581" s="488"/>
      <c r="AZ581" s="455"/>
      <c r="BA581" s="456"/>
    </row>
    <row r="582" spans="2:63" s="247" customFormat="1" ht="15" customHeight="1" x14ac:dyDescent="0.4">
      <c r="AL582" s="248"/>
      <c r="AM582" s="248"/>
      <c r="AN582" s="248"/>
      <c r="AO582" s="248"/>
      <c r="AP582" s="248"/>
      <c r="AQ582" s="248"/>
      <c r="AR582" s="248"/>
      <c r="AS582" s="248"/>
      <c r="AT582" s="249"/>
      <c r="AU582" s="249"/>
      <c r="AV582" s="249"/>
      <c r="AW582" s="249"/>
      <c r="AX582" s="249"/>
      <c r="AY582" s="249"/>
      <c r="AZ582" s="249"/>
      <c r="BA582" s="249"/>
    </row>
    <row r="583" spans="2:63" s="103" customFormat="1" ht="14.25" customHeight="1" x14ac:dyDescent="0.15">
      <c r="B583" s="86" t="s">
        <v>525</v>
      </c>
      <c r="AS583" s="250"/>
      <c r="AT583" s="250"/>
      <c r="AU583" s="250"/>
      <c r="AV583" s="250"/>
      <c r="AW583" s="250"/>
      <c r="AX583" s="250"/>
      <c r="AY583" s="106"/>
      <c r="AZ583" s="106"/>
      <c r="BA583" s="108"/>
      <c r="BB583" s="108"/>
      <c r="BC583" s="108"/>
      <c r="BD583" s="108"/>
      <c r="BE583" s="108"/>
      <c r="BF583" s="108"/>
      <c r="BG583" s="108"/>
      <c r="BH583" s="108"/>
    </row>
    <row r="584" spans="2:63" s="86" customFormat="1" ht="15" customHeight="1" x14ac:dyDescent="0.15">
      <c r="D584" s="501" t="s">
        <v>202</v>
      </c>
      <c r="E584" s="502"/>
      <c r="F584" s="502"/>
      <c r="G584" s="502"/>
      <c r="H584" s="502"/>
      <c r="I584" s="502"/>
      <c r="J584" s="502"/>
      <c r="K584" s="502"/>
      <c r="L584" s="502"/>
      <c r="M584" s="502"/>
      <c r="N584" s="502"/>
      <c r="O584" s="502"/>
      <c r="P584" s="502"/>
      <c r="Q584" s="502"/>
      <c r="R584" s="502"/>
      <c r="S584" s="502"/>
      <c r="T584" s="502"/>
      <c r="U584" s="502"/>
      <c r="V584" s="502"/>
      <c r="W584" s="503"/>
      <c r="X584" s="501" t="s">
        <v>203</v>
      </c>
      <c r="Y584" s="502"/>
      <c r="Z584" s="502"/>
      <c r="AA584" s="502"/>
      <c r="AB584" s="502"/>
      <c r="AC584" s="502"/>
      <c r="AD584" s="503"/>
      <c r="AE584" s="501" t="s">
        <v>204</v>
      </c>
      <c r="AF584" s="502"/>
      <c r="AG584" s="502"/>
      <c r="AH584" s="502"/>
      <c r="AI584" s="502"/>
      <c r="AJ584" s="502"/>
      <c r="AK584" s="502"/>
      <c r="AL584" s="503"/>
      <c r="AM584" s="501" t="s">
        <v>196</v>
      </c>
      <c r="AN584" s="502"/>
      <c r="AO584" s="502"/>
      <c r="AP584" s="502"/>
      <c r="AQ584" s="502"/>
      <c r="AR584" s="502"/>
      <c r="AS584" s="503"/>
      <c r="AW584" s="94"/>
      <c r="AX584" s="153"/>
      <c r="AY584" s="153"/>
      <c r="AZ584" s="153"/>
      <c r="BA584" s="153"/>
      <c r="BB584" s="153"/>
      <c r="BC584" s="153"/>
      <c r="BD584" s="94"/>
      <c r="BE584" s="94"/>
      <c r="BF584" s="94"/>
      <c r="BG584" s="94"/>
      <c r="BH584" s="94"/>
    </row>
    <row r="585" spans="2:63" s="110" customFormat="1" ht="15" customHeight="1" x14ac:dyDescent="0.15">
      <c r="D585" s="504"/>
      <c r="E585" s="505"/>
      <c r="F585" s="505"/>
      <c r="G585" s="505"/>
      <c r="H585" s="505"/>
      <c r="I585" s="505"/>
      <c r="J585" s="505"/>
      <c r="K585" s="505"/>
      <c r="L585" s="505"/>
      <c r="M585" s="505"/>
      <c r="N585" s="505"/>
      <c r="O585" s="505"/>
      <c r="P585" s="505"/>
      <c r="Q585" s="505"/>
      <c r="R585" s="505"/>
      <c r="S585" s="505"/>
      <c r="T585" s="505"/>
      <c r="U585" s="505"/>
      <c r="V585" s="505"/>
      <c r="W585" s="506"/>
      <c r="X585" s="504"/>
      <c r="Y585" s="505"/>
      <c r="Z585" s="505"/>
      <c r="AA585" s="505"/>
      <c r="AB585" s="505"/>
      <c r="AC585" s="505"/>
      <c r="AD585" s="506"/>
      <c r="AE585" s="504"/>
      <c r="AF585" s="505"/>
      <c r="AG585" s="505"/>
      <c r="AH585" s="505"/>
      <c r="AI585" s="505"/>
      <c r="AJ585" s="505"/>
      <c r="AK585" s="505"/>
      <c r="AL585" s="506"/>
      <c r="AM585" s="504"/>
      <c r="AN585" s="505"/>
      <c r="AO585" s="505"/>
      <c r="AP585" s="505"/>
      <c r="AQ585" s="505"/>
      <c r="AR585" s="505"/>
      <c r="AS585" s="506"/>
      <c r="AX585" s="153"/>
      <c r="AY585" s="153"/>
      <c r="AZ585" s="153"/>
      <c r="BA585" s="153"/>
      <c r="BB585" s="153"/>
      <c r="BC585" s="153"/>
      <c r="BD585" s="143"/>
      <c r="BE585" s="143"/>
      <c r="BF585" s="143"/>
      <c r="BG585" s="143"/>
      <c r="BH585" s="143"/>
    </row>
    <row r="586" spans="2:63" s="110" customFormat="1" ht="27.75" customHeight="1" x14ac:dyDescent="0.15">
      <c r="D586" s="507"/>
      <c r="E586" s="508"/>
      <c r="F586" s="508"/>
      <c r="G586" s="508"/>
      <c r="H586" s="508"/>
      <c r="I586" s="508"/>
      <c r="J586" s="508"/>
      <c r="K586" s="508"/>
      <c r="L586" s="508"/>
      <c r="M586" s="508"/>
      <c r="N586" s="508"/>
      <c r="O586" s="508"/>
      <c r="P586" s="508"/>
      <c r="Q586" s="508"/>
      <c r="R586" s="508"/>
      <c r="S586" s="508"/>
      <c r="T586" s="508"/>
      <c r="U586" s="508"/>
      <c r="V586" s="508"/>
      <c r="W586" s="509"/>
      <c r="X586" s="507"/>
      <c r="Y586" s="508"/>
      <c r="Z586" s="508"/>
      <c r="AA586" s="508"/>
      <c r="AB586" s="508"/>
      <c r="AC586" s="508"/>
      <c r="AD586" s="509"/>
      <c r="AE586" s="507"/>
      <c r="AF586" s="508"/>
      <c r="AG586" s="508"/>
      <c r="AH586" s="508"/>
      <c r="AI586" s="508"/>
      <c r="AJ586" s="508"/>
      <c r="AK586" s="508"/>
      <c r="AL586" s="509"/>
      <c r="AM586" s="507"/>
      <c r="AN586" s="508"/>
      <c r="AO586" s="508"/>
      <c r="AP586" s="508"/>
      <c r="AQ586" s="508"/>
      <c r="AR586" s="508"/>
      <c r="AS586" s="509"/>
      <c r="AX586" s="153"/>
      <c r="AY586" s="153"/>
      <c r="AZ586" s="153"/>
      <c r="BA586" s="153"/>
      <c r="BB586" s="153"/>
      <c r="BC586" s="153"/>
      <c r="BD586" s="143"/>
      <c r="BE586" s="143"/>
      <c r="BF586" s="143"/>
      <c r="BG586" s="143"/>
      <c r="BH586" s="143"/>
      <c r="BI586" s="143"/>
    </row>
    <row r="587" spans="2:63" s="154" customFormat="1" ht="15" customHeight="1" x14ac:dyDescent="0.15">
      <c r="D587" s="459"/>
      <c r="E587" s="460"/>
      <c r="F587" s="460"/>
      <c r="G587" s="460"/>
      <c r="H587" s="460"/>
      <c r="I587" s="460"/>
      <c r="J587" s="460"/>
      <c r="K587" s="460"/>
      <c r="L587" s="460"/>
      <c r="M587" s="460"/>
      <c r="N587" s="460"/>
      <c r="O587" s="460"/>
      <c r="P587" s="460"/>
      <c r="Q587" s="460"/>
      <c r="R587" s="460"/>
      <c r="S587" s="460"/>
      <c r="T587" s="460"/>
      <c r="U587" s="460"/>
      <c r="V587" s="460"/>
      <c r="W587" s="460"/>
      <c r="X587" s="463"/>
      <c r="Y587" s="464"/>
      <c r="Z587" s="464"/>
      <c r="AA587" s="464"/>
      <c r="AB587" s="465"/>
      <c r="AC587" s="469" t="s">
        <v>200</v>
      </c>
      <c r="AD587" s="470"/>
      <c r="AE587" s="473"/>
      <c r="AF587" s="474"/>
      <c r="AG587" s="474"/>
      <c r="AH587" s="474"/>
      <c r="AI587" s="474"/>
      <c r="AJ587" s="474"/>
      <c r="AK587" s="474"/>
      <c r="AL587" s="475"/>
      <c r="AM587" s="155"/>
      <c r="AN587" s="156"/>
      <c r="AO587" s="156"/>
      <c r="AP587" s="156"/>
      <c r="AQ587" s="156"/>
      <c r="AR587" s="156"/>
      <c r="AS587" s="157"/>
      <c r="AT587" s="479" t="s">
        <v>198</v>
      </c>
      <c r="AU587" s="480"/>
      <c r="AV587" s="480"/>
      <c r="AW587" s="480"/>
      <c r="AX587" s="480"/>
      <c r="AY587" s="480"/>
      <c r="AZ587" s="470"/>
      <c r="BA587" s="158"/>
      <c r="BF587" s="159"/>
      <c r="BG587" s="159"/>
      <c r="BH587" s="159"/>
    </row>
    <row r="588" spans="2:63" s="154" customFormat="1" ht="15" customHeight="1" x14ac:dyDescent="0.15">
      <c r="D588" s="461"/>
      <c r="E588" s="462"/>
      <c r="F588" s="462"/>
      <c r="G588" s="462"/>
      <c r="H588" s="462"/>
      <c r="I588" s="462"/>
      <c r="J588" s="462"/>
      <c r="K588" s="462"/>
      <c r="L588" s="462"/>
      <c r="M588" s="462"/>
      <c r="N588" s="462"/>
      <c r="O588" s="462"/>
      <c r="P588" s="462"/>
      <c r="Q588" s="462"/>
      <c r="R588" s="462"/>
      <c r="S588" s="462"/>
      <c r="T588" s="462"/>
      <c r="U588" s="462"/>
      <c r="V588" s="462"/>
      <c r="W588" s="462"/>
      <c r="X588" s="466"/>
      <c r="Y588" s="467"/>
      <c r="Z588" s="467"/>
      <c r="AA588" s="467"/>
      <c r="AB588" s="468"/>
      <c r="AC588" s="471"/>
      <c r="AD588" s="472"/>
      <c r="AE588" s="476"/>
      <c r="AF588" s="477"/>
      <c r="AG588" s="477"/>
      <c r="AH588" s="477"/>
      <c r="AI588" s="477"/>
      <c r="AJ588" s="477"/>
      <c r="AK588" s="477"/>
      <c r="AL588" s="478"/>
      <c r="AM588" s="160"/>
      <c r="AN588" s="161"/>
      <c r="AO588" s="161"/>
      <c r="AP588" s="161"/>
      <c r="AQ588" s="161"/>
      <c r="AR588" s="161"/>
      <c r="AS588" s="162"/>
      <c r="AT588" s="481"/>
      <c r="AU588" s="482"/>
      <c r="AV588" s="482"/>
      <c r="AW588" s="482"/>
      <c r="AX588" s="482"/>
      <c r="AY588" s="482"/>
      <c r="AZ588" s="472"/>
      <c r="BA588" s="158"/>
      <c r="BF588" s="159"/>
      <c r="BG588" s="159"/>
      <c r="BH588" s="159"/>
      <c r="BI588" s="159"/>
    </row>
    <row r="589" spans="2:63" s="154" customFormat="1" ht="15" customHeight="1" x14ac:dyDescent="0.15">
      <c r="D589" s="459"/>
      <c r="E589" s="460"/>
      <c r="F589" s="460"/>
      <c r="G589" s="460"/>
      <c r="H589" s="460"/>
      <c r="I589" s="460"/>
      <c r="J589" s="460"/>
      <c r="K589" s="460"/>
      <c r="L589" s="460"/>
      <c r="M589" s="460"/>
      <c r="N589" s="460"/>
      <c r="O589" s="460"/>
      <c r="P589" s="460"/>
      <c r="Q589" s="460"/>
      <c r="R589" s="460"/>
      <c r="S589" s="460"/>
      <c r="T589" s="460"/>
      <c r="U589" s="460"/>
      <c r="V589" s="460"/>
      <c r="W589" s="460"/>
      <c r="X589" s="463"/>
      <c r="Y589" s="464"/>
      <c r="Z589" s="464"/>
      <c r="AA589" s="464"/>
      <c r="AB589" s="465"/>
      <c r="AC589" s="469" t="s">
        <v>200</v>
      </c>
      <c r="AD589" s="470"/>
      <c r="AE589" s="473"/>
      <c r="AF589" s="474"/>
      <c r="AG589" s="474"/>
      <c r="AH589" s="474"/>
      <c r="AI589" s="474"/>
      <c r="AJ589" s="474"/>
      <c r="AK589" s="474"/>
      <c r="AL589" s="475"/>
      <c r="AM589" s="155"/>
      <c r="AN589" s="156"/>
      <c r="AO589" s="156"/>
      <c r="AP589" s="156"/>
      <c r="AQ589" s="156"/>
      <c r="AR589" s="156"/>
      <c r="AS589" s="157"/>
      <c r="AT589" s="483"/>
      <c r="AU589" s="484"/>
      <c r="AV589" s="484"/>
      <c r="AW589" s="484"/>
      <c r="AX589" s="485"/>
      <c r="AY589" s="469" t="s">
        <v>200</v>
      </c>
      <c r="AZ589" s="470"/>
      <c r="BA589" s="163"/>
      <c r="BF589" s="159"/>
      <c r="BG589" s="159"/>
      <c r="BH589" s="159"/>
      <c r="BI589" s="159"/>
      <c r="BJ589" s="159"/>
      <c r="BK589" s="159"/>
    </row>
    <row r="590" spans="2:63" s="154" customFormat="1" ht="15" customHeight="1" x14ac:dyDescent="0.15">
      <c r="D590" s="461"/>
      <c r="E590" s="462"/>
      <c r="F590" s="462"/>
      <c r="G590" s="462"/>
      <c r="H590" s="462"/>
      <c r="I590" s="462"/>
      <c r="J590" s="462"/>
      <c r="K590" s="462"/>
      <c r="L590" s="462"/>
      <c r="M590" s="462"/>
      <c r="N590" s="462"/>
      <c r="O590" s="462"/>
      <c r="P590" s="462"/>
      <c r="Q590" s="462"/>
      <c r="R590" s="462"/>
      <c r="S590" s="462"/>
      <c r="T590" s="462"/>
      <c r="U590" s="462"/>
      <c r="V590" s="462"/>
      <c r="W590" s="462"/>
      <c r="X590" s="466"/>
      <c r="Y590" s="467"/>
      <c r="Z590" s="467"/>
      <c r="AA590" s="467"/>
      <c r="AB590" s="468"/>
      <c r="AC590" s="471"/>
      <c r="AD590" s="472"/>
      <c r="AE590" s="476"/>
      <c r="AF590" s="477"/>
      <c r="AG590" s="477"/>
      <c r="AH590" s="477"/>
      <c r="AI590" s="477"/>
      <c r="AJ590" s="477"/>
      <c r="AK590" s="477"/>
      <c r="AL590" s="478"/>
      <c r="AM590" s="160"/>
      <c r="AN590" s="161"/>
      <c r="AO590" s="161"/>
      <c r="AP590" s="161"/>
      <c r="AQ590" s="161"/>
      <c r="AR590" s="161"/>
      <c r="AS590" s="162"/>
      <c r="AT590" s="486"/>
      <c r="AU590" s="487"/>
      <c r="AV590" s="487"/>
      <c r="AW590" s="487"/>
      <c r="AX590" s="488"/>
      <c r="AY590" s="471"/>
      <c r="AZ590" s="472"/>
      <c r="BF590" s="159"/>
      <c r="BG590" s="159"/>
      <c r="BH590" s="159"/>
      <c r="BI590" s="159"/>
      <c r="BJ590" s="159"/>
      <c r="BK590" s="159"/>
    </row>
    <row r="591" spans="2:63" s="110" customFormat="1" ht="15" customHeight="1" x14ac:dyDescent="0.15">
      <c r="D591" s="457" t="s">
        <v>197</v>
      </c>
      <c r="E591" s="457"/>
      <c r="F591" s="457"/>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57"/>
      <c r="AI591" s="457"/>
      <c r="AJ591" s="457"/>
      <c r="AK591" s="457"/>
      <c r="AL591" s="457"/>
      <c r="AM591" s="457"/>
      <c r="AN591" s="457"/>
      <c r="AO591" s="457"/>
      <c r="AP591" s="457"/>
      <c r="AQ591" s="457"/>
      <c r="AR591" s="457"/>
      <c r="AS591" s="457"/>
      <c r="AT591" s="457"/>
      <c r="AU591" s="457"/>
      <c r="AV591" s="457"/>
      <c r="AW591" s="457"/>
      <c r="AX591" s="457"/>
      <c r="AY591" s="457"/>
      <c r="AZ591" s="457"/>
      <c r="BA591" s="164"/>
      <c r="BB591" s="164"/>
      <c r="BC591" s="164"/>
      <c r="BD591" s="164"/>
      <c r="BE591" s="164"/>
      <c r="BF591" s="164"/>
      <c r="BG591" s="164"/>
      <c r="BH591" s="164"/>
    </row>
    <row r="592" spans="2:63" s="110" customFormat="1" ht="15" customHeight="1" x14ac:dyDescent="0.15">
      <c r="D592" s="458" t="s">
        <v>205</v>
      </c>
      <c r="E592" s="458"/>
      <c r="F592" s="458"/>
      <c r="G592" s="458"/>
      <c r="H592" s="458"/>
      <c r="I592" s="458"/>
      <c r="J592" s="458"/>
      <c r="K592" s="458"/>
      <c r="L592" s="458"/>
      <c r="M592" s="458"/>
      <c r="N592" s="458"/>
      <c r="O592" s="458"/>
      <c r="P592" s="458"/>
      <c r="Q592" s="458"/>
      <c r="R592" s="458"/>
      <c r="S592" s="458"/>
      <c r="T592" s="458"/>
      <c r="U592" s="458"/>
      <c r="V592" s="458"/>
      <c r="W592" s="458"/>
      <c r="X592" s="458"/>
      <c r="Y592" s="458"/>
      <c r="Z592" s="458"/>
      <c r="AA592" s="458"/>
      <c r="AB592" s="458"/>
      <c r="AC592" s="458"/>
      <c r="AD592" s="458"/>
      <c r="AE592" s="458"/>
      <c r="AF592" s="458"/>
      <c r="AG592" s="458"/>
      <c r="AH592" s="458"/>
      <c r="AI592" s="458"/>
      <c r="AJ592" s="458"/>
      <c r="AK592" s="458"/>
      <c r="AL592" s="458"/>
      <c r="AM592" s="458"/>
      <c r="AN592" s="458"/>
      <c r="AO592" s="458"/>
      <c r="AP592" s="458"/>
      <c r="AQ592" s="458"/>
      <c r="AR592" s="458"/>
      <c r="AS592" s="458"/>
      <c r="AT592" s="458"/>
      <c r="AU592" s="458"/>
      <c r="AV592" s="458"/>
      <c r="AW592" s="458"/>
      <c r="AX592" s="458"/>
      <c r="AY592" s="458"/>
      <c r="AZ592" s="458"/>
      <c r="BA592" s="164"/>
      <c r="BB592" s="164"/>
      <c r="BC592" s="164"/>
      <c r="BD592" s="164"/>
      <c r="BE592" s="164"/>
      <c r="BF592" s="164"/>
      <c r="BG592" s="164"/>
      <c r="BH592" s="164"/>
    </row>
    <row r="593" spans="4:58" s="247" customFormat="1" ht="15" customHeight="1" x14ac:dyDescent="0.4">
      <c r="AL593" s="248"/>
      <c r="AM593" s="248"/>
      <c r="AN593" s="248"/>
      <c r="AO593" s="248"/>
      <c r="AP593" s="248"/>
      <c r="AQ593" s="248"/>
      <c r="AR593" s="248"/>
      <c r="AS593" s="248"/>
      <c r="AT593" s="248"/>
      <c r="AU593" s="248"/>
      <c r="AV593" s="248"/>
      <c r="AW593" s="248"/>
      <c r="AX593" s="248"/>
      <c r="AY593" s="248"/>
      <c r="AZ593" s="248"/>
      <c r="BA593" s="248"/>
    </row>
    <row r="594" spans="4:58" s="110" customFormat="1" ht="15" customHeight="1" x14ac:dyDescent="0.15">
      <c r="D594" s="110" t="s">
        <v>371</v>
      </c>
    </row>
    <row r="595" spans="4:58" s="110" customFormat="1" ht="15" customHeight="1" x14ac:dyDescent="0.15">
      <c r="G595" s="110" t="s">
        <v>372</v>
      </c>
    </row>
    <row r="596" spans="4:58" s="110" customFormat="1" ht="15" customHeight="1" x14ac:dyDescent="0.15">
      <c r="D596" s="110" t="s">
        <v>373</v>
      </c>
      <c r="AD596" s="110" t="s">
        <v>374</v>
      </c>
    </row>
    <row r="597" spans="4:58" s="103" customFormat="1" ht="15" customHeight="1" x14ac:dyDescent="0.15">
      <c r="D597" s="1328">
        <f>AZ285+AW208/160</f>
        <v>0</v>
      </c>
      <c r="E597" s="1328"/>
      <c r="F597" s="1328"/>
      <c r="G597" s="1328"/>
      <c r="H597" s="1328"/>
      <c r="I597" s="1328"/>
      <c r="J597" s="1328"/>
      <c r="K597" s="1328"/>
      <c r="L597" s="1328"/>
      <c r="M597" s="1328"/>
      <c r="N597" s="1328"/>
      <c r="O597" s="1328"/>
      <c r="P597" s="1328"/>
      <c r="Q597" s="1328"/>
      <c r="R597" s="2"/>
      <c r="S597" s="2"/>
      <c r="T597" s="2"/>
      <c r="U597" s="1329" t="str">
        <f>IF(D597&gt;=AD597,"≧","ー")</f>
        <v>≧</v>
      </c>
      <c r="V597" s="1329"/>
      <c r="W597" s="1329"/>
      <c r="X597" s="1329"/>
      <c r="Y597" s="1329"/>
      <c r="Z597" s="1329"/>
      <c r="AA597" s="2"/>
      <c r="AB597" s="2"/>
      <c r="AC597" s="2"/>
      <c r="AD597" s="1328"/>
      <c r="AE597" s="1328"/>
      <c r="AF597" s="1328"/>
      <c r="AG597" s="1328"/>
      <c r="AH597" s="1328"/>
      <c r="AI597" s="1328"/>
      <c r="AJ597" s="1328"/>
      <c r="AK597" s="1328"/>
      <c r="AL597" s="1328"/>
      <c r="AM597" s="1328"/>
      <c r="AN597" s="1328"/>
      <c r="AO597" s="1328"/>
      <c r="AP597" s="1328"/>
      <c r="AQ597" s="1328"/>
    </row>
    <row r="598" spans="4:58" s="103" customFormat="1" ht="15" customHeight="1" x14ac:dyDescent="0.15">
      <c r="D598" s="1328"/>
      <c r="E598" s="1328"/>
      <c r="F598" s="1328"/>
      <c r="G598" s="1328"/>
      <c r="H598" s="1328"/>
      <c r="I598" s="1328"/>
      <c r="J598" s="1328"/>
      <c r="K598" s="1328"/>
      <c r="L598" s="1328"/>
      <c r="M598" s="1328"/>
      <c r="N598" s="1328"/>
      <c r="O598" s="1328"/>
      <c r="P598" s="1328"/>
      <c r="Q598" s="1328"/>
      <c r="R598" s="2"/>
      <c r="S598" s="2"/>
      <c r="T598" s="2"/>
      <c r="U598" s="1329"/>
      <c r="V598" s="1329"/>
      <c r="W598" s="1329"/>
      <c r="X598" s="1329"/>
      <c r="Y598" s="1329"/>
      <c r="Z598" s="1329"/>
      <c r="AA598" s="2"/>
      <c r="AB598" s="2"/>
      <c r="AC598" s="2"/>
      <c r="AD598" s="1328"/>
      <c r="AE598" s="1328"/>
      <c r="AF598" s="1328"/>
      <c r="AG598" s="1328"/>
      <c r="AH598" s="1328"/>
      <c r="AI598" s="1328"/>
      <c r="AJ598" s="1328"/>
      <c r="AK598" s="1328"/>
      <c r="AL598" s="1328"/>
      <c r="AM598" s="1328"/>
      <c r="AN598" s="1328"/>
      <c r="AO598" s="1328"/>
      <c r="AP598" s="1328"/>
      <c r="AQ598" s="1328"/>
    </row>
    <row r="599" spans="4:58" s="110" customFormat="1" ht="15" customHeight="1" x14ac:dyDescent="0.15">
      <c r="D599" s="110" t="s">
        <v>375</v>
      </c>
      <c r="AD599" s="1797" t="s">
        <v>376</v>
      </c>
      <c r="AE599" s="1797"/>
      <c r="AF599" s="1797"/>
      <c r="AG599" s="1797"/>
      <c r="AH599" s="1797"/>
      <c r="AI599" s="1797"/>
      <c r="AJ599" s="1797"/>
      <c r="AK599" s="1797"/>
      <c r="AL599" s="1797"/>
      <c r="AM599" s="1797"/>
      <c r="AN599" s="1797"/>
      <c r="AO599" s="1797"/>
      <c r="AP599" s="1797"/>
      <c r="AQ599" s="1797"/>
      <c r="AR599" s="1797"/>
      <c r="AS599" s="1797"/>
      <c r="AT599" s="1797"/>
      <c r="AU599" s="1797"/>
      <c r="AV599" s="1797"/>
      <c r="AW599" s="1797"/>
      <c r="AX599" s="1797"/>
      <c r="AY599" s="1797"/>
      <c r="AZ599" s="1797"/>
      <c r="BA599" s="1797"/>
      <c r="BB599" s="1797"/>
      <c r="BC599" s="1797"/>
      <c r="BD599" s="1797"/>
      <c r="BE599" s="1797"/>
      <c r="BF599" s="1797"/>
    </row>
    <row r="600" spans="4:58" s="110" customFormat="1" ht="15" customHeight="1" x14ac:dyDescent="0.15">
      <c r="D600" s="458" t="s">
        <v>526</v>
      </c>
      <c r="E600" s="458"/>
      <c r="F600" s="458"/>
      <c r="G600" s="458"/>
      <c r="H600" s="458"/>
      <c r="I600" s="458"/>
      <c r="J600" s="458"/>
      <c r="K600" s="458"/>
      <c r="L600" s="458"/>
      <c r="M600" s="458"/>
      <c r="N600" s="458"/>
      <c r="O600" s="458"/>
      <c r="P600" s="458"/>
      <c r="Q600" s="458"/>
      <c r="R600" s="458"/>
      <c r="S600" s="458"/>
      <c r="T600" s="458"/>
      <c r="U600" s="458"/>
      <c r="V600" s="458"/>
      <c r="W600" s="458"/>
      <c r="AD600" s="458" t="s">
        <v>527</v>
      </c>
      <c r="AE600" s="458"/>
      <c r="AF600" s="458"/>
      <c r="AG600" s="458"/>
      <c r="AH600" s="458"/>
      <c r="AI600" s="458"/>
      <c r="AJ600" s="458"/>
      <c r="AK600" s="458"/>
      <c r="AL600" s="458"/>
      <c r="AM600" s="458"/>
      <c r="AN600" s="458"/>
      <c r="AO600" s="458"/>
      <c r="AP600" s="458"/>
      <c r="AQ600" s="458"/>
      <c r="AR600" s="458"/>
      <c r="AS600" s="458"/>
      <c r="AT600" s="458"/>
      <c r="AU600" s="458"/>
      <c r="AV600" s="458"/>
      <c r="AW600" s="458"/>
      <c r="AX600" s="309"/>
      <c r="AY600" s="309"/>
      <c r="AZ600" s="309"/>
      <c r="BA600" s="309"/>
      <c r="BB600" s="309"/>
      <c r="BC600" s="309"/>
      <c r="BD600" s="309"/>
      <c r="BE600" s="309"/>
      <c r="BF600" s="309"/>
    </row>
    <row r="601" spans="4:58" s="103" customFormat="1" ht="15" customHeight="1" x14ac:dyDescent="0.15">
      <c r="D601" s="1328"/>
      <c r="E601" s="1328"/>
      <c r="F601" s="1328"/>
      <c r="G601" s="1328"/>
      <c r="H601" s="1328"/>
      <c r="I601" s="1328"/>
      <c r="J601" s="1328"/>
      <c r="K601" s="1328"/>
      <c r="L601" s="1328"/>
      <c r="M601" s="1328"/>
      <c r="N601" s="1328"/>
      <c r="O601" s="1328"/>
      <c r="P601" s="1328"/>
      <c r="Q601" s="1328"/>
      <c r="R601" s="2"/>
      <c r="S601" s="2"/>
      <c r="T601" s="2"/>
      <c r="U601" s="1329" t="str">
        <f>IF(D601&gt;=AD601,"≧","ー")</f>
        <v>≧</v>
      </c>
      <c r="V601" s="1329"/>
      <c r="W601" s="1329"/>
      <c r="X601" s="1329"/>
      <c r="Y601" s="1329"/>
      <c r="Z601" s="1329"/>
      <c r="AA601" s="2"/>
      <c r="AB601" s="2"/>
      <c r="AC601" s="2"/>
      <c r="AD601" s="1328"/>
      <c r="AE601" s="1328"/>
      <c r="AF601" s="1328"/>
      <c r="AG601" s="1328"/>
      <c r="AH601" s="1328"/>
      <c r="AI601" s="1328"/>
      <c r="AJ601" s="1328"/>
      <c r="AK601" s="1328"/>
      <c r="AL601" s="1328"/>
      <c r="AM601" s="1328"/>
      <c r="AN601" s="1328"/>
      <c r="AO601" s="1328"/>
      <c r="AP601" s="1328"/>
      <c r="AQ601" s="1328"/>
      <c r="AT601" s="458"/>
      <c r="AU601" s="458"/>
      <c r="AV601" s="458"/>
      <c r="AW601" s="458"/>
      <c r="AX601" s="458"/>
      <c r="AY601" s="458"/>
      <c r="AZ601" s="458"/>
      <c r="BA601" s="458"/>
      <c r="BB601" s="458"/>
      <c r="BC601" s="458"/>
    </row>
    <row r="602" spans="4:58" s="103" customFormat="1" ht="15" customHeight="1" x14ac:dyDescent="0.15">
      <c r="D602" s="1328"/>
      <c r="E602" s="1328"/>
      <c r="F602" s="1328"/>
      <c r="G602" s="1328"/>
      <c r="H602" s="1328"/>
      <c r="I602" s="1328"/>
      <c r="J602" s="1328"/>
      <c r="K602" s="1328"/>
      <c r="L602" s="1328"/>
      <c r="M602" s="1328"/>
      <c r="N602" s="1328"/>
      <c r="O602" s="1328"/>
      <c r="P602" s="1328"/>
      <c r="Q602" s="1328"/>
      <c r="R602" s="2"/>
      <c r="S602" s="2"/>
      <c r="T602" s="2"/>
      <c r="U602" s="1329"/>
      <c r="V602" s="1329"/>
      <c r="W602" s="1329"/>
      <c r="X602" s="1329"/>
      <c r="Y602" s="1329"/>
      <c r="Z602" s="1329"/>
      <c r="AA602" s="2"/>
      <c r="AB602" s="2"/>
      <c r="AC602" s="2"/>
      <c r="AD602" s="1328"/>
      <c r="AE602" s="1328"/>
      <c r="AF602" s="1328"/>
      <c r="AG602" s="1328"/>
      <c r="AH602" s="1328"/>
      <c r="AI602" s="1328"/>
      <c r="AJ602" s="1328"/>
      <c r="AK602" s="1328"/>
      <c r="AL602" s="1328"/>
      <c r="AM602" s="1328"/>
      <c r="AN602" s="1328"/>
      <c r="AO602" s="1328"/>
      <c r="AP602" s="1328"/>
      <c r="AQ602" s="1328"/>
    </row>
    <row r="603" spans="4:58" s="103" customFormat="1" ht="15" customHeight="1" x14ac:dyDescent="0.15"/>
    <row r="604" spans="4:58" s="110" customFormat="1" ht="20.25" customHeight="1" x14ac:dyDescent="0.15">
      <c r="D604" s="110" t="s">
        <v>379</v>
      </c>
    </row>
    <row r="605" spans="4:58" s="103" customFormat="1" ht="28.5" customHeight="1" x14ac:dyDescent="0.15">
      <c r="E605" s="1796"/>
      <c r="F605" s="1796"/>
      <c r="G605" s="1796"/>
      <c r="H605" s="1796"/>
      <c r="I605" s="1796"/>
      <c r="J605" s="1796"/>
      <c r="K605" s="1796"/>
      <c r="L605" s="1796"/>
      <c r="M605" s="1796"/>
      <c r="N605" s="1796"/>
      <c r="O605" s="1796"/>
      <c r="P605" s="1796"/>
      <c r="Q605" s="1796"/>
      <c r="R605" s="1796"/>
      <c r="S605" s="1796"/>
      <c r="T605" s="1796"/>
      <c r="U605" s="1796"/>
      <c r="V605" s="1796"/>
      <c r="W605" s="1796"/>
      <c r="X605" s="1796"/>
      <c r="Y605" s="1796"/>
      <c r="Z605" s="1796"/>
      <c r="AA605" s="1796"/>
    </row>
    <row r="606" spans="4:58" s="110" customFormat="1" ht="34.5" customHeight="1" x14ac:dyDescent="0.15">
      <c r="D606" s="247" t="s">
        <v>528</v>
      </c>
      <c r="AE606" s="1327"/>
      <c r="AF606" s="1327"/>
      <c r="AG606" s="1327"/>
      <c r="AH606" s="1327"/>
      <c r="AI606" s="1327"/>
      <c r="AJ606" s="1327"/>
      <c r="AK606" s="1327"/>
      <c r="AL606" s="1327"/>
      <c r="AM606" s="110" t="s">
        <v>381</v>
      </c>
    </row>
    <row r="607" spans="4:58" s="110" customFormat="1" ht="15.75" customHeight="1" x14ac:dyDescent="0.15">
      <c r="E607" s="458" t="s">
        <v>529</v>
      </c>
      <c r="F607" s="458"/>
      <c r="G607" s="458"/>
      <c r="H607" s="458"/>
      <c r="I607" s="458"/>
      <c r="J607" s="458"/>
      <c r="K607" s="458"/>
      <c r="L607" s="458"/>
      <c r="M607" s="458"/>
      <c r="N607" s="458"/>
      <c r="O607" s="458"/>
      <c r="P607" s="458"/>
      <c r="Q607" s="458"/>
      <c r="R607" s="458"/>
      <c r="S607" s="458"/>
      <c r="T607" s="458"/>
      <c r="U607" s="458"/>
      <c r="V607" s="458"/>
      <c r="W607" s="458"/>
      <c r="X607" s="458"/>
      <c r="Y607" s="458"/>
      <c r="Z607" s="458"/>
      <c r="AA607" s="458"/>
      <c r="AB607" s="458"/>
      <c r="AC607" s="458"/>
      <c r="AD607" s="458"/>
      <c r="AE607" s="458"/>
      <c r="AF607" s="458"/>
      <c r="AG607" s="458"/>
      <c r="AH607" s="458"/>
      <c r="AI607" s="458"/>
      <c r="AJ607" s="458"/>
      <c r="AK607" s="458"/>
      <c r="AL607" s="458"/>
      <c r="AM607" s="458"/>
      <c r="AN607" s="458"/>
      <c r="AO607" s="458"/>
      <c r="AP607" s="458"/>
      <c r="AQ607" s="458"/>
      <c r="AR607" s="458"/>
      <c r="AS607" s="458"/>
      <c r="AT607" s="458"/>
      <c r="AU607" s="458"/>
      <c r="AV607" s="458"/>
      <c r="AW607" s="458"/>
      <c r="AX607" s="458"/>
      <c r="AY607" s="458"/>
      <c r="AZ607" s="458"/>
      <c r="BA607" s="458"/>
      <c r="BB607" s="458"/>
      <c r="BC607" s="458"/>
      <c r="BD607" s="458"/>
      <c r="BE607" s="458"/>
    </row>
    <row r="608" spans="4:58" ht="15" customHeight="1" x14ac:dyDescent="0.4">
      <c r="G608" s="576" t="s">
        <v>530</v>
      </c>
      <c r="H608" s="576"/>
      <c r="I608" s="576"/>
      <c r="J608" s="576"/>
      <c r="K608" s="576"/>
      <c r="L608" s="576"/>
      <c r="M608" s="576"/>
      <c r="N608" s="576"/>
      <c r="O608" s="576"/>
      <c r="P608" s="576"/>
      <c r="Q608" s="576"/>
      <c r="R608" s="576"/>
    </row>
    <row r="609" ht="15" customHeight="1" x14ac:dyDescent="0.4"/>
    <row r="610" ht="15" customHeight="1" x14ac:dyDescent="0.4"/>
    <row r="611" ht="15" customHeight="1" x14ac:dyDescent="0.4"/>
    <row r="612" ht="15" customHeight="1" x14ac:dyDescent="0.4"/>
    <row r="613" ht="15" customHeight="1" x14ac:dyDescent="0.4"/>
    <row r="614" ht="15" customHeight="1" x14ac:dyDescent="0.4"/>
    <row r="615" ht="15" customHeight="1" x14ac:dyDescent="0.4"/>
    <row r="616" ht="15" customHeight="1" x14ac:dyDescent="0.4"/>
    <row r="617" ht="15" customHeight="1" x14ac:dyDescent="0.4"/>
    <row r="618" ht="15" customHeight="1" x14ac:dyDescent="0.4"/>
    <row r="619" ht="15" customHeight="1" x14ac:dyDescent="0.4"/>
    <row r="620" ht="15" customHeight="1" x14ac:dyDescent="0.4"/>
    <row r="621" ht="15" customHeight="1" x14ac:dyDescent="0.4"/>
    <row r="622" ht="15" customHeight="1" x14ac:dyDescent="0.4"/>
    <row r="623" ht="15" customHeight="1" x14ac:dyDescent="0.4"/>
    <row r="624" ht="15" customHeight="1" x14ac:dyDescent="0.4"/>
    <row r="625" ht="15" customHeight="1" x14ac:dyDescent="0.4"/>
    <row r="626" ht="15" customHeight="1" x14ac:dyDescent="0.4"/>
    <row r="627" ht="15" customHeight="1" x14ac:dyDescent="0.4"/>
    <row r="628" ht="15" customHeight="1" x14ac:dyDescent="0.4"/>
    <row r="629" ht="15" customHeight="1" x14ac:dyDescent="0.4"/>
    <row r="630" ht="15" customHeight="1" x14ac:dyDescent="0.4"/>
    <row r="631" ht="15" customHeight="1" x14ac:dyDescent="0.4"/>
    <row r="632" ht="15" customHeight="1" x14ac:dyDescent="0.4"/>
    <row r="633" ht="15" customHeight="1" x14ac:dyDescent="0.4"/>
    <row r="634" ht="15" customHeight="1" x14ac:dyDescent="0.4"/>
    <row r="635" ht="15" customHeight="1" x14ac:dyDescent="0.4"/>
    <row r="636" ht="15" customHeight="1" x14ac:dyDescent="0.4"/>
    <row r="637" ht="15" customHeight="1" x14ac:dyDescent="0.4"/>
    <row r="638" ht="15" customHeight="1" x14ac:dyDescent="0.4"/>
    <row r="639" ht="15" customHeight="1" x14ac:dyDescent="0.4"/>
    <row r="640" ht="15" customHeight="1" x14ac:dyDescent="0.4"/>
    <row r="641" ht="15" customHeight="1" x14ac:dyDescent="0.4"/>
    <row r="642" ht="15" customHeight="1" x14ac:dyDescent="0.4"/>
    <row r="643" ht="15" customHeight="1" x14ac:dyDescent="0.4"/>
    <row r="644" ht="15" customHeight="1" x14ac:dyDescent="0.4"/>
    <row r="645" ht="15" customHeight="1" x14ac:dyDescent="0.4"/>
    <row r="646" ht="15" customHeight="1" x14ac:dyDescent="0.4"/>
    <row r="647" ht="15" customHeight="1" x14ac:dyDescent="0.4"/>
    <row r="648" ht="15" customHeight="1" x14ac:dyDescent="0.4"/>
    <row r="649" ht="15" customHeight="1" x14ac:dyDescent="0.4"/>
    <row r="650" ht="15" customHeight="1" x14ac:dyDescent="0.4"/>
    <row r="651" ht="15" customHeight="1" x14ac:dyDescent="0.4"/>
    <row r="652" ht="15" customHeight="1" x14ac:dyDescent="0.4"/>
    <row r="653" ht="15" customHeight="1" x14ac:dyDescent="0.4"/>
    <row r="654" ht="15" customHeight="1" x14ac:dyDescent="0.4"/>
    <row r="655" ht="15" customHeight="1" x14ac:dyDescent="0.4"/>
    <row r="656" ht="15" customHeight="1" x14ac:dyDescent="0.4"/>
    <row r="657" ht="15" customHeight="1" x14ac:dyDescent="0.4"/>
    <row r="658" ht="15" customHeight="1" x14ac:dyDescent="0.4"/>
    <row r="659" ht="15" customHeight="1" x14ac:dyDescent="0.4"/>
    <row r="660" ht="15" customHeight="1" x14ac:dyDescent="0.4"/>
    <row r="661" ht="15" customHeight="1" x14ac:dyDescent="0.4"/>
    <row r="662" ht="15" customHeight="1" x14ac:dyDescent="0.4"/>
    <row r="663" ht="15" customHeight="1" x14ac:dyDescent="0.4"/>
    <row r="664" ht="15" customHeight="1" x14ac:dyDescent="0.4"/>
    <row r="665" ht="15" customHeight="1" x14ac:dyDescent="0.4"/>
    <row r="666" ht="15" customHeight="1" x14ac:dyDescent="0.4"/>
    <row r="667" ht="15" customHeight="1" x14ac:dyDescent="0.4"/>
    <row r="668" ht="15" customHeight="1" x14ac:dyDescent="0.4"/>
    <row r="669" ht="15" customHeight="1" x14ac:dyDescent="0.4"/>
    <row r="670" ht="15" customHeight="1" x14ac:dyDescent="0.4"/>
    <row r="671" ht="15" customHeight="1" x14ac:dyDescent="0.4"/>
    <row r="672" ht="15" customHeight="1" x14ac:dyDescent="0.4"/>
    <row r="673" ht="15" customHeight="1" x14ac:dyDescent="0.4"/>
    <row r="674" ht="15" customHeight="1" x14ac:dyDescent="0.4"/>
    <row r="675" ht="15" customHeight="1" x14ac:dyDescent="0.4"/>
    <row r="676" ht="15" customHeight="1" x14ac:dyDescent="0.4"/>
    <row r="677" ht="15" customHeight="1" x14ac:dyDescent="0.4"/>
    <row r="678" ht="15" customHeight="1" x14ac:dyDescent="0.4"/>
    <row r="679" ht="15" customHeight="1" x14ac:dyDescent="0.4"/>
    <row r="680" ht="15" customHeight="1" x14ac:dyDescent="0.4"/>
    <row r="681" ht="15" customHeight="1" x14ac:dyDescent="0.4"/>
    <row r="682" ht="15" customHeight="1" x14ac:dyDescent="0.4"/>
    <row r="683" ht="15" customHeight="1" x14ac:dyDescent="0.4"/>
    <row r="684" ht="15" customHeight="1" x14ac:dyDescent="0.4"/>
    <row r="685" ht="15" customHeight="1" x14ac:dyDescent="0.4"/>
    <row r="686" ht="15" customHeight="1" x14ac:dyDescent="0.4"/>
    <row r="687" ht="15" customHeight="1" x14ac:dyDescent="0.4"/>
    <row r="688" ht="15" customHeight="1" x14ac:dyDescent="0.4"/>
    <row r="689" ht="15" customHeight="1" x14ac:dyDescent="0.4"/>
    <row r="690" ht="15" customHeight="1" x14ac:dyDescent="0.4"/>
    <row r="691" ht="15" customHeight="1" x14ac:dyDescent="0.4"/>
    <row r="692" ht="15" customHeight="1" x14ac:dyDescent="0.4"/>
    <row r="693" ht="15" customHeight="1" x14ac:dyDescent="0.4"/>
    <row r="694" ht="15" customHeight="1" x14ac:dyDescent="0.4"/>
    <row r="695" ht="15" customHeight="1" x14ac:dyDescent="0.4"/>
    <row r="696" ht="15" customHeight="1" x14ac:dyDescent="0.4"/>
    <row r="697" ht="15" customHeight="1" x14ac:dyDescent="0.4"/>
    <row r="698" ht="15" customHeight="1" x14ac:dyDescent="0.4"/>
    <row r="699" ht="15" customHeight="1" x14ac:dyDescent="0.4"/>
    <row r="700" ht="15" customHeight="1" x14ac:dyDescent="0.4"/>
    <row r="701" ht="15" customHeight="1" x14ac:dyDescent="0.4"/>
    <row r="702" ht="15" customHeight="1" x14ac:dyDescent="0.4"/>
    <row r="703" ht="15" customHeight="1" x14ac:dyDescent="0.4"/>
    <row r="704" ht="15" customHeight="1" x14ac:dyDescent="0.4"/>
    <row r="705" ht="15" customHeight="1" x14ac:dyDescent="0.4"/>
    <row r="706" ht="15" customHeight="1" x14ac:dyDescent="0.4"/>
    <row r="707" ht="15" customHeight="1" x14ac:dyDescent="0.4"/>
    <row r="708" ht="15" customHeight="1" x14ac:dyDescent="0.4"/>
    <row r="709" ht="15" customHeight="1" x14ac:dyDescent="0.4"/>
    <row r="710" ht="15" customHeight="1" x14ac:dyDescent="0.4"/>
    <row r="711" ht="15" customHeight="1" x14ac:dyDescent="0.4"/>
    <row r="712" ht="15" customHeight="1" x14ac:dyDescent="0.4"/>
    <row r="713" ht="15" customHeight="1" x14ac:dyDescent="0.4"/>
    <row r="714" ht="15" customHeight="1" x14ac:dyDescent="0.4"/>
    <row r="715" ht="15" customHeight="1" x14ac:dyDescent="0.4"/>
    <row r="716" ht="15" customHeight="1" x14ac:dyDescent="0.4"/>
    <row r="717" ht="15" customHeight="1" x14ac:dyDescent="0.4"/>
    <row r="718" ht="15" customHeight="1" x14ac:dyDescent="0.4"/>
    <row r="719" ht="15" customHeight="1" x14ac:dyDescent="0.4"/>
    <row r="720" ht="15" customHeight="1" x14ac:dyDescent="0.4"/>
    <row r="721" ht="15" customHeight="1" x14ac:dyDescent="0.4"/>
    <row r="722" ht="15" customHeight="1" x14ac:dyDescent="0.4"/>
    <row r="723" ht="15" customHeight="1" x14ac:dyDescent="0.4"/>
    <row r="724" ht="15" customHeight="1" x14ac:dyDescent="0.4"/>
    <row r="725" ht="15" customHeight="1" x14ac:dyDescent="0.4"/>
    <row r="726" ht="15" customHeight="1" x14ac:dyDescent="0.4"/>
    <row r="727" ht="15" customHeight="1" x14ac:dyDescent="0.4"/>
    <row r="728" ht="15" customHeight="1" x14ac:dyDescent="0.4"/>
    <row r="729" ht="15" customHeight="1" x14ac:dyDescent="0.4"/>
    <row r="730" ht="15" customHeight="1" x14ac:dyDescent="0.4"/>
    <row r="731" ht="15" customHeight="1" x14ac:dyDescent="0.4"/>
  </sheetData>
  <sheetProtection formatCells="0" formatRows="0" insertRows="0"/>
  <mergeCells count="1413">
    <mergeCell ref="A9:BG9"/>
    <mergeCell ref="A10:BG10"/>
    <mergeCell ref="A13:BG13"/>
    <mergeCell ref="A16:F18"/>
    <mergeCell ref="G16:J18"/>
    <mergeCell ref="K16:L17"/>
    <mergeCell ref="N16:S18"/>
    <mergeCell ref="T16:W18"/>
    <mergeCell ref="X16:Y17"/>
    <mergeCell ref="Z16:AE18"/>
    <mergeCell ref="AX3:BG3"/>
    <mergeCell ref="F4:M6"/>
    <mergeCell ref="R4:V6"/>
    <mergeCell ref="N5:Q6"/>
    <mergeCell ref="W5:AT6"/>
    <mergeCell ref="A8:BF8"/>
    <mergeCell ref="Y1:AC1"/>
    <mergeCell ref="AD1:AQ1"/>
    <mergeCell ref="AR1:AW1"/>
    <mergeCell ref="AX1:BD1"/>
    <mergeCell ref="BE1:BG1"/>
    <mergeCell ref="Y2:AC3"/>
    <mergeCell ref="AD2:AQ3"/>
    <mergeCell ref="AR2:AW2"/>
    <mergeCell ref="AX2:BG2"/>
    <mergeCell ref="AR3:AW3"/>
    <mergeCell ref="AS20:AX21"/>
    <mergeCell ref="AY20:BD22"/>
    <mergeCell ref="BE20:BG20"/>
    <mergeCell ref="A21:AR22"/>
    <mergeCell ref="AS22:AX22"/>
    <mergeCell ref="BE22:BG22"/>
    <mergeCell ref="K18:L18"/>
    <mergeCell ref="X18:Y18"/>
    <mergeCell ref="AJ18:AK18"/>
    <mergeCell ref="AX18:AY18"/>
    <mergeCell ref="A19:L19"/>
    <mergeCell ref="N19:AQ19"/>
    <mergeCell ref="AF16:AI18"/>
    <mergeCell ref="AJ16:AK17"/>
    <mergeCell ref="AL16:AQ18"/>
    <mergeCell ref="AR16:AW16"/>
    <mergeCell ref="AX16:AY17"/>
    <mergeCell ref="AR17:AW18"/>
    <mergeCell ref="BP30:BU31"/>
    <mergeCell ref="BV30:BX31"/>
    <mergeCell ref="AS31:BG31"/>
    <mergeCell ref="AS32:AX32"/>
    <mergeCell ref="AY32:BD32"/>
    <mergeCell ref="BE32:BG32"/>
    <mergeCell ref="BP27:BU29"/>
    <mergeCell ref="BV27:BX27"/>
    <mergeCell ref="AS28:AX28"/>
    <mergeCell ref="BE28:BG28"/>
    <mergeCell ref="AS29:AX30"/>
    <mergeCell ref="AY29:BD30"/>
    <mergeCell ref="BE29:BG30"/>
    <mergeCell ref="BJ29:BO29"/>
    <mergeCell ref="BV29:BX29"/>
    <mergeCell ref="BJ30:BO31"/>
    <mergeCell ref="A23:AQ26"/>
    <mergeCell ref="AS23:AX24"/>
    <mergeCell ref="AY23:BD24"/>
    <mergeCell ref="BE23:BG24"/>
    <mergeCell ref="BL25:DR26"/>
    <mergeCell ref="AS26:AX27"/>
    <mergeCell ref="AY26:BD28"/>
    <mergeCell ref="BE26:BG26"/>
    <mergeCell ref="A27:AQ27"/>
    <mergeCell ref="BJ27:BO28"/>
    <mergeCell ref="AM33:BB34"/>
    <mergeCell ref="O35:S35"/>
    <mergeCell ref="T35:AA36"/>
    <mergeCell ref="AB35:AH36"/>
    <mergeCell ref="AI35:AL37"/>
    <mergeCell ref="AM35:AP37"/>
    <mergeCell ref="AQ35:BB37"/>
    <mergeCell ref="O36:R37"/>
    <mergeCell ref="S36:S37"/>
    <mergeCell ref="T37:W37"/>
    <mergeCell ref="B33:C37"/>
    <mergeCell ref="D33:I37"/>
    <mergeCell ref="J33:N37"/>
    <mergeCell ref="O33:S34"/>
    <mergeCell ref="T33:W34"/>
    <mergeCell ref="X33:AL34"/>
    <mergeCell ref="X37:Z37"/>
    <mergeCell ref="AB37:AD37"/>
    <mergeCell ref="AE37:AG37"/>
    <mergeCell ref="BB38:BB39"/>
    <mergeCell ref="X38:Z39"/>
    <mergeCell ref="AA38:AA39"/>
    <mergeCell ref="AB38:AD39"/>
    <mergeCell ref="AE38:AG39"/>
    <mergeCell ref="AH38:AH39"/>
    <mergeCell ref="AI38:AK39"/>
    <mergeCell ref="B38:C91"/>
    <mergeCell ref="D38:I39"/>
    <mergeCell ref="J38:N39"/>
    <mergeCell ref="O38:R39"/>
    <mergeCell ref="S38:S39"/>
    <mergeCell ref="T38:W39"/>
    <mergeCell ref="D40:I41"/>
    <mergeCell ref="J40:N41"/>
    <mergeCell ref="O40:R41"/>
    <mergeCell ref="S40:S41"/>
    <mergeCell ref="X42:Z43"/>
    <mergeCell ref="AA42:AA43"/>
    <mergeCell ref="AB42:AD43"/>
    <mergeCell ref="AE42:AG43"/>
    <mergeCell ref="AI40:AK41"/>
    <mergeCell ref="AL40:AL41"/>
    <mergeCell ref="AM40:AP43"/>
    <mergeCell ref="AQ40:AU43"/>
    <mergeCell ref="AV40:AY43"/>
    <mergeCell ref="AZ40:BA43"/>
    <mergeCell ref="T40:W41"/>
    <mergeCell ref="X40:Z41"/>
    <mergeCell ref="AA40:AA41"/>
    <mergeCell ref="AB40:AD41"/>
    <mergeCell ref="AE40:AG41"/>
    <mergeCell ref="AH40:AH41"/>
    <mergeCell ref="AL38:AL39"/>
    <mergeCell ref="AM38:AP39"/>
    <mergeCell ref="AQ38:AU39"/>
    <mergeCell ref="AV38:AY39"/>
    <mergeCell ref="AZ38:BA39"/>
    <mergeCell ref="AV45:AY46"/>
    <mergeCell ref="AZ45:BA46"/>
    <mergeCell ref="BB45:BB46"/>
    <mergeCell ref="D47:I50"/>
    <mergeCell ref="J47:N48"/>
    <mergeCell ref="O47:R48"/>
    <mergeCell ref="S47:S48"/>
    <mergeCell ref="T47:Z48"/>
    <mergeCell ref="AA47:AA48"/>
    <mergeCell ref="AB47:AG48"/>
    <mergeCell ref="AB45:AG46"/>
    <mergeCell ref="AH45:AH46"/>
    <mergeCell ref="AI45:AK46"/>
    <mergeCell ref="AL45:AL46"/>
    <mergeCell ref="AM45:AP46"/>
    <mergeCell ref="AQ45:AU46"/>
    <mergeCell ref="AH42:AH43"/>
    <mergeCell ref="AI42:AK43"/>
    <mergeCell ref="AL42:AL43"/>
    <mergeCell ref="D44:BB44"/>
    <mergeCell ref="D45:I46"/>
    <mergeCell ref="J45:N46"/>
    <mergeCell ref="O45:R46"/>
    <mergeCell ref="S45:S46"/>
    <mergeCell ref="T45:Z46"/>
    <mergeCell ref="AA45:AA46"/>
    <mergeCell ref="BB40:BB43"/>
    <mergeCell ref="D42:I43"/>
    <mergeCell ref="J42:N43"/>
    <mergeCell ref="O42:R43"/>
    <mergeCell ref="S42:S43"/>
    <mergeCell ref="T42:W43"/>
    <mergeCell ref="BB49:BB50"/>
    <mergeCell ref="D51:BB51"/>
    <mergeCell ref="D52:I53"/>
    <mergeCell ref="J52:N53"/>
    <mergeCell ref="O52:R53"/>
    <mergeCell ref="S52:S53"/>
    <mergeCell ref="T52:Z53"/>
    <mergeCell ref="AA52:AA53"/>
    <mergeCell ref="AB52:AG53"/>
    <mergeCell ref="AH52:AH53"/>
    <mergeCell ref="AZ47:BA50"/>
    <mergeCell ref="BB47:BB48"/>
    <mergeCell ref="J49:N50"/>
    <mergeCell ref="O49:R50"/>
    <mergeCell ref="S49:S50"/>
    <mergeCell ref="T49:W50"/>
    <mergeCell ref="X49:Z50"/>
    <mergeCell ref="AA49:AA50"/>
    <mergeCell ref="AB49:AD50"/>
    <mergeCell ref="AE49:AG50"/>
    <mergeCell ref="AH47:AH48"/>
    <mergeCell ref="AI47:AK48"/>
    <mergeCell ref="AL47:AL48"/>
    <mergeCell ref="AM47:AP50"/>
    <mergeCell ref="AQ47:AU50"/>
    <mergeCell ref="AV47:AY50"/>
    <mergeCell ref="AH49:AH50"/>
    <mergeCell ref="AI49:AK50"/>
    <mergeCell ref="AL49:AL50"/>
    <mergeCell ref="BB52:BB53"/>
    <mergeCell ref="D54:I57"/>
    <mergeCell ref="J54:N55"/>
    <mergeCell ref="O54:R55"/>
    <mergeCell ref="S54:S55"/>
    <mergeCell ref="T54:Z55"/>
    <mergeCell ref="AA54:AA55"/>
    <mergeCell ref="AB54:AG55"/>
    <mergeCell ref="AH54:AH55"/>
    <mergeCell ref="AI54:AK55"/>
    <mergeCell ref="AI52:AK53"/>
    <mergeCell ref="AL52:AL53"/>
    <mergeCell ref="AM52:AP57"/>
    <mergeCell ref="AQ52:AU57"/>
    <mergeCell ref="AV52:AY57"/>
    <mergeCell ref="AZ52:BA57"/>
    <mergeCell ref="AL54:AL55"/>
    <mergeCell ref="AI56:AK57"/>
    <mergeCell ref="AL56:AL57"/>
    <mergeCell ref="BB56:BB57"/>
    <mergeCell ref="D58:BB58"/>
    <mergeCell ref="D59:I60"/>
    <mergeCell ref="J59:N60"/>
    <mergeCell ref="O59:R60"/>
    <mergeCell ref="S59:S60"/>
    <mergeCell ref="T59:Z60"/>
    <mergeCell ref="AA59:AA60"/>
    <mergeCell ref="AB59:AG60"/>
    <mergeCell ref="AH59:AH60"/>
    <mergeCell ref="BB54:BB55"/>
    <mergeCell ref="J56:N57"/>
    <mergeCell ref="O56:R57"/>
    <mergeCell ref="S56:S57"/>
    <mergeCell ref="T56:W57"/>
    <mergeCell ref="X56:Z57"/>
    <mergeCell ref="AA56:AA57"/>
    <mergeCell ref="AB56:AD57"/>
    <mergeCell ref="AE56:AG57"/>
    <mergeCell ref="AH56:AH57"/>
    <mergeCell ref="AL61:AL62"/>
    <mergeCell ref="AM61:AP64"/>
    <mergeCell ref="AQ61:AU64"/>
    <mergeCell ref="AV61:AY64"/>
    <mergeCell ref="AZ61:BA64"/>
    <mergeCell ref="BB61:BB62"/>
    <mergeCell ref="BB59:BB60"/>
    <mergeCell ref="D61:I64"/>
    <mergeCell ref="J61:N62"/>
    <mergeCell ref="O61:R62"/>
    <mergeCell ref="S61:S62"/>
    <mergeCell ref="T61:Z62"/>
    <mergeCell ref="AA61:AA62"/>
    <mergeCell ref="AB61:AG62"/>
    <mergeCell ref="AH61:AH62"/>
    <mergeCell ref="AI61:AK62"/>
    <mergeCell ref="AI59:AK60"/>
    <mergeCell ref="AL59:AL60"/>
    <mergeCell ref="AM59:AP60"/>
    <mergeCell ref="AQ59:AU60"/>
    <mergeCell ref="AV59:AY60"/>
    <mergeCell ref="AZ59:BA60"/>
    <mergeCell ref="AL66:AL67"/>
    <mergeCell ref="AM66:AP71"/>
    <mergeCell ref="AQ66:AU71"/>
    <mergeCell ref="AV66:AY71"/>
    <mergeCell ref="AZ66:BA71"/>
    <mergeCell ref="BB66:BB67"/>
    <mergeCell ref="D65:BB65"/>
    <mergeCell ref="D66:I67"/>
    <mergeCell ref="J66:N67"/>
    <mergeCell ref="O66:R67"/>
    <mergeCell ref="S66:S67"/>
    <mergeCell ref="T66:Z67"/>
    <mergeCell ref="AA66:AA67"/>
    <mergeCell ref="AB66:AG67"/>
    <mergeCell ref="AH66:AH67"/>
    <mergeCell ref="AI66:AK67"/>
    <mergeCell ref="AB63:AD64"/>
    <mergeCell ref="AE63:AG64"/>
    <mergeCell ref="AH63:AH64"/>
    <mergeCell ref="AI63:AK64"/>
    <mergeCell ref="AL63:AL64"/>
    <mergeCell ref="BB63:BB64"/>
    <mergeCell ref="J63:N64"/>
    <mergeCell ref="O63:R64"/>
    <mergeCell ref="S63:S64"/>
    <mergeCell ref="T63:W64"/>
    <mergeCell ref="X63:Z64"/>
    <mergeCell ref="AA63:AA64"/>
    <mergeCell ref="BB70:BB71"/>
    <mergeCell ref="AB68:AG69"/>
    <mergeCell ref="AH68:AH69"/>
    <mergeCell ref="AI68:AK69"/>
    <mergeCell ref="AL68:AL69"/>
    <mergeCell ref="BB68:BB69"/>
    <mergeCell ref="J70:N71"/>
    <mergeCell ref="O70:R71"/>
    <mergeCell ref="S70:S71"/>
    <mergeCell ref="T70:W71"/>
    <mergeCell ref="X70:Z71"/>
    <mergeCell ref="D68:I71"/>
    <mergeCell ref="J68:N69"/>
    <mergeCell ref="O68:R69"/>
    <mergeCell ref="S68:S69"/>
    <mergeCell ref="T68:Z69"/>
    <mergeCell ref="AA68:AA69"/>
    <mergeCell ref="AA70:AA71"/>
    <mergeCell ref="AI72:AK73"/>
    <mergeCell ref="AL72:AL73"/>
    <mergeCell ref="AM72:AP75"/>
    <mergeCell ref="AQ72:AU75"/>
    <mergeCell ref="AE74:AG75"/>
    <mergeCell ref="AH74:AH75"/>
    <mergeCell ref="AI74:AK75"/>
    <mergeCell ref="AL74:AL75"/>
    <mergeCell ref="D72:I75"/>
    <mergeCell ref="J72:N73"/>
    <mergeCell ref="O72:R73"/>
    <mergeCell ref="S72:S73"/>
    <mergeCell ref="T72:Z73"/>
    <mergeCell ref="AA72:AA73"/>
    <mergeCell ref="AB70:AD71"/>
    <mergeCell ref="AE70:AG71"/>
    <mergeCell ref="AH70:AH71"/>
    <mergeCell ref="AI70:AK71"/>
    <mergeCell ref="AL70:AL71"/>
    <mergeCell ref="AM76:BB77"/>
    <mergeCell ref="D78:N79"/>
    <mergeCell ref="O78:R79"/>
    <mergeCell ref="S78:S79"/>
    <mergeCell ref="T78:W79"/>
    <mergeCell ref="X78:Z79"/>
    <mergeCell ref="AA78:AA79"/>
    <mergeCell ref="AB78:AD79"/>
    <mergeCell ref="AE78:AG79"/>
    <mergeCell ref="AH78:AH79"/>
    <mergeCell ref="BB74:BB75"/>
    <mergeCell ref="D76:N77"/>
    <mergeCell ref="O76:R77"/>
    <mergeCell ref="S76:S77"/>
    <mergeCell ref="T76:Z77"/>
    <mergeCell ref="AA76:AA77"/>
    <mergeCell ref="AB76:AG77"/>
    <mergeCell ref="AH76:AH77"/>
    <mergeCell ref="AI76:AK77"/>
    <mergeCell ref="AL76:AL77"/>
    <mergeCell ref="AV72:AY75"/>
    <mergeCell ref="AZ72:BA75"/>
    <mergeCell ref="BB72:BB73"/>
    <mergeCell ref="J74:N75"/>
    <mergeCell ref="O74:R75"/>
    <mergeCell ref="S74:S75"/>
    <mergeCell ref="T74:W75"/>
    <mergeCell ref="X74:Z75"/>
    <mergeCell ref="AA74:AA75"/>
    <mergeCell ref="AB74:AD75"/>
    <mergeCell ref="AB72:AG73"/>
    <mergeCell ref="AH72:AH73"/>
    <mergeCell ref="BB80:BB81"/>
    <mergeCell ref="D82:D83"/>
    <mergeCell ref="E82:AL83"/>
    <mergeCell ref="AV82:AY83"/>
    <mergeCell ref="AZ82:BA83"/>
    <mergeCell ref="BB82:BB83"/>
    <mergeCell ref="AI80:AK81"/>
    <mergeCell ref="AL80:AL81"/>
    <mergeCell ref="AM80:AP81"/>
    <mergeCell ref="AQ80:AU81"/>
    <mergeCell ref="AV80:AY81"/>
    <mergeCell ref="AZ80:BA81"/>
    <mergeCell ref="AI78:AK79"/>
    <mergeCell ref="AL78:AL79"/>
    <mergeCell ref="AM78:BB79"/>
    <mergeCell ref="D80:N81"/>
    <mergeCell ref="O80:R81"/>
    <mergeCell ref="S80:S81"/>
    <mergeCell ref="T80:Z81"/>
    <mergeCell ref="AA80:AA81"/>
    <mergeCell ref="AB80:AG81"/>
    <mergeCell ref="AH80:AH81"/>
    <mergeCell ref="D88:D89"/>
    <mergeCell ref="E88:AL89"/>
    <mergeCell ref="AV88:AY89"/>
    <mergeCell ref="AZ88:BA89"/>
    <mergeCell ref="BB88:BB89"/>
    <mergeCell ref="D90:AL91"/>
    <mergeCell ref="AM90:AU91"/>
    <mergeCell ref="AV90:AY91"/>
    <mergeCell ref="AZ90:BA91"/>
    <mergeCell ref="BB90:BB91"/>
    <mergeCell ref="D84:D85"/>
    <mergeCell ref="E84:AL85"/>
    <mergeCell ref="AV84:AY85"/>
    <mergeCell ref="AZ84:BA85"/>
    <mergeCell ref="BB84:BB85"/>
    <mergeCell ref="D86:D87"/>
    <mergeCell ref="E86:AL87"/>
    <mergeCell ref="AV86:AY87"/>
    <mergeCell ref="AZ86:BA87"/>
    <mergeCell ref="BB86:BB87"/>
    <mergeCell ref="BJ92:BO93"/>
    <mergeCell ref="BP92:BU93"/>
    <mergeCell ref="D94:D95"/>
    <mergeCell ref="E94:T95"/>
    <mergeCell ref="W94:AB95"/>
    <mergeCell ref="AC94:AF95"/>
    <mergeCell ref="AG94:AH95"/>
    <mergeCell ref="AM94:AY95"/>
    <mergeCell ref="AZ94:BA95"/>
    <mergeCell ref="BB94:BB95"/>
    <mergeCell ref="BC91:BG91"/>
    <mergeCell ref="B92:C97"/>
    <mergeCell ref="D92:D93"/>
    <mergeCell ref="E92:AL93"/>
    <mergeCell ref="AM92:AY93"/>
    <mergeCell ref="AZ92:BA93"/>
    <mergeCell ref="BB92:BB93"/>
    <mergeCell ref="B103:C106"/>
    <mergeCell ref="D103:I106"/>
    <mergeCell ref="J103:N106"/>
    <mergeCell ref="O103:R106"/>
    <mergeCell ref="S103:AB104"/>
    <mergeCell ref="AC103:AF106"/>
    <mergeCell ref="B98:AL99"/>
    <mergeCell ref="AM98:AY99"/>
    <mergeCell ref="AZ98:BA99"/>
    <mergeCell ref="BB98:BB99"/>
    <mergeCell ref="BC99:BG99"/>
    <mergeCell ref="AM100:BF100"/>
    <mergeCell ref="BJ94:BO95"/>
    <mergeCell ref="BP94:BU95"/>
    <mergeCell ref="D96:D97"/>
    <mergeCell ref="E96:AL97"/>
    <mergeCell ref="AM96:AY97"/>
    <mergeCell ref="AZ96:BA97"/>
    <mergeCell ref="BB96:BB97"/>
    <mergeCell ref="AP107:AP108"/>
    <mergeCell ref="AQ107:AX116"/>
    <mergeCell ref="D109:I110"/>
    <mergeCell ref="J109:N110"/>
    <mergeCell ref="O109:R110"/>
    <mergeCell ref="S109:W110"/>
    <mergeCell ref="X109:Z110"/>
    <mergeCell ref="AA109:AA110"/>
    <mergeCell ref="AB109:AB110"/>
    <mergeCell ref="AC109:AF112"/>
    <mergeCell ref="AA107:AA108"/>
    <mergeCell ref="AB107:AB108"/>
    <mergeCell ref="AC107:AF108"/>
    <mergeCell ref="AG107:AK108"/>
    <mergeCell ref="AL107:AN108"/>
    <mergeCell ref="AO107:AO108"/>
    <mergeCell ref="AG103:AP104"/>
    <mergeCell ref="AQ103:AX106"/>
    <mergeCell ref="S105:AB106"/>
    <mergeCell ref="AG105:AP106"/>
    <mergeCell ref="D107:I108"/>
    <mergeCell ref="J107:N108"/>
    <mergeCell ref="O107:R108"/>
    <mergeCell ref="S107:W108"/>
    <mergeCell ref="X107:Z108"/>
    <mergeCell ref="AB111:AB112"/>
    <mergeCell ref="AP111:AP112"/>
    <mergeCell ref="D113:I114"/>
    <mergeCell ref="J113:N114"/>
    <mergeCell ref="O113:R114"/>
    <mergeCell ref="S113:W114"/>
    <mergeCell ref="X113:Z114"/>
    <mergeCell ref="AA113:AA114"/>
    <mergeCell ref="AB113:AB114"/>
    <mergeCell ref="AC113:AF114"/>
    <mergeCell ref="AG109:AK112"/>
    <mergeCell ref="AL109:AN112"/>
    <mergeCell ref="AO109:AO112"/>
    <mergeCell ref="AP109:AP110"/>
    <mergeCell ref="D111:I112"/>
    <mergeCell ref="J111:N112"/>
    <mergeCell ref="O111:R112"/>
    <mergeCell ref="S111:W112"/>
    <mergeCell ref="X111:Z112"/>
    <mergeCell ref="AA111:AA112"/>
    <mergeCell ref="AB115:AB116"/>
    <mergeCell ref="AC115:AF116"/>
    <mergeCell ref="AG115:AK116"/>
    <mergeCell ref="AL115:AN116"/>
    <mergeCell ref="AO115:AO116"/>
    <mergeCell ref="AP115:AP116"/>
    <mergeCell ref="D115:I116"/>
    <mergeCell ref="J115:N116"/>
    <mergeCell ref="O115:R116"/>
    <mergeCell ref="S115:W116"/>
    <mergeCell ref="X115:Z116"/>
    <mergeCell ref="AA115:AA116"/>
    <mergeCell ref="AG113:AG114"/>
    <mergeCell ref="AH113:AJ114"/>
    <mergeCell ref="AK113:AK114"/>
    <mergeCell ref="AL113:AN114"/>
    <mergeCell ref="AO113:AO114"/>
    <mergeCell ref="AP113:AP114"/>
    <mergeCell ref="E121:AD122"/>
    <mergeCell ref="AE121:AF122"/>
    <mergeCell ref="AG121:AU122"/>
    <mergeCell ref="AV121:AW122"/>
    <mergeCell ref="AX121:AX122"/>
    <mergeCell ref="BM122:CL122"/>
    <mergeCell ref="AW117:AW118"/>
    <mergeCell ref="AX117:AX118"/>
    <mergeCell ref="B119:C124"/>
    <mergeCell ref="D119:D120"/>
    <mergeCell ref="E119:AD120"/>
    <mergeCell ref="AE119:AF120"/>
    <mergeCell ref="AG119:AU120"/>
    <mergeCell ref="AV119:AW120"/>
    <mergeCell ref="AX119:AX120"/>
    <mergeCell ref="D121:D122"/>
    <mergeCell ref="AC117:AF118"/>
    <mergeCell ref="AG117:AK118"/>
    <mergeCell ref="AL117:AN118"/>
    <mergeCell ref="AO117:AO118"/>
    <mergeCell ref="AP117:AP118"/>
    <mergeCell ref="AQ117:AU118"/>
    <mergeCell ref="D117:N118"/>
    <mergeCell ref="O117:R118"/>
    <mergeCell ref="S117:W118"/>
    <mergeCell ref="X117:Z118"/>
    <mergeCell ref="AA117:AA118"/>
    <mergeCell ref="AB117:AB118"/>
    <mergeCell ref="B107:C118"/>
    <mergeCell ref="AM127:BF127"/>
    <mergeCell ref="B130:BF130"/>
    <mergeCell ref="B131:BE131"/>
    <mergeCell ref="B132:BF133"/>
    <mergeCell ref="B135:BF136"/>
    <mergeCell ref="B137:BF137"/>
    <mergeCell ref="AV123:AW124"/>
    <mergeCell ref="AX123:AX124"/>
    <mergeCell ref="B125:AF126"/>
    <mergeCell ref="AG125:AU126"/>
    <mergeCell ref="AV125:AW126"/>
    <mergeCell ref="AX125:AX126"/>
    <mergeCell ref="D123:D124"/>
    <mergeCell ref="E123:T124"/>
    <mergeCell ref="U123:Z124"/>
    <mergeCell ref="AA123:AD124"/>
    <mergeCell ref="AE123:AF124"/>
    <mergeCell ref="AG123:AU124"/>
    <mergeCell ref="AU151:AZ153"/>
    <mergeCell ref="BA151:BF156"/>
    <mergeCell ref="D154:E156"/>
    <mergeCell ref="F154:J156"/>
    <mergeCell ref="K154:Z155"/>
    <mergeCell ref="AA154:AF156"/>
    <mergeCell ref="AG154:AM156"/>
    <mergeCell ref="AN154:AT156"/>
    <mergeCell ref="AU154:AZ156"/>
    <mergeCell ref="K156:Z156"/>
    <mergeCell ref="B138:BF139"/>
    <mergeCell ref="B140:BC141"/>
    <mergeCell ref="B143:BG144"/>
    <mergeCell ref="B145:BG146"/>
    <mergeCell ref="B147:BG147"/>
    <mergeCell ref="D151:J153"/>
    <mergeCell ref="K151:Z153"/>
    <mergeCell ref="AA151:AF153"/>
    <mergeCell ref="AG151:AM153"/>
    <mergeCell ref="AN151:AT153"/>
    <mergeCell ref="E165:K165"/>
    <mergeCell ref="L165:Z165"/>
    <mergeCell ref="L166:Z167"/>
    <mergeCell ref="AA166:AF168"/>
    <mergeCell ref="AG166:AL168"/>
    <mergeCell ref="AM166:AQ168"/>
    <mergeCell ref="AY162:BE162"/>
    <mergeCell ref="L163:Z164"/>
    <mergeCell ref="AA163:AF165"/>
    <mergeCell ref="AG163:AL165"/>
    <mergeCell ref="AM163:AQ165"/>
    <mergeCell ref="AR163:AV165"/>
    <mergeCell ref="AW163:AX165"/>
    <mergeCell ref="AY163:BE165"/>
    <mergeCell ref="C159:BF159"/>
    <mergeCell ref="D160:K162"/>
    <mergeCell ref="L160:Z161"/>
    <mergeCell ref="AA160:AF162"/>
    <mergeCell ref="AG160:AL162"/>
    <mergeCell ref="AM160:AQ162"/>
    <mergeCell ref="AR160:AV162"/>
    <mergeCell ref="AW160:BE161"/>
    <mergeCell ref="L162:Z162"/>
    <mergeCell ref="AW162:AX162"/>
    <mergeCell ref="AW169:AX171"/>
    <mergeCell ref="AY169:BE171"/>
    <mergeCell ref="E171:K171"/>
    <mergeCell ref="L171:Z171"/>
    <mergeCell ref="L172:Z173"/>
    <mergeCell ref="AA172:AF174"/>
    <mergeCell ref="AG172:AL174"/>
    <mergeCell ref="AM172:AQ174"/>
    <mergeCell ref="AR172:AV174"/>
    <mergeCell ref="AW172:AX174"/>
    <mergeCell ref="AR166:AV168"/>
    <mergeCell ref="AW166:AX168"/>
    <mergeCell ref="AY166:BE168"/>
    <mergeCell ref="E168:K168"/>
    <mergeCell ref="L168:Z168"/>
    <mergeCell ref="L169:Z170"/>
    <mergeCell ref="AA169:AF171"/>
    <mergeCell ref="AG169:AL171"/>
    <mergeCell ref="AM169:AQ171"/>
    <mergeCell ref="AR169:AV171"/>
    <mergeCell ref="AR178:AV180"/>
    <mergeCell ref="AW178:AX180"/>
    <mergeCell ref="AY178:BE180"/>
    <mergeCell ref="E180:K180"/>
    <mergeCell ref="L180:Z180"/>
    <mergeCell ref="L181:Z182"/>
    <mergeCell ref="AA181:AF183"/>
    <mergeCell ref="AG181:AL183"/>
    <mergeCell ref="AM181:AQ183"/>
    <mergeCell ref="AR181:AV183"/>
    <mergeCell ref="E177:K177"/>
    <mergeCell ref="L177:Z177"/>
    <mergeCell ref="L178:Z179"/>
    <mergeCell ref="AA178:AF180"/>
    <mergeCell ref="AG178:AL180"/>
    <mergeCell ref="AM178:AQ180"/>
    <mergeCell ref="AY172:BE174"/>
    <mergeCell ref="E174:K174"/>
    <mergeCell ref="L174:Z174"/>
    <mergeCell ref="L175:Z176"/>
    <mergeCell ref="AA175:AF177"/>
    <mergeCell ref="AG175:AL177"/>
    <mergeCell ref="AM175:AQ177"/>
    <mergeCell ref="AR175:AV177"/>
    <mergeCell ref="AW175:AX177"/>
    <mergeCell ref="AY175:BE177"/>
    <mergeCell ref="E189:K189"/>
    <mergeCell ref="L189:Z189"/>
    <mergeCell ref="L190:Z191"/>
    <mergeCell ref="AA190:AF192"/>
    <mergeCell ref="AG190:AL192"/>
    <mergeCell ref="AM190:AQ192"/>
    <mergeCell ref="AY184:BE186"/>
    <mergeCell ref="E186:K186"/>
    <mergeCell ref="L186:Z186"/>
    <mergeCell ref="L187:Z188"/>
    <mergeCell ref="AA187:AF189"/>
    <mergeCell ref="AG187:AL189"/>
    <mergeCell ref="AM187:AQ189"/>
    <mergeCell ref="AR187:AV189"/>
    <mergeCell ref="AW187:AX189"/>
    <mergeCell ref="AY187:BE189"/>
    <mergeCell ref="AW181:AX183"/>
    <mergeCell ref="AY181:BE183"/>
    <mergeCell ref="E183:K183"/>
    <mergeCell ref="L183:Z183"/>
    <mergeCell ref="L184:Z185"/>
    <mergeCell ref="AA184:AF186"/>
    <mergeCell ref="AG184:AL186"/>
    <mergeCell ref="AM184:AQ186"/>
    <mergeCell ref="AR184:AV186"/>
    <mergeCell ref="AW184:AX186"/>
    <mergeCell ref="AW193:AX195"/>
    <mergeCell ref="AY193:BE195"/>
    <mergeCell ref="E195:K195"/>
    <mergeCell ref="L195:Z195"/>
    <mergeCell ref="L196:Z197"/>
    <mergeCell ref="AA196:AF198"/>
    <mergeCell ref="AG196:AL198"/>
    <mergeCell ref="AM196:AQ198"/>
    <mergeCell ref="AR196:AV198"/>
    <mergeCell ref="AW196:AX198"/>
    <mergeCell ref="AR190:AV192"/>
    <mergeCell ref="AW190:AX192"/>
    <mergeCell ref="AY190:BE192"/>
    <mergeCell ref="E192:K192"/>
    <mergeCell ref="L192:Z192"/>
    <mergeCell ref="L193:Z194"/>
    <mergeCell ref="AA193:AF195"/>
    <mergeCell ref="AG193:AL195"/>
    <mergeCell ref="AM193:AQ195"/>
    <mergeCell ref="AR193:AV195"/>
    <mergeCell ref="AR202:AV204"/>
    <mergeCell ref="AW202:AX204"/>
    <mergeCell ref="AY202:BE204"/>
    <mergeCell ref="E204:K204"/>
    <mergeCell ref="L204:Z204"/>
    <mergeCell ref="L205:Z206"/>
    <mergeCell ref="AA205:AF207"/>
    <mergeCell ref="AG205:AL207"/>
    <mergeCell ref="AM205:AQ207"/>
    <mergeCell ref="AR205:AV207"/>
    <mergeCell ref="E201:K201"/>
    <mergeCell ref="L201:Z201"/>
    <mergeCell ref="L202:Z203"/>
    <mergeCell ref="AA202:AF204"/>
    <mergeCell ref="AG202:AL204"/>
    <mergeCell ref="AM202:AQ204"/>
    <mergeCell ref="AY196:BE198"/>
    <mergeCell ref="E198:K198"/>
    <mergeCell ref="L198:Z198"/>
    <mergeCell ref="L199:Z200"/>
    <mergeCell ref="AA199:AF201"/>
    <mergeCell ref="AG199:AL201"/>
    <mergeCell ref="AM199:AQ201"/>
    <mergeCell ref="AR199:AV201"/>
    <mergeCell ref="AW199:AX201"/>
    <mergeCell ref="AY199:BE201"/>
    <mergeCell ref="D213:K216"/>
    <mergeCell ref="L213:Z214"/>
    <mergeCell ref="AA213:AD216"/>
    <mergeCell ref="AE213:AM216"/>
    <mergeCell ref="AN213:BB214"/>
    <mergeCell ref="BC213:BF216"/>
    <mergeCell ref="L215:Z215"/>
    <mergeCell ref="AN215:BB215"/>
    <mergeCell ref="L216:Z216"/>
    <mergeCell ref="AN216:BB216"/>
    <mergeCell ref="AW205:AX207"/>
    <mergeCell ref="AY205:BE207"/>
    <mergeCell ref="E207:K207"/>
    <mergeCell ref="L207:Z207"/>
    <mergeCell ref="AA208:AF210"/>
    <mergeCell ref="AG208:AJ210"/>
    <mergeCell ref="AK208:AL210"/>
    <mergeCell ref="AM208:AV210"/>
    <mergeCell ref="AW208:BE210"/>
    <mergeCell ref="BC221:BF224"/>
    <mergeCell ref="L223:Z223"/>
    <mergeCell ref="AN223:BB223"/>
    <mergeCell ref="D224:K224"/>
    <mergeCell ref="L224:Z224"/>
    <mergeCell ref="AE224:AM224"/>
    <mergeCell ref="AN224:BB224"/>
    <mergeCell ref="AE220:AM220"/>
    <mergeCell ref="AN220:BB220"/>
    <mergeCell ref="D221:K223"/>
    <mergeCell ref="L221:Z222"/>
    <mergeCell ref="AA221:AD224"/>
    <mergeCell ref="AE221:AM223"/>
    <mergeCell ref="AN221:BB222"/>
    <mergeCell ref="D217:K219"/>
    <mergeCell ref="L217:Z218"/>
    <mergeCell ref="AA217:AD220"/>
    <mergeCell ref="AE217:AM219"/>
    <mergeCell ref="AN217:BB218"/>
    <mergeCell ref="BC217:BF220"/>
    <mergeCell ref="L219:Z219"/>
    <mergeCell ref="AN219:BB219"/>
    <mergeCell ref="D220:K220"/>
    <mergeCell ref="L220:Z220"/>
    <mergeCell ref="BC229:BF232"/>
    <mergeCell ref="L231:Z231"/>
    <mergeCell ref="AN231:BB231"/>
    <mergeCell ref="D232:K232"/>
    <mergeCell ref="L232:Z232"/>
    <mergeCell ref="AE232:AM232"/>
    <mergeCell ref="AN232:BB232"/>
    <mergeCell ref="AE228:AM228"/>
    <mergeCell ref="AN228:BB228"/>
    <mergeCell ref="D229:K231"/>
    <mergeCell ref="L229:Z230"/>
    <mergeCell ref="AA229:AD232"/>
    <mergeCell ref="AE229:AM231"/>
    <mergeCell ref="AN229:BB230"/>
    <mergeCell ref="D225:K227"/>
    <mergeCell ref="L225:Z226"/>
    <mergeCell ref="AA225:AD228"/>
    <mergeCell ref="AE225:AM227"/>
    <mergeCell ref="AN225:BB226"/>
    <mergeCell ref="BC225:BF228"/>
    <mergeCell ref="L227:Z227"/>
    <mergeCell ref="AN227:BB227"/>
    <mergeCell ref="D228:K228"/>
    <mergeCell ref="L228:Z228"/>
    <mergeCell ref="BC237:BF240"/>
    <mergeCell ref="L239:Z239"/>
    <mergeCell ref="AN239:BB239"/>
    <mergeCell ref="D240:K240"/>
    <mergeCell ref="L240:Z240"/>
    <mergeCell ref="AE240:AM240"/>
    <mergeCell ref="AN240:BB240"/>
    <mergeCell ref="AE236:AM236"/>
    <mergeCell ref="AN236:BB236"/>
    <mergeCell ref="D237:K239"/>
    <mergeCell ref="L237:Z238"/>
    <mergeCell ref="AA237:AD240"/>
    <mergeCell ref="AE237:AM239"/>
    <mergeCell ref="AN237:BB238"/>
    <mergeCell ref="D233:K235"/>
    <mergeCell ref="L233:Z234"/>
    <mergeCell ref="AA233:AD236"/>
    <mergeCell ref="AE233:AM235"/>
    <mergeCell ref="AN233:BB234"/>
    <mergeCell ref="BC233:BF236"/>
    <mergeCell ref="L235:Z235"/>
    <mergeCell ref="AN235:BB235"/>
    <mergeCell ref="D236:K236"/>
    <mergeCell ref="L236:Z236"/>
    <mergeCell ref="BC245:BF248"/>
    <mergeCell ref="L247:Z247"/>
    <mergeCell ref="AN247:BB247"/>
    <mergeCell ref="D248:K248"/>
    <mergeCell ref="L248:Z248"/>
    <mergeCell ref="AE248:AM248"/>
    <mergeCell ref="AN248:BB248"/>
    <mergeCell ref="AE244:AM244"/>
    <mergeCell ref="AN244:BB244"/>
    <mergeCell ref="D245:K247"/>
    <mergeCell ref="L245:Z246"/>
    <mergeCell ref="AA245:AD248"/>
    <mergeCell ref="AE245:AM247"/>
    <mergeCell ref="AN245:BB246"/>
    <mergeCell ref="D241:K243"/>
    <mergeCell ref="L241:Z242"/>
    <mergeCell ref="AA241:AD244"/>
    <mergeCell ref="AE241:AM243"/>
    <mergeCell ref="AN241:BB242"/>
    <mergeCell ref="BC241:BF244"/>
    <mergeCell ref="L243:Z243"/>
    <mergeCell ref="AN243:BB243"/>
    <mergeCell ref="D244:K244"/>
    <mergeCell ref="L244:Z244"/>
    <mergeCell ref="BC253:BF256"/>
    <mergeCell ref="L255:Z255"/>
    <mergeCell ref="AN255:BB255"/>
    <mergeCell ref="D256:K256"/>
    <mergeCell ref="L256:Z256"/>
    <mergeCell ref="AE256:AM256"/>
    <mergeCell ref="AN256:BB256"/>
    <mergeCell ref="AE252:AM252"/>
    <mergeCell ref="AN252:BB252"/>
    <mergeCell ref="D253:K255"/>
    <mergeCell ref="L253:Z254"/>
    <mergeCell ref="AA253:AD256"/>
    <mergeCell ref="AE253:AM255"/>
    <mergeCell ref="AN253:BB254"/>
    <mergeCell ref="D249:K251"/>
    <mergeCell ref="L249:Z250"/>
    <mergeCell ref="AA249:AD252"/>
    <mergeCell ref="AE249:AM251"/>
    <mergeCell ref="AN249:BB250"/>
    <mergeCell ref="BC249:BF252"/>
    <mergeCell ref="L251:Z251"/>
    <mergeCell ref="AN251:BB251"/>
    <mergeCell ref="D252:K252"/>
    <mergeCell ref="L252:Z252"/>
    <mergeCell ref="BC261:BF264"/>
    <mergeCell ref="L263:Z263"/>
    <mergeCell ref="AN263:BB263"/>
    <mergeCell ref="D264:K264"/>
    <mergeCell ref="L264:Z264"/>
    <mergeCell ref="AE264:AM264"/>
    <mergeCell ref="AN264:BB264"/>
    <mergeCell ref="AE260:AM260"/>
    <mergeCell ref="AN260:BB260"/>
    <mergeCell ref="D261:K263"/>
    <mergeCell ref="L261:Z262"/>
    <mergeCell ref="AA261:AD264"/>
    <mergeCell ref="AE261:AM263"/>
    <mergeCell ref="AN261:BB262"/>
    <mergeCell ref="D257:K259"/>
    <mergeCell ref="L257:Z258"/>
    <mergeCell ref="AA257:AD260"/>
    <mergeCell ref="AE257:AM259"/>
    <mergeCell ref="AN257:BB258"/>
    <mergeCell ref="BC257:BF260"/>
    <mergeCell ref="L259:Z259"/>
    <mergeCell ref="AN259:BB259"/>
    <mergeCell ref="D260:K260"/>
    <mergeCell ref="L260:Z260"/>
    <mergeCell ref="BC269:BF272"/>
    <mergeCell ref="L271:Z271"/>
    <mergeCell ref="AN271:BB271"/>
    <mergeCell ref="D272:K272"/>
    <mergeCell ref="L272:Z272"/>
    <mergeCell ref="AE272:AM272"/>
    <mergeCell ref="AN272:BB272"/>
    <mergeCell ref="AE268:AM268"/>
    <mergeCell ref="AN268:BB268"/>
    <mergeCell ref="D269:K271"/>
    <mergeCell ref="L269:Z270"/>
    <mergeCell ref="AA269:AD272"/>
    <mergeCell ref="AE269:AM271"/>
    <mergeCell ref="AN269:BB270"/>
    <mergeCell ref="D265:K267"/>
    <mergeCell ref="L265:Z266"/>
    <mergeCell ref="AA265:AD268"/>
    <mergeCell ref="AE265:AM267"/>
    <mergeCell ref="AN265:BB266"/>
    <mergeCell ref="BC265:BF268"/>
    <mergeCell ref="L267:Z267"/>
    <mergeCell ref="AN267:BB267"/>
    <mergeCell ref="D268:K268"/>
    <mergeCell ref="L268:Z268"/>
    <mergeCell ref="AE276:AM276"/>
    <mergeCell ref="AN276:BB276"/>
    <mergeCell ref="D277:K279"/>
    <mergeCell ref="L277:Z278"/>
    <mergeCell ref="AA277:AD280"/>
    <mergeCell ref="AE277:AM279"/>
    <mergeCell ref="AN277:BB278"/>
    <mergeCell ref="D273:K275"/>
    <mergeCell ref="L273:Z274"/>
    <mergeCell ref="AA273:AD276"/>
    <mergeCell ref="AE273:AM275"/>
    <mergeCell ref="AN273:BB274"/>
    <mergeCell ref="BC273:BF276"/>
    <mergeCell ref="L275:Z275"/>
    <mergeCell ref="AN275:BB275"/>
    <mergeCell ref="D276:K276"/>
    <mergeCell ref="L276:Z276"/>
    <mergeCell ref="BE285:BF287"/>
    <mergeCell ref="D281:K283"/>
    <mergeCell ref="L281:Z282"/>
    <mergeCell ref="AA281:AD284"/>
    <mergeCell ref="AE281:AM283"/>
    <mergeCell ref="AN281:BB282"/>
    <mergeCell ref="BC281:BF284"/>
    <mergeCell ref="L283:Z283"/>
    <mergeCell ref="AN283:BB283"/>
    <mergeCell ref="D284:K284"/>
    <mergeCell ref="L284:Z284"/>
    <mergeCell ref="BC277:BF280"/>
    <mergeCell ref="L279:Z279"/>
    <mergeCell ref="AN279:BB279"/>
    <mergeCell ref="D280:K280"/>
    <mergeCell ref="L280:Z280"/>
    <mergeCell ref="AE280:AM280"/>
    <mergeCell ref="AN280:BB280"/>
    <mergeCell ref="D292:J294"/>
    <mergeCell ref="K292:Z293"/>
    <mergeCell ref="AA292:AF294"/>
    <mergeCell ref="AG292:AL294"/>
    <mergeCell ref="AM292:AR294"/>
    <mergeCell ref="AS292:AX294"/>
    <mergeCell ref="K294:Z294"/>
    <mergeCell ref="D289:J291"/>
    <mergeCell ref="K289:Z291"/>
    <mergeCell ref="AA289:AF291"/>
    <mergeCell ref="AG289:AL291"/>
    <mergeCell ref="AM289:AR291"/>
    <mergeCell ref="AS289:AX291"/>
    <mergeCell ref="AE284:AM284"/>
    <mergeCell ref="AN284:BB284"/>
    <mergeCell ref="D285:AS287"/>
    <mergeCell ref="AT285:AY287"/>
    <mergeCell ref="AZ285:BD287"/>
    <mergeCell ref="AV299:AZ301"/>
    <mergeCell ref="BA299:BF301"/>
    <mergeCell ref="J301:W301"/>
    <mergeCell ref="D302:I304"/>
    <mergeCell ref="J302:W303"/>
    <mergeCell ref="X302:AB304"/>
    <mergeCell ref="AC302:AG302"/>
    <mergeCell ref="AH302:AJ302"/>
    <mergeCell ref="AK302:AK304"/>
    <mergeCell ref="AL302:AP304"/>
    <mergeCell ref="AB295:AR295"/>
    <mergeCell ref="AS295:AX295"/>
    <mergeCell ref="AY295:BA295"/>
    <mergeCell ref="C298:BF298"/>
    <mergeCell ref="D299:I301"/>
    <mergeCell ref="J299:W300"/>
    <mergeCell ref="X299:AB301"/>
    <mergeCell ref="AC299:AK301"/>
    <mergeCell ref="AL299:AP301"/>
    <mergeCell ref="AQ299:AU301"/>
    <mergeCell ref="AL305:AP307"/>
    <mergeCell ref="AQ305:AU307"/>
    <mergeCell ref="AV305:AZ307"/>
    <mergeCell ref="BA305:BF306"/>
    <mergeCell ref="AC306:AG306"/>
    <mergeCell ref="AH306:AJ306"/>
    <mergeCell ref="AC307:AG307"/>
    <mergeCell ref="AH307:AJ307"/>
    <mergeCell ref="BA307:BF307"/>
    <mergeCell ref="D305:I307"/>
    <mergeCell ref="J305:W306"/>
    <mergeCell ref="X305:AB307"/>
    <mergeCell ref="AC305:AG305"/>
    <mergeCell ref="AH305:AJ305"/>
    <mergeCell ref="AK305:AK307"/>
    <mergeCell ref="J307:W307"/>
    <mergeCell ref="AQ302:AU304"/>
    <mergeCell ref="AV302:AZ304"/>
    <mergeCell ref="BA302:BF303"/>
    <mergeCell ref="AC303:AG303"/>
    <mergeCell ref="AH303:AJ303"/>
    <mergeCell ref="J304:W304"/>
    <mergeCell ref="AC304:AG304"/>
    <mergeCell ref="AH304:AJ304"/>
    <mergeCell ref="BA304:BF304"/>
    <mergeCell ref="D322:S323"/>
    <mergeCell ref="T322:Y324"/>
    <mergeCell ref="Z322:AE324"/>
    <mergeCell ref="AF322:AK324"/>
    <mergeCell ref="AL322:AQ324"/>
    <mergeCell ref="D324:S324"/>
    <mergeCell ref="AQ311:AU312"/>
    <mergeCell ref="AV311:BF312"/>
    <mergeCell ref="D314:BK314"/>
    <mergeCell ref="D315:BF315"/>
    <mergeCell ref="D319:S321"/>
    <mergeCell ref="T319:Y321"/>
    <mergeCell ref="Z319:AE321"/>
    <mergeCell ref="AF319:AK321"/>
    <mergeCell ref="AL319:AQ321"/>
    <mergeCell ref="AL308:AP310"/>
    <mergeCell ref="AQ308:AU310"/>
    <mergeCell ref="AV308:AZ310"/>
    <mergeCell ref="BA308:BF309"/>
    <mergeCell ref="AC309:AG309"/>
    <mergeCell ref="AH309:AJ309"/>
    <mergeCell ref="AC310:AG310"/>
    <mergeCell ref="AH310:AJ310"/>
    <mergeCell ref="BA310:BF310"/>
    <mergeCell ref="D308:I310"/>
    <mergeCell ref="J308:W309"/>
    <mergeCell ref="X308:AB310"/>
    <mergeCell ref="AC308:AG308"/>
    <mergeCell ref="AH308:AJ308"/>
    <mergeCell ref="AK308:AK310"/>
    <mergeCell ref="J310:W310"/>
    <mergeCell ref="D349:O351"/>
    <mergeCell ref="P349:AF350"/>
    <mergeCell ref="AG349:AM351"/>
    <mergeCell ref="AN349:AS351"/>
    <mergeCell ref="AT349:AY351"/>
    <mergeCell ref="AZ349:BE351"/>
    <mergeCell ref="P351:AF351"/>
    <mergeCell ref="D346:O348"/>
    <mergeCell ref="P346:AF347"/>
    <mergeCell ref="AG346:AM348"/>
    <mergeCell ref="AN346:AS348"/>
    <mergeCell ref="AT346:AY348"/>
    <mergeCell ref="AZ346:BE348"/>
    <mergeCell ref="P348:AF348"/>
    <mergeCell ref="D326:BF327"/>
    <mergeCell ref="N331:P331"/>
    <mergeCell ref="T333:V333"/>
    <mergeCell ref="C342:BE342"/>
    <mergeCell ref="D343:O345"/>
    <mergeCell ref="P343:AF345"/>
    <mergeCell ref="AG343:AM345"/>
    <mergeCell ref="AN343:AS345"/>
    <mergeCell ref="AT343:AY345"/>
    <mergeCell ref="AZ343:BE345"/>
    <mergeCell ref="D358:O360"/>
    <mergeCell ref="P358:AF359"/>
    <mergeCell ref="AG358:AM360"/>
    <mergeCell ref="AN358:AS360"/>
    <mergeCell ref="AT358:AY360"/>
    <mergeCell ref="AZ358:BE360"/>
    <mergeCell ref="P360:AF360"/>
    <mergeCell ref="D355:O357"/>
    <mergeCell ref="P355:AF356"/>
    <mergeCell ref="AG355:AM357"/>
    <mergeCell ref="AN355:AS357"/>
    <mergeCell ref="AT355:AY357"/>
    <mergeCell ref="AZ355:BE357"/>
    <mergeCell ref="P357:AF357"/>
    <mergeCell ref="D352:O354"/>
    <mergeCell ref="P352:AF353"/>
    <mergeCell ref="AG352:AM354"/>
    <mergeCell ref="AN352:AS354"/>
    <mergeCell ref="AT352:AY354"/>
    <mergeCell ref="AZ352:BE354"/>
    <mergeCell ref="P354:AF354"/>
    <mergeCell ref="C380:H382"/>
    <mergeCell ref="I380:L382"/>
    <mergeCell ref="M380:N381"/>
    <mergeCell ref="P380:U382"/>
    <mergeCell ref="V380:Y382"/>
    <mergeCell ref="K368:AA369"/>
    <mergeCell ref="AI368:AY369"/>
    <mergeCell ref="K370:AA370"/>
    <mergeCell ref="AI370:AY370"/>
    <mergeCell ref="K371:AA372"/>
    <mergeCell ref="AI371:AY372"/>
    <mergeCell ref="W361:AB363"/>
    <mergeCell ref="AC361:AF363"/>
    <mergeCell ref="AG361:AH363"/>
    <mergeCell ref="AI361:AT363"/>
    <mergeCell ref="AU361:BE363"/>
    <mergeCell ref="D365:J367"/>
    <mergeCell ref="K365:AA367"/>
    <mergeCell ref="AB365:AH367"/>
    <mergeCell ref="AI365:AY367"/>
    <mergeCell ref="AZ380:BA381"/>
    <mergeCell ref="AT381:AY382"/>
    <mergeCell ref="M382:N382"/>
    <mergeCell ref="Z382:AA382"/>
    <mergeCell ref="AL382:AM382"/>
    <mergeCell ref="AZ382:BA382"/>
    <mergeCell ref="Z380:AA381"/>
    <mergeCell ref="AB380:AG382"/>
    <mergeCell ref="AH380:AK382"/>
    <mergeCell ref="AL380:AM381"/>
    <mergeCell ref="AN380:AS382"/>
    <mergeCell ref="AT380:AY380"/>
    <mergeCell ref="K373:AA373"/>
    <mergeCell ref="AI373:AY373"/>
    <mergeCell ref="AN374:AS376"/>
    <mergeCell ref="AT374:AW376"/>
    <mergeCell ref="AX374:AY376"/>
    <mergeCell ref="D395:I397"/>
    <mergeCell ref="J395:AF396"/>
    <mergeCell ref="AG395:AL397"/>
    <mergeCell ref="AM395:AR397"/>
    <mergeCell ref="AS395:AX397"/>
    <mergeCell ref="AY395:BD397"/>
    <mergeCell ref="J397:AF397"/>
    <mergeCell ref="AS387:BA387"/>
    <mergeCell ref="BB387:BH387"/>
    <mergeCell ref="BI387:BK387"/>
    <mergeCell ref="D392:I394"/>
    <mergeCell ref="J392:AF394"/>
    <mergeCell ref="AG392:AL394"/>
    <mergeCell ref="AM392:AR394"/>
    <mergeCell ref="AS392:AX394"/>
    <mergeCell ref="AY392:BD394"/>
    <mergeCell ref="C383:N383"/>
    <mergeCell ref="P383:AM383"/>
    <mergeCell ref="AM384:AU386"/>
    <mergeCell ref="AV384:BB386"/>
    <mergeCell ref="BC384:BE385"/>
    <mergeCell ref="BC386:BE386"/>
    <mergeCell ref="AY411:BD413"/>
    <mergeCell ref="D414:I416"/>
    <mergeCell ref="J414:AF415"/>
    <mergeCell ref="AG414:AL416"/>
    <mergeCell ref="AM414:AR416"/>
    <mergeCell ref="AS414:AX416"/>
    <mergeCell ref="AY414:BD416"/>
    <mergeCell ref="J416:AF416"/>
    <mergeCell ref="D400:BD400"/>
    <mergeCell ref="F401:BG402"/>
    <mergeCell ref="F403:BF405"/>
    <mergeCell ref="F406:BF407"/>
    <mergeCell ref="D408:BF408"/>
    <mergeCell ref="D411:I413"/>
    <mergeCell ref="J411:AF413"/>
    <mergeCell ref="AG411:AL413"/>
    <mergeCell ref="AM411:AR413"/>
    <mergeCell ref="AS411:AX413"/>
    <mergeCell ref="D429:I431"/>
    <mergeCell ref="J429:AF430"/>
    <mergeCell ref="AG429:AL431"/>
    <mergeCell ref="AM429:AR431"/>
    <mergeCell ref="AS429:AX431"/>
    <mergeCell ref="AY429:BD431"/>
    <mergeCell ref="J431:AF431"/>
    <mergeCell ref="D417:BD417"/>
    <mergeCell ref="F418:BG419"/>
    <mergeCell ref="F420:BF421"/>
    <mergeCell ref="F422:BF423"/>
    <mergeCell ref="D426:I428"/>
    <mergeCell ref="J426:AF428"/>
    <mergeCell ref="AG426:AL428"/>
    <mergeCell ref="AM426:AR428"/>
    <mergeCell ref="AS426:AX428"/>
    <mergeCell ref="AY426:BD428"/>
    <mergeCell ref="D441:I443"/>
    <mergeCell ref="J441:AF442"/>
    <mergeCell ref="AG441:AL443"/>
    <mergeCell ref="AM441:AR443"/>
    <mergeCell ref="AS441:AX443"/>
    <mergeCell ref="AY441:BD443"/>
    <mergeCell ref="J443:AF443"/>
    <mergeCell ref="D438:I440"/>
    <mergeCell ref="J438:AF439"/>
    <mergeCell ref="AG438:AL440"/>
    <mergeCell ref="AM438:AR440"/>
    <mergeCell ref="AS438:AX440"/>
    <mergeCell ref="AY438:BD440"/>
    <mergeCell ref="J440:AF440"/>
    <mergeCell ref="D435:I437"/>
    <mergeCell ref="J435:AF437"/>
    <mergeCell ref="AG435:AL437"/>
    <mergeCell ref="AM435:AR437"/>
    <mergeCell ref="AS435:AX437"/>
    <mergeCell ref="AY435:BD437"/>
    <mergeCell ref="D459:BF459"/>
    <mergeCell ref="D460:BF461"/>
    <mergeCell ref="D466:R468"/>
    <mergeCell ref="S466:AF468"/>
    <mergeCell ref="AG466:AM468"/>
    <mergeCell ref="AN466:AS468"/>
    <mergeCell ref="AT466:AY468"/>
    <mergeCell ref="AZ466:BE468"/>
    <mergeCell ref="AZ450:BE452"/>
    <mergeCell ref="D453:R458"/>
    <mergeCell ref="S453:AF457"/>
    <mergeCell ref="AG453:AM458"/>
    <mergeCell ref="AN453:AS458"/>
    <mergeCell ref="AT453:AY458"/>
    <mergeCell ref="AZ453:BE458"/>
    <mergeCell ref="S458:AF458"/>
    <mergeCell ref="AN444:AX444"/>
    <mergeCell ref="AY444:BB444"/>
    <mergeCell ref="BC444:BD444"/>
    <mergeCell ref="D445:BD445"/>
    <mergeCell ref="D446:BD446"/>
    <mergeCell ref="D450:R452"/>
    <mergeCell ref="S450:AF452"/>
    <mergeCell ref="AG450:AM452"/>
    <mergeCell ref="AN450:AS452"/>
    <mergeCell ref="AT450:AY452"/>
    <mergeCell ref="AZ473:BE475"/>
    <mergeCell ref="D476:O478"/>
    <mergeCell ref="P476:R478"/>
    <mergeCell ref="S476:AF477"/>
    <mergeCell ref="AG476:AM478"/>
    <mergeCell ref="AN476:AS478"/>
    <mergeCell ref="AT476:AY478"/>
    <mergeCell ref="AZ476:BE478"/>
    <mergeCell ref="S478:AF478"/>
    <mergeCell ref="D473:O475"/>
    <mergeCell ref="P473:R475"/>
    <mergeCell ref="S473:AF475"/>
    <mergeCell ref="AG473:AM475"/>
    <mergeCell ref="AN473:AS475"/>
    <mergeCell ref="AT473:AY475"/>
    <mergeCell ref="D469:R471"/>
    <mergeCell ref="S469:AF470"/>
    <mergeCell ref="AG469:AM471"/>
    <mergeCell ref="AN469:AS471"/>
    <mergeCell ref="AT469:AY471"/>
    <mergeCell ref="AZ469:BE471"/>
    <mergeCell ref="S471:AF471"/>
    <mergeCell ref="D490:Z492"/>
    <mergeCell ref="AA490:AF492"/>
    <mergeCell ref="AG490:AM492"/>
    <mergeCell ref="AN490:AT492"/>
    <mergeCell ref="AU490:AZ492"/>
    <mergeCell ref="BA491:BF492"/>
    <mergeCell ref="AZ479:BE481"/>
    <mergeCell ref="S481:AF481"/>
    <mergeCell ref="D482:AH484"/>
    <mergeCell ref="AI482:AT484"/>
    <mergeCell ref="AU482:BE484"/>
    <mergeCell ref="D485:BG485"/>
    <mergeCell ref="D479:O481"/>
    <mergeCell ref="P479:R481"/>
    <mergeCell ref="S479:AF480"/>
    <mergeCell ref="AG479:AM481"/>
    <mergeCell ref="AN479:AS481"/>
    <mergeCell ref="AT479:AY481"/>
    <mergeCell ref="D497:Z498"/>
    <mergeCell ref="AA497:AF498"/>
    <mergeCell ref="AG497:AM498"/>
    <mergeCell ref="AN497:AT498"/>
    <mergeCell ref="AU497:AZ498"/>
    <mergeCell ref="BA497:BF498"/>
    <mergeCell ref="BE493:BF494"/>
    <mergeCell ref="BG493:BH494"/>
    <mergeCell ref="D495:Z496"/>
    <mergeCell ref="AA495:AF496"/>
    <mergeCell ref="AG495:AM496"/>
    <mergeCell ref="AN495:AT496"/>
    <mergeCell ref="AU495:AZ496"/>
    <mergeCell ref="BA495:BF496"/>
    <mergeCell ref="D493:Z494"/>
    <mergeCell ref="AA493:AF494"/>
    <mergeCell ref="AG493:AM494"/>
    <mergeCell ref="AN493:AT494"/>
    <mergeCell ref="AU493:AZ494"/>
    <mergeCell ref="BA493:BD494"/>
    <mergeCell ref="D508:Z509"/>
    <mergeCell ref="AA508:AF509"/>
    <mergeCell ref="AG508:AM509"/>
    <mergeCell ref="AN508:AT509"/>
    <mergeCell ref="AU508:AZ509"/>
    <mergeCell ref="D515:J517"/>
    <mergeCell ref="K515:Z516"/>
    <mergeCell ref="AA515:AF517"/>
    <mergeCell ref="AG515:AM517"/>
    <mergeCell ref="AN515:AT517"/>
    <mergeCell ref="D500:BE500"/>
    <mergeCell ref="D501:BF501"/>
    <mergeCell ref="D505:Z507"/>
    <mergeCell ref="AA505:AF507"/>
    <mergeCell ref="AG505:AM507"/>
    <mergeCell ref="AN505:AT507"/>
    <mergeCell ref="AU505:AZ507"/>
    <mergeCell ref="D526:J528"/>
    <mergeCell ref="K526:Z527"/>
    <mergeCell ref="AA526:AF528"/>
    <mergeCell ref="AG526:AM528"/>
    <mergeCell ref="AN526:AT528"/>
    <mergeCell ref="AU526:AZ528"/>
    <mergeCell ref="K528:Z528"/>
    <mergeCell ref="D523:J525"/>
    <mergeCell ref="K523:Z524"/>
    <mergeCell ref="AA523:AF525"/>
    <mergeCell ref="AG523:AM525"/>
    <mergeCell ref="AN523:AT525"/>
    <mergeCell ref="AU523:AZ525"/>
    <mergeCell ref="K525:Z525"/>
    <mergeCell ref="AU515:AZ517"/>
    <mergeCell ref="K517:Z517"/>
    <mergeCell ref="D518:J520"/>
    <mergeCell ref="K518:Z519"/>
    <mergeCell ref="AA518:AF520"/>
    <mergeCell ref="AG518:AM520"/>
    <mergeCell ref="AN518:AT520"/>
    <mergeCell ref="AU518:AZ520"/>
    <mergeCell ref="K520:Z520"/>
    <mergeCell ref="D543:Z544"/>
    <mergeCell ref="AA543:AF544"/>
    <mergeCell ref="AG543:AM544"/>
    <mergeCell ref="AN543:AT544"/>
    <mergeCell ref="AU543:AZ544"/>
    <mergeCell ref="D545:Z546"/>
    <mergeCell ref="AA545:AF546"/>
    <mergeCell ref="AG545:AM546"/>
    <mergeCell ref="AN545:AT546"/>
    <mergeCell ref="AU545:AZ546"/>
    <mergeCell ref="U534:BC534"/>
    <mergeCell ref="U535:BD535"/>
    <mergeCell ref="U536:BE536"/>
    <mergeCell ref="A538:AT538"/>
    <mergeCell ref="D540:Z542"/>
    <mergeCell ref="AA540:AF542"/>
    <mergeCell ref="AG540:AM542"/>
    <mergeCell ref="AN540:AT542"/>
    <mergeCell ref="AU540:AZ542"/>
    <mergeCell ref="BA540:BF546"/>
    <mergeCell ref="BA554:BF558"/>
    <mergeCell ref="D557:Z558"/>
    <mergeCell ref="AA557:AF558"/>
    <mergeCell ref="AG557:AM558"/>
    <mergeCell ref="AN557:AT558"/>
    <mergeCell ref="AU557:AZ558"/>
    <mergeCell ref="AU551:AZ552"/>
    <mergeCell ref="D554:Z556"/>
    <mergeCell ref="AA554:AF556"/>
    <mergeCell ref="AG554:AM556"/>
    <mergeCell ref="AN554:AT556"/>
    <mergeCell ref="AU554:AZ556"/>
    <mergeCell ref="D548:Z550"/>
    <mergeCell ref="AA548:AF550"/>
    <mergeCell ref="AG548:AM550"/>
    <mergeCell ref="AN548:AT550"/>
    <mergeCell ref="AU548:AZ550"/>
    <mergeCell ref="BA548:BF552"/>
    <mergeCell ref="D551:Z552"/>
    <mergeCell ref="AA551:AF552"/>
    <mergeCell ref="AG551:AM552"/>
    <mergeCell ref="AN551:AT552"/>
    <mergeCell ref="D570:S571"/>
    <mergeCell ref="T570:AB571"/>
    <mergeCell ref="AC570:AH571"/>
    <mergeCell ref="AI570:AN571"/>
    <mergeCell ref="AO570:AT571"/>
    <mergeCell ref="AU570:BA571"/>
    <mergeCell ref="D568:S569"/>
    <mergeCell ref="T568:AB569"/>
    <mergeCell ref="AC568:AH569"/>
    <mergeCell ref="AI568:AN569"/>
    <mergeCell ref="AO568:AT569"/>
    <mergeCell ref="AU568:BA569"/>
    <mergeCell ref="D559:BF559"/>
    <mergeCell ref="B563:BE563"/>
    <mergeCell ref="D565:S567"/>
    <mergeCell ref="T565:AB567"/>
    <mergeCell ref="AC565:AH567"/>
    <mergeCell ref="AI565:AN567"/>
    <mergeCell ref="AO565:AT567"/>
    <mergeCell ref="AU565:BA567"/>
    <mergeCell ref="D576:S577"/>
    <mergeCell ref="T576:AB577"/>
    <mergeCell ref="AC576:AH577"/>
    <mergeCell ref="AI576:AN577"/>
    <mergeCell ref="AO576:AT577"/>
    <mergeCell ref="AU576:BA577"/>
    <mergeCell ref="D574:S575"/>
    <mergeCell ref="T574:AB575"/>
    <mergeCell ref="AC574:AH575"/>
    <mergeCell ref="AI574:AN575"/>
    <mergeCell ref="AO574:AT575"/>
    <mergeCell ref="AU574:BA575"/>
    <mergeCell ref="D572:S573"/>
    <mergeCell ref="T572:AB573"/>
    <mergeCell ref="AC572:AH573"/>
    <mergeCell ref="AI572:AN573"/>
    <mergeCell ref="AO572:AT573"/>
    <mergeCell ref="AU572:BA573"/>
    <mergeCell ref="D587:W588"/>
    <mergeCell ref="X587:AB588"/>
    <mergeCell ref="AC587:AD588"/>
    <mergeCell ref="AE587:AL588"/>
    <mergeCell ref="AT587:AZ588"/>
    <mergeCell ref="D589:W590"/>
    <mergeCell ref="X589:AB590"/>
    <mergeCell ref="AC589:AD590"/>
    <mergeCell ref="AE589:AL590"/>
    <mergeCell ref="AT589:AX590"/>
    <mergeCell ref="D578:AS578"/>
    <mergeCell ref="AT578:BA579"/>
    <mergeCell ref="D579:AS579"/>
    <mergeCell ref="AT580:AY581"/>
    <mergeCell ref="AZ580:BA581"/>
    <mergeCell ref="D584:W586"/>
    <mergeCell ref="X584:AD586"/>
    <mergeCell ref="AE584:AL586"/>
    <mergeCell ref="AM584:AS586"/>
    <mergeCell ref="E605:AA605"/>
    <mergeCell ref="AE606:AL606"/>
    <mergeCell ref="E607:BE607"/>
    <mergeCell ref="G608:R608"/>
    <mergeCell ref="AD599:BF599"/>
    <mergeCell ref="D600:W600"/>
    <mergeCell ref="AD600:AW600"/>
    <mergeCell ref="D601:Q602"/>
    <mergeCell ref="U601:Z602"/>
    <mergeCell ref="AD601:AQ602"/>
    <mergeCell ref="AT601:BC601"/>
    <mergeCell ref="AY589:AZ590"/>
    <mergeCell ref="D591:AZ591"/>
    <mergeCell ref="D592:AZ592"/>
    <mergeCell ref="D597:Q598"/>
    <mergeCell ref="U597:Z598"/>
    <mergeCell ref="AD597:AQ598"/>
  </mergeCells>
  <phoneticPr fontId="6"/>
  <conditionalFormatting sqref="C341 A341 AN387:AR387 C383:C386 B387 O383:P387 BL387:IV387 A432:C432 BK432:IV432 J398:U399 BK392:IV400 A392:C400 D395:I399 A408:C408 BL408:IV408 E561:IV561 B561:C561">
    <cfRule type="expression" dxfId="181" priority="54" stopIfTrue="1">
      <formula>"sum"</formula>
    </cfRule>
  </conditionalFormatting>
  <conditionalFormatting sqref="A342:C342 D341:IV341 BF342:IV342">
    <cfRule type="expression" dxfId="180" priority="53" stopIfTrue="1">
      <formula>"sum"</formula>
    </cfRule>
  </conditionalFormatting>
  <conditionalFormatting sqref="A364 C364">
    <cfRule type="expression" dxfId="179" priority="52" stopIfTrue="1">
      <formula>"sum"</formula>
    </cfRule>
  </conditionalFormatting>
  <conditionalFormatting sqref="D364:IV364">
    <cfRule type="expression" dxfId="178" priority="51" stopIfTrue="1">
      <formula>"sum"</formula>
    </cfRule>
  </conditionalFormatting>
  <conditionalFormatting sqref="A378:XFD378">
    <cfRule type="expression" dxfId="177" priority="50" stopIfTrue="1">
      <formula>"sum"</formula>
    </cfRule>
  </conditionalFormatting>
  <conditionalFormatting sqref="A379:XFD379">
    <cfRule type="expression" dxfId="176" priority="49" stopIfTrue="1">
      <formula>"sum"</formula>
    </cfRule>
  </conditionalFormatting>
  <conditionalFormatting sqref="AN383:IV383 BH380:IV382 BF384:IV386">
    <cfRule type="expression" dxfId="175" priority="48" stopIfTrue="1">
      <formula>"sum"</formula>
    </cfRule>
  </conditionalFormatting>
  <conditionalFormatting sqref="A447:IV447">
    <cfRule type="expression" dxfId="174" priority="47" stopIfTrue="1">
      <formula>"sum"</formula>
    </cfRule>
  </conditionalFormatting>
  <conditionalFormatting sqref="AI482 AU482">
    <cfRule type="expression" dxfId="173" priority="46" stopIfTrue="1">
      <formula>"sum"</formula>
    </cfRule>
  </conditionalFormatting>
  <conditionalFormatting sqref="J441:AX443">
    <cfRule type="expression" dxfId="172" priority="39" stopIfTrue="1">
      <formula>"sum"</formula>
    </cfRule>
  </conditionalFormatting>
  <conditionalFormatting sqref="A433:IV433">
    <cfRule type="expression" dxfId="171" priority="42" stopIfTrue="1">
      <formula>"sum"</formula>
    </cfRule>
  </conditionalFormatting>
  <conditionalFormatting sqref="D438:I440 J435:AL437 AS435:IV437 BE438:IV440 A435:C440 A444:C446 C434:IV434 BE445:IV446 AN444 AY444:IV444">
    <cfRule type="expression" dxfId="170" priority="45" stopIfTrue="1">
      <formula>"sum"</formula>
    </cfRule>
  </conditionalFormatting>
  <conditionalFormatting sqref="AY438:BD440">
    <cfRule type="expression" dxfId="169" priority="44" stopIfTrue="1">
      <formula>"sum"</formula>
    </cfRule>
  </conditionalFormatting>
  <conditionalFormatting sqref="J438:AX440">
    <cfRule type="expression" dxfId="168" priority="43" stopIfTrue="1">
      <formula>"sum"</formula>
    </cfRule>
  </conditionalFormatting>
  <conditionalFormatting sqref="BE441:IV443 A441:I443">
    <cfRule type="expression" dxfId="167" priority="41" stopIfTrue="1">
      <formula>"sum"</formula>
    </cfRule>
  </conditionalFormatting>
  <conditionalFormatting sqref="AY441:BD443">
    <cfRule type="expression" dxfId="166" priority="40" stopIfTrue="1">
      <formula>"sum"</formula>
    </cfRule>
  </conditionalFormatting>
  <conditionalFormatting sqref="C329:IV329 A329 A339:IV340">
    <cfRule type="expression" dxfId="165" priority="38" stopIfTrue="1">
      <formula>"sum"</formula>
    </cfRule>
  </conditionalFormatting>
  <conditionalFormatting sqref="A337:IV337 BO338:IV338">
    <cfRule type="expression" dxfId="164" priority="37" stopIfTrue="1">
      <formula>"sum"</formula>
    </cfRule>
  </conditionalFormatting>
  <conditionalFormatting sqref="A338:BN338">
    <cfRule type="expression" dxfId="163" priority="36" stopIfTrue="1">
      <formula>"sum"</formula>
    </cfRule>
  </conditionalFormatting>
  <conditionalFormatting sqref="BE411:BJ413">
    <cfRule type="expression" dxfId="162" priority="24" stopIfTrue="1">
      <formula>"sum"</formula>
    </cfRule>
  </conditionalFormatting>
  <conditionalFormatting sqref="J429:AL431">
    <cfRule type="expression" dxfId="161" priority="18" stopIfTrue="1">
      <formula>"sum"</formula>
    </cfRule>
  </conditionalFormatting>
  <conditionalFormatting sqref="BI390">
    <cfRule type="expression" dxfId="160" priority="35" stopIfTrue="1">
      <formula>"sum"</formula>
    </cfRule>
  </conditionalFormatting>
  <conditionalFormatting sqref="J395:AL397">
    <cfRule type="expression" dxfId="159" priority="32" stopIfTrue="1">
      <formula>"sum"</formula>
    </cfRule>
  </conditionalFormatting>
  <conditionalFormatting sqref="J392:AL394 AS392:BD394">
    <cfRule type="expression" dxfId="158" priority="34" stopIfTrue="1">
      <formula>"sum"</formula>
    </cfRule>
  </conditionalFormatting>
  <conditionalFormatting sqref="AY395:BD397">
    <cfRule type="expression" dxfId="157" priority="33" stopIfTrue="1">
      <formula>"sum"</formula>
    </cfRule>
  </conditionalFormatting>
  <conditionalFormatting sqref="BE392:BJ394">
    <cfRule type="expression" dxfId="156" priority="31" stopIfTrue="1">
      <formula>"sum"</formula>
    </cfRule>
  </conditionalFormatting>
  <conditionalFormatting sqref="BE395">
    <cfRule type="expression" dxfId="155" priority="30" stopIfTrue="1">
      <formula>"sum"</formula>
    </cfRule>
  </conditionalFormatting>
  <conditionalFormatting sqref="AM395:AX397">
    <cfRule type="expression" dxfId="154" priority="29" stopIfTrue="1">
      <formula>"sum"</formula>
    </cfRule>
  </conditionalFormatting>
  <conditionalFormatting sqref="A411:C417 BK411:IV417">
    <cfRule type="expression" dxfId="153" priority="28" stopIfTrue="1">
      <formula>"sum"</formula>
    </cfRule>
  </conditionalFormatting>
  <conditionalFormatting sqref="AM429:AX431">
    <cfRule type="expression" dxfId="152" priority="15" stopIfTrue="1">
      <formula>"sum"</formula>
    </cfRule>
  </conditionalFormatting>
  <conditionalFormatting sqref="J414:AL416">
    <cfRule type="expression" dxfId="151" priority="25" stopIfTrue="1">
      <formula>"sum"</formula>
    </cfRule>
  </conditionalFormatting>
  <conditionalFormatting sqref="D414:I416 J411:AL413 AS411:BD413 D417">
    <cfRule type="expression" dxfId="150" priority="27" stopIfTrue="1">
      <formula>"sum"</formula>
    </cfRule>
  </conditionalFormatting>
  <conditionalFormatting sqref="AY414:BD416">
    <cfRule type="expression" dxfId="149" priority="26" stopIfTrue="1">
      <formula>"sum"</formula>
    </cfRule>
  </conditionalFormatting>
  <conditionalFormatting sqref="BE414">
    <cfRule type="expression" dxfId="148" priority="23" stopIfTrue="1">
      <formula>"sum"</formula>
    </cfRule>
  </conditionalFormatting>
  <conditionalFormatting sqref="AM414:AX416">
    <cfRule type="expression" dxfId="147" priority="22" stopIfTrue="1">
      <formula>"sum"</formula>
    </cfRule>
  </conditionalFormatting>
  <conditionalFormatting sqref="BE426:BJ428">
    <cfRule type="expression" dxfId="146" priority="17" stopIfTrue="1">
      <formula>"sum"</formula>
    </cfRule>
  </conditionalFormatting>
  <conditionalFormatting sqref="A426:C431 BK426:IV431">
    <cfRule type="expression" dxfId="145" priority="21" stopIfTrue="1">
      <formula>"sum"</formula>
    </cfRule>
  </conditionalFormatting>
  <conditionalFormatting sqref="D429:I431 J426:AL428 AS426:BD428">
    <cfRule type="expression" dxfId="144" priority="20" stopIfTrue="1">
      <formula>"sum"</formula>
    </cfRule>
  </conditionalFormatting>
  <conditionalFormatting sqref="AY429:BD431">
    <cfRule type="expression" dxfId="143" priority="19" stopIfTrue="1">
      <formula>"sum"</formula>
    </cfRule>
  </conditionalFormatting>
  <conditionalFormatting sqref="BE429">
    <cfRule type="expression" dxfId="142" priority="16" stopIfTrue="1">
      <formula>"sum"</formula>
    </cfRule>
  </conditionalFormatting>
  <conditionalFormatting sqref="BI387">
    <cfRule type="expression" dxfId="141" priority="14" stopIfTrue="1">
      <formula>"sum"</formula>
    </cfRule>
  </conditionalFormatting>
  <conditionalFormatting sqref="AG361 W361 AC361">
    <cfRule type="expression" dxfId="140" priority="12" stopIfTrue="1">
      <formula>"sum"</formula>
    </cfRule>
  </conditionalFormatting>
  <conditionalFormatting sqref="AX374 AN374 AT374">
    <cfRule type="expression" dxfId="139" priority="11" stopIfTrue="1">
      <formula>"sum"</formula>
    </cfRule>
  </conditionalFormatting>
  <conditionalFormatting sqref="AI361 AU361">
    <cfRule type="expression" dxfId="138" priority="13" stopIfTrue="1">
      <formula>"sum"</formula>
    </cfRule>
  </conditionalFormatting>
  <conditionalFormatting sqref="AM384 AV384 BC386 BC384">
    <cfRule type="expression" dxfId="137" priority="10" stopIfTrue="1">
      <formula>"sum"</formula>
    </cfRule>
  </conditionalFormatting>
  <conditionalFormatting sqref="A401:D407 BL401:IV407">
    <cfRule type="expression" dxfId="136" priority="9" stopIfTrue="1">
      <formula>"sum"</formula>
    </cfRule>
  </conditionalFormatting>
  <conditionalFormatting sqref="F401">
    <cfRule type="expression" dxfId="135" priority="8" stopIfTrue="1">
      <formula>"sum"</formula>
    </cfRule>
  </conditionalFormatting>
  <conditionalFormatting sqref="BL420:IV423 A420:D423">
    <cfRule type="expression" dxfId="134" priority="7" stopIfTrue="1">
      <formula>"sum"</formula>
    </cfRule>
  </conditionalFormatting>
  <conditionalFormatting sqref="BL418:IV419 A418:D419">
    <cfRule type="expression" dxfId="133" priority="6" stopIfTrue="1">
      <formula>"sum"</formula>
    </cfRule>
  </conditionalFormatting>
  <conditionalFormatting sqref="F418">
    <cfRule type="expression" dxfId="132" priority="5" stopIfTrue="1">
      <formula>"sum"</formula>
    </cfRule>
  </conditionalFormatting>
  <conditionalFormatting sqref="A562:IV562 A561">
    <cfRule type="expression" dxfId="131" priority="4" stopIfTrue="1">
      <formula>"sum"</formula>
    </cfRule>
  </conditionalFormatting>
  <conditionalFormatting sqref="D400">
    <cfRule type="expression" dxfId="130" priority="3" stopIfTrue="1">
      <formula>"sum"</formula>
    </cfRule>
  </conditionalFormatting>
  <conditionalFormatting sqref="BZ12">
    <cfRule type="expression" dxfId="129" priority="2">
      <formula>CELL("protect",A1)=0</formula>
    </cfRule>
  </conditionalFormatting>
  <conditionalFormatting sqref="BL315:IV316 A315:D316">
    <cfRule type="expression" dxfId="128" priority="1" stopIfTrue="1">
      <formula>"sum"</formula>
    </cfRule>
  </conditionalFormatting>
  <printOptions horizontalCentered="1"/>
  <pageMargins left="0.39370078740157483" right="0.39370078740157483" top="0.43307086614173229" bottom="0.23622047244094491" header="0.51181102362204722" footer="0.31496062992125984"/>
  <pageSetup paperSize="9" scale="68" orientation="portrait" r:id="rId1"/>
  <headerFooter alignWithMargins="0"/>
  <rowBreaks count="8" manualBreakCount="8">
    <brk id="100" max="58" man="1"/>
    <brk id="156" max="58" man="1"/>
    <brk id="211" max="58" man="1"/>
    <brk id="287" max="58" man="1"/>
    <brk id="363" max="58" man="1"/>
    <brk id="432" max="58" man="1"/>
    <brk id="486" max="58" man="1"/>
    <brk id="558"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sizeWithCells="1">
                  <from>
                    <xdr:col>4</xdr:col>
                    <xdr:colOff>19050</xdr:colOff>
                    <xdr:row>345</xdr:row>
                    <xdr:rowOff>0</xdr:rowOff>
                  </from>
                  <to>
                    <xdr:col>9</xdr:col>
                    <xdr:colOff>85725</xdr:colOff>
                    <xdr:row>346</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sizeWithCells="1">
                  <from>
                    <xdr:col>4</xdr:col>
                    <xdr:colOff>19050</xdr:colOff>
                    <xdr:row>345</xdr:row>
                    <xdr:rowOff>180975</xdr:rowOff>
                  </from>
                  <to>
                    <xdr:col>9</xdr:col>
                    <xdr:colOff>85725</xdr:colOff>
                    <xdr:row>347</xdr:row>
                    <xdr:rowOff>9525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sizeWithCells="1">
                  <from>
                    <xdr:col>4</xdr:col>
                    <xdr:colOff>19050</xdr:colOff>
                    <xdr:row>347</xdr:row>
                    <xdr:rowOff>0</xdr:rowOff>
                  </from>
                  <to>
                    <xdr:col>9</xdr:col>
                    <xdr:colOff>95250</xdr:colOff>
                    <xdr:row>348</xdr:row>
                    <xdr:rowOff>19050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3</xdr:col>
                    <xdr:colOff>0</xdr:colOff>
                    <xdr:row>291</xdr:row>
                    <xdr:rowOff>123825</xdr:rowOff>
                  </from>
                  <to>
                    <xdr:col>9</xdr:col>
                    <xdr:colOff>47625</xdr:colOff>
                    <xdr:row>293</xdr:row>
                    <xdr:rowOff>38100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sizeWithCells="1">
                  <from>
                    <xdr:col>29</xdr:col>
                    <xdr:colOff>133350</xdr:colOff>
                    <xdr:row>215</xdr:row>
                    <xdr:rowOff>152400</xdr:rowOff>
                  </from>
                  <to>
                    <xdr:col>38</xdr:col>
                    <xdr:colOff>28575</xdr:colOff>
                    <xdr:row>217</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sizeWithCells="1">
                  <from>
                    <xdr:col>29</xdr:col>
                    <xdr:colOff>133350</xdr:colOff>
                    <xdr:row>216</xdr:row>
                    <xdr:rowOff>152400</xdr:rowOff>
                  </from>
                  <to>
                    <xdr:col>36</xdr:col>
                    <xdr:colOff>66675</xdr:colOff>
                    <xdr:row>218</xdr:row>
                    <xdr:rowOff>19050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sizeWithCells="1">
                  <from>
                    <xdr:col>29</xdr:col>
                    <xdr:colOff>133350</xdr:colOff>
                    <xdr:row>217</xdr:row>
                    <xdr:rowOff>161925</xdr:rowOff>
                  </from>
                  <to>
                    <xdr:col>36</xdr:col>
                    <xdr:colOff>19050</xdr:colOff>
                    <xdr:row>219</xdr:row>
                    <xdr:rowOff>28575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2</xdr:col>
                    <xdr:colOff>209550</xdr:colOff>
                    <xdr:row>162</xdr:row>
                    <xdr:rowOff>0</xdr:rowOff>
                  </from>
                  <to>
                    <xdr:col>9</xdr:col>
                    <xdr:colOff>114300</xdr:colOff>
                    <xdr:row>163</xdr:row>
                    <xdr:rowOff>9525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xdr:col>
                    <xdr:colOff>209550</xdr:colOff>
                    <xdr:row>163</xdr:row>
                    <xdr:rowOff>0</xdr:rowOff>
                  </from>
                  <to>
                    <xdr:col>9</xdr:col>
                    <xdr:colOff>95250</xdr:colOff>
                    <xdr:row>164</xdr:row>
                    <xdr:rowOff>9525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2</xdr:col>
                    <xdr:colOff>209550</xdr:colOff>
                    <xdr:row>163</xdr:row>
                    <xdr:rowOff>190500</xdr:rowOff>
                  </from>
                  <to>
                    <xdr:col>5</xdr:col>
                    <xdr:colOff>28575</xdr:colOff>
                    <xdr:row>165</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sizeWithCells="1">
                  <from>
                    <xdr:col>4</xdr:col>
                    <xdr:colOff>19050</xdr:colOff>
                    <xdr:row>348</xdr:row>
                    <xdr:rowOff>0</xdr:rowOff>
                  </from>
                  <to>
                    <xdr:col>13</xdr:col>
                    <xdr:colOff>95250</xdr:colOff>
                    <xdr:row>349</xdr:row>
                    <xdr:rowOff>19050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sizeWithCells="1">
                  <from>
                    <xdr:col>4</xdr:col>
                    <xdr:colOff>19050</xdr:colOff>
                    <xdr:row>348</xdr:row>
                    <xdr:rowOff>180975</xdr:rowOff>
                  </from>
                  <to>
                    <xdr:col>13</xdr:col>
                    <xdr:colOff>95250</xdr:colOff>
                    <xdr:row>350</xdr:row>
                    <xdr:rowOff>9525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sizeWithCells="1">
                  <from>
                    <xdr:col>4</xdr:col>
                    <xdr:colOff>19050</xdr:colOff>
                    <xdr:row>350</xdr:row>
                    <xdr:rowOff>0</xdr:rowOff>
                  </from>
                  <to>
                    <xdr:col>13</xdr:col>
                    <xdr:colOff>114300</xdr:colOff>
                    <xdr:row>351</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sizeWithCells="1">
                  <from>
                    <xdr:col>4</xdr:col>
                    <xdr:colOff>19050</xdr:colOff>
                    <xdr:row>351</xdr:row>
                    <xdr:rowOff>0</xdr:rowOff>
                  </from>
                  <to>
                    <xdr:col>13</xdr:col>
                    <xdr:colOff>95250</xdr:colOff>
                    <xdr:row>352</xdr:row>
                    <xdr:rowOff>19050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sizeWithCells="1">
                  <from>
                    <xdr:col>4</xdr:col>
                    <xdr:colOff>19050</xdr:colOff>
                    <xdr:row>351</xdr:row>
                    <xdr:rowOff>190500</xdr:rowOff>
                  </from>
                  <to>
                    <xdr:col>13</xdr:col>
                    <xdr:colOff>95250</xdr:colOff>
                    <xdr:row>353</xdr:row>
                    <xdr:rowOff>9525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sizeWithCells="1">
                  <from>
                    <xdr:col>4</xdr:col>
                    <xdr:colOff>19050</xdr:colOff>
                    <xdr:row>353</xdr:row>
                    <xdr:rowOff>0</xdr:rowOff>
                  </from>
                  <to>
                    <xdr:col>13</xdr:col>
                    <xdr:colOff>114300</xdr:colOff>
                    <xdr:row>354</xdr:row>
                    <xdr:rowOff>19050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sizeWithCells="1">
                  <from>
                    <xdr:col>4</xdr:col>
                    <xdr:colOff>19050</xdr:colOff>
                    <xdr:row>354</xdr:row>
                    <xdr:rowOff>0</xdr:rowOff>
                  </from>
                  <to>
                    <xdr:col>13</xdr:col>
                    <xdr:colOff>95250</xdr:colOff>
                    <xdr:row>355</xdr:row>
                    <xdr:rowOff>19050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sizeWithCells="1">
                  <from>
                    <xdr:col>4</xdr:col>
                    <xdr:colOff>19050</xdr:colOff>
                    <xdr:row>354</xdr:row>
                    <xdr:rowOff>190500</xdr:rowOff>
                  </from>
                  <to>
                    <xdr:col>13</xdr:col>
                    <xdr:colOff>95250</xdr:colOff>
                    <xdr:row>356</xdr:row>
                    <xdr:rowOff>9525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sizeWithCells="1">
                  <from>
                    <xdr:col>4</xdr:col>
                    <xdr:colOff>19050</xdr:colOff>
                    <xdr:row>356</xdr:row>
                    <xdr:rowOff>0</xdr:rowOff>
                  </from>
                  <to>
                    <xdr:col>13</xdr:col>
                    <xdr:colOff>114300</xdr:colOff>
                    <xdr:row>357</xdr:row>
                    <xdr:rowOff>19050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sizeWithCells="1">
                  <from>
                    <xdr:col>4</xdr:col>
                    <xdr:colOff>19050</xdr:colOff>
                    <xdr:row>357</xdr:row>
                    <xdr:rowOff>0</xdr:rowOff>
                  </from>
                  <to>
                    <xdr:col>13</xdr:col>
                    <xdr:colOff>95250</xdr:colOff>
                    <xdr:row>358</xdr:row>
                    <xdr:rowOff>9525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sizeWithCells="1">
                  <from>
                    <xdr:col>4</xdr:col>
                    <xdr:colOff>19050</xdr:colOff>
                    <xdr:row>357</xdr:row>
                    <xdr:rowOff>180975</xdr:rowOff>
                  </from>
                  <to>
                    <xdr:col>13</xdr:col>
                    <xdr:colOff>95250</xdr:colOff>
                    <xdr:row>359</xdr:row>
                    <xdr:rowOff>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sizeWithCells="1">
                  <from>
                    <xdr:col>4</xdr:col>
                    <xdr:colOff>19050</xdr:colOff>
                    <xdr:row>358</xdr:row>
                    <xdr:rowOff>180975</xdr:rowOff>
                  </from>
                  <to>
                    <xdr:col>13</xdr:col>
                    <xdr:colOff>114300</xdr:colOff>
                    <xdr:row>360</xdr:row>
                    <xdr:rowOff>0</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sizeWithCells="1">
                  <from>
                    <xdr:col>3</xdr:col>
                    <xdr:colOff>47625</xdr:colOff>
                    <xdr:row>474</xdr:row>
                    <xdr:rowOff>171450</xdr:rowOff>
                  </from>
                  <to>
                    <xdr:col>15</xdr:col>
                    <xdr:colOff>76200</xdr:colOff>
                    <xdr:row>476</xdr:row>
                    <xdr:rowOff>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sizeWithCells="1">
                  <from>
                    <xdr:col>3</xdr:col>
                    <xdr:colOff>47625</xdr:colOff>
                    <xdr:row>475</xdr:row>
                    <xdr:rowOff>161925</xdr:rowOff>
                  </from>
                  <to>
                    <xdr:col>15</xdr:col>
                    <xdr:colOff>57150</xdr:colOff>
                    <xdr:row>476</xdr:row>
                    <xdr:rowOff>180975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sizeWithCells="1">
                  <from>
                    <xdr:col>3</xdr:col>
                    <xdr:colOff>47625</xdr:colOff>
                    <xdr:row>476</xdr:row>
                    <xdr:rowOff>152400</xdr:rowOff>
                  </from>
                  <to>
                    <xdr:col>14</xdr:col>
                    <xdr:colOff>76200</xdr:colOff>
                    <xdr:row>478</xdr:row>
                    <xdr:rowOff>0</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sizeWithCells="1">
                  <from>
                    <xdr:col>3</xdr:col>
                    <xdr:colOff>57150</xdr:colOff>
                    <xdr:row>477</xdr:row>
                    <xdr:rowOff>180975</xdr:rowOff>
                  </from>
                  <to>
                    <xdr:col>15</xdr:col>
                    <xdr:colOff>95250</xdr:colOff>
                    <xdr:row>479</xdr:row>
                    <xdr:rowOff>9525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sizeWithCells="1">
                  <from>
                    <xdr:col>3</xdr:col>
                    <xdr:colOff>57150</xdr:colOff>
                    <xdr:row>478</xdr:row>
                    <xdr:rowOff>171450</xdr:rowOff>
                  </from>
                  <to>
                    <xdr:col>15</xdr:col>
                    <xdr:colOff>76200</xdr:colOff>
                    <xdr:row>480</xdr:row>
                    <xdr:rowOff>9525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sizeWithCells="1">
                  <from>
                    <xdr:col>3</xdr:col>
                    <xdr:colOff>57150</xdr:colOff>
                    <xdr:row>479</xdr:row>
                    <xdr:rowOff>171450</xdr:rowOff>
                  </from>
                  <to>
                    <xdr:col>14</xdr:col>
                    <xdr:colOff>95250</xdr:colOff>
                    <xdr:row>481</xdr:row>
                    <xdr:rowOff>19050</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2</xdr:col>
                    <xdr:colOff>47625</xdr:colOff>
                    <xdr:row>533</xdr:row>
                    <xdr:rowOff>0</xdr:rowOff>
                  </from>
                  <to>
                    <xdr:col>20</xdr:col>
                    <xdr:colOff>0</xdr:colOff>
                    <xdr:row>534</xdr:row>
                    <xdr:rowOff>38100</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2</xdr:col>
                    <xdr:colOff>47625</xdr:colOff>
                    <xdr:row>534</xdr:row>
                    <xdr:rowOff>47625</xdr:rowOff>
                  </from>
                  <to>
                    <xdr:col>19</xdr:col>
                    <xdr:colOff>28575</xdr:colOff>
                    <xdr:row>535</xdr:row>
                    <xdr:rowOff>28575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sizeWithCells="1">
                  <from>
                    <xdr:col>3</xdr:col>
                    <xdr:colOff>0</xdr:colOff>
                    <xdr:row>215</xdr:row>
                    <xdr:rowOff>142875</xdr:rowOff>
                  </from>
                  <to>
                    <xdr:col>10</xdr:col>
                    <xdr:colOff>19050</xdr:colOff>
                    <xdr:row>217</xdr:row>
                    <xdr:rowOff>9525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sizeWithCells="1">
                  <from>
                    <xdr:col>3</xdr:col>
                    <xdr:colOff>0</xdr:colOff>
                    <xdr:row>216</xdr:row>
                    <xdr:rowOff>142875</xdr:rowOff>
                  </from>
                  <to>
                    <xdr:col>9</xdr:col>
                    <xdr:colOff>28575</xdr:colOff>
                    <xdr:row>218</xdr:row>
                    <xdr:rowOff>9525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sizeWithCells="1">
                  <from>
                    <xdr:col>3</xdr:col>
                    <xdr:colOff>0</xdr:colOff>
                    <xdr:row>217</xdr:row>
                    <xdr:rowOff>152400</xdr:rowOff>
                  </from>
                  <to>
                    <xdr:col>8</xdr:col>
                    <xdr:colOff>171450</xdr:colOff>
                    <xdr:row>219</xdr:row>
                    <xdr:rowOff>19050</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sizeWithCells="1">
                  <from>
                    <xdr:col>29</xdr:col>
                    <xdr:colOff>133350</xdr:colOff>
                    <xdr:row>219</xdr:row>
                    <xdr:rowOff>152400</xdr:rowOff>
                  </from>
                  <to>
                    <xdr:col>38</xdr:col>
                    <xdr:colOff>28575</xdr:colOff>
                    <xdr:row>221</xdr:row>
                    <xdr:rowOff>19050</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sizeWithCells="1">
                  <from>
                    <xdr:col>29</xdr:col>
                    <xdr:colOff>133350</xdr:colOff>
                    <xdr:row>220</xdr:row>
                    <xdr:rowOff>152400</xdr:rowOff>
                  </from>
                  <to>
                    <xdr:col>36</xdr:col>
                    <xdr:colOff>66675</xdr:colOff>
                    <xdr:row>222</xdr:row>
                    <xdr:rowOff>19050</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sizeWithCells="1">
                  <from>
                    <xdr:col>29</xdr:col>
                    <xdr:colOff>133350</xdr:colOff>
                    <xdr:row>221</xdr:row>
                    <xdr:rowOff>161925</xdr:rowOff>
                  </from>
                  <to>
                    <xdr:col>36</xdr:col>
                    <xdr:colOff>19050</xdr:colOff>
                    <xdr:row>223</xdr:row>
                    <xdr:rowOff>28575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sizeWithCells="1">
                  <from>
                    <xdr:col>3</xdr:col>
                    <xdr:colOff>0</xdr:colOff>
                    <xdr:row>219</xdr:row>
                    <xdr:rowOff>142875</xdr:rowOff>
                  </from>
                  <to>
                    <xdr:col>10</xdr:col>
                    <xdr:colOff>19050</xdr:colOff>
                    <xdr:row>221</xdr:row>
                    <xdr:rowOff>9525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sizeWithCells="1">
                  <from>
                    <xdr:col>3</xdr:col>
                    <xdr:colOff>0</xdr:colOff>
                    <xdr:row>220</xdr:row>
                    <xdr:rowOff>142875</xdr:rowOff>
                  </from>
                  <to>
                    <xdr:col>9</xdr:col>
                    <xdr:colOff>28575</xdr:colOff>
                    <xdr:row>222</xdr:row>
                    <xdr:rowOff>9525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sizeWithCells="1">
                  <from>
                    <xdr:col>3</xdr:col>
                    <xdr:colOff>0</xdr:colOff>
                    <xdr:row>221</xdr:row>
                    <xdr:rowOff>152400</xdr:rowOff>
                  </from>
                  <to>
                    <xdr:col>8</xdr:col>
                    <xdr:colOff>171450</xdr:colOff>
                    <xdr:row>223</xdr:row>
                    <xdr:rowOff>19050</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sizeWithCells="1">
                  <from>
                    <xdr:col>29</xdr:col>
                    <xdr:colOff>133350</xdr:colOff>
                    <xdr:row>223</xdr:row>
                    <xdr:rowOff>152400</xdr:rowOff>
                  </from>
                  <to>
                    <xdr:col>38</xdr:col>
                    <xdr:colOff>28575</xdr:colOff>
                    <xdr:row>225</xdr:row>
                    <xdr:rowOff>19050</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sizeWithCells="1">
                  <from>
                    <xdr:col>29</xdr:col>
                    <xdr:colOff>133350</xdr:colOff>
                    <xdr:row>224</xdr:row>
                    <xdr:rowOff>152400</xdr:rowOff>
                  </from>
                  <to>
                    <xdr:col>36</xdr:col>
                    <xdr:colOff>66675</xdr:colOff>
                    <xdr:row>226</xdr:row>
                    <xdr:rowOff>19050</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sizeWithCells="1">
                  <from>
                    <xdr:col>29</xdr:col>
                    <xdr:colOff>133350</xdr:colOff>
                    <xdr:row>225</xdr:row>
                    <xdr:rowOff>161925</xdr:rowOff>
                  </from>
                  <to>
                    <xdr:col>36</xdr:col>
                    <xdr:colOff>19050</xdr:colOff>
                    <xdr:row>227</xdr:row>
                    <xdr:rowOff>28575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sizeWithCells="1">
                  <from>
                    <xdr:col>3</xdr:col>
                    <xdr:colOff>0</xdr:colOff>
                    <xdr:row>223</xdr:row>
                    <xdr:rowOff>142875</xdr:rowOff>
                  </from>
                  <to>
                    <xdr:col>10</xdr:col>
                    <xdr:colOff>19050</xdr:colOff>
                    <xdr:row>225</xdr:row>
                    <xdr:rowOff>9525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sizeWithCells="1">
                  <from>
                    <xdr:col>3</xdr:col>
                    <xdr:colOff>0</xdr:colOff>
                    <xdr:row>224</xdr:row>
                    <xdr:rowOff>142875</xdr:rowOff>
                  </from>
                  <to>
                    <xdr:col>9</xdr:col>
                    <xdr:colOff>28575</xdr:colOff>
                    <xdr:row>226</xdr:row>
                    <xdr:rowOff>9525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sizeWithCells="1">
                  <from>
                    <xdr:col>3</xdr:col>
                    <xdr:colOff>0</xdr:colOff>
                    <xdr:row>225</xdr:row>
                    <xdr:rowOff>152400</xdr:rowOff>
                  </from>
                  <to>
                    <xdr:col>8</xdr:col>
                    <xdr:colOff>171450</xdr:colOff>
                    <xdr:row>227</xdr:row>
                    <xdr:rowOff>19050</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sizeWithCells="1">
                  <from>
                    <xdr:col>29</xdr:col>
                    <xdr:colOff>133350</xdr:colOff>
                    <xdr:row>227</xdr:row>
                    <xdr:rowOff>152400</xdr:rowOff>
                  </from>
                  <to>
                    <xdr:col>38</xdr:col>
                    <xdr:colOff>28575</xdr:colOff>
                    <xdr:row>229</xdr:row>
                    <xdr:rowOff>19050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sizeWithCells="1">
                  <from>
                    <xdr:col>29</xdr:col>
                    <xdr:colOff>133350</xdr:colOff>
                    <xdr:row>228</xdr:row>
                    <xdr:rowOff>152400</xdr:rowOff>
                  </from>
                  <to>
                    <xdr:col>36</xdr:col>
                    <xdr:colOff>66675</xdr:colOff>
                    <xdr:row>230</xdr:row>
                    <xdr:rowOff>19050</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sizeWithCells="1">
                  <from>
                    <xdr:col>29</xdr:col>
                    <xdr:colOff>133350</xdr:colOff>
                    <xdr:row>229</xdr:row>
                    <xdr:rowOff>161925</xdr:rowOff>
                  </from>
                  <to>
                    <xdr:col>36</xdr:col>
                    <xdr:colOff>19050</xdr:colOff>
                    <xdr:row>231</xdr:row>
                    <xdr:rowOff>28575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sizeWithCells="1">
                  <from>
                    <xdr:col>3</xdr:col>
                    <xdr:colOff>0</xdr:colOff>
                    <xdr:row>227</xdr:row>
                    <xdr:rowOff>142875</xdr:rowOff>
                  </from>
                  <to>
                    <xdr:col>10</xdr:col>
                    <xdr:colOff>19050</xdr:colOff>
                    <xdr:row>229</xdr:row>
                    <xdr:rowOff>9525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sizeWithCells="1">
                  <from>
                    <xdr:col>3</xdr:col>
                    <xdr:colOff>0</xdr:colOff>
                    <xdr:row>228</xdr:row>
                    <xdr:rowOff>142875</xdr:rowOff>
                  </from>
                  <to>
                    <xdr:col>9</xdr:col>
                    <xdr:colOff>28575</xdr:colOff>
                    <xdr:row>230</xdr:row>
                    <xdr:rowOff>9525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sizeWithCells="1">
                  <from>
                    <xdr:col>3</xdr:col>
                    <xdr:colOff>0</xdr:colOff>
                    <xdr:row>229</xdr:row>
                    <xdr:rowOff>152400</xdr:rowOff>
                  </from>
                  <to>
                    <xdr:col>8</xdr:col>
                    <xdr:colOff>171450</xdr:colOff>
                    <xdr:row>231</xdr:row>
                    <xdr:rowOff>19050</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sizeWithCells="1">
                  <from>
                    <xdr:col>29</xdr:col>
                    <xdr:colOff>133350</xdr:colOff>
                    <xdr:row>231</xdr:row>
                    <xdr:rowOff>152400</xdr:rowOff>
                  </from>
                  <to>
                    <xdr:col>38</xdr:col>
                    <xdr:colOff>28575</xdr:colOff>
                    <xdr:row>233</xdr:row>
                    <xdr:rowOff>19050</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sizeWithCells="1">
                  <from>
                    <xdr:col>29</xdr:col>
                    <xdr:colOff>133350</xdr:colOff>
                    <xdr:row>232</xdr:row>
                    <xdr:rowOff>152400</xdr:rowOff>
                  </from>
                  <to>
                    <xdr:col>36</xdr:col>
                    <xdr:colOff>66675</xdr:colOff>
                    <xdr:row>234</xdr:row>
                    <xdr:rowOff>19050</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sizeWithCells="1">
                  <from>
                    <xdr:col>29</xdr:col>
                    <xdr:colOff>133350</xdr:colOff>
                    <xdr:row>233</xdr:row>
                    <xdr:rowOff>161925</xdr:rowOff>
                  </from>
                  <to>
                    <xdr:col>36</xdr:col>
                    <xdr:colOff>19050</xdr:colOff>
                    <xdr:row>235</xdr:row>
                    <xdr:rowOff>28575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sizeWithCells="1">
                  <from>
                    <xdr:col>3</xdr:col>
                    <xdr:colOff>0</xdr:colOff>
                    <xdr:row>231</xdr:row>
                    <xdr:rowOff>142875</xdr:rowOff>
                  </from>
                  <to>
                    <xdr:col>10</xdr:col>
                    <xdr:colOff>19050</xdr:colOff>
                    <xdr:row>233</xdr:row>
                    <xdr:rowOff>9525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sizeWithCells="1">
                  <from>
                    <xdr:col>3</xdr:col>
                    <xdr:colOff>0</xdr:colOff>
                    <xdr:row>232</xdr:row>
                    <xdr:rowOff>142875</xdr:rowOff>
                  </from>
                  <to>
                    <xdr:col>9</xdr:col>
                    <xdr:colOff>28575</xdr:colOff>
                    <xdr:row>234</xdr:row>
                    <xdr:rowOff>9525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sizeWithCells="1">
                  <from>
                    <xdr:col>3</xdr:col>
                    <xdr:colOff>0</xdr:colOff>
                    <xdr:row>233</xdr:row>
                    <xdr:rowOff>152400</xdr:rowOff>
                  </from>
                  <to>
                    <xdr:col>8</xdr:col>
                    <xdr:colOff>171450</xdr:colOff>
                    <xdr:row>235</xdr:row>
                    <xdr:rowOff>19050</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sizeWithCells="1">
                  <from>
                    <xdr:col>29</xdr:col>
                    <xdr:colOff>133350</xdr:colOff>
                    <xdr:row>235</xdr:row>
                    <xdr:rowOff>152400</xdr:rowOff>
                  </from>
                  <to>
                    <xdr:col>38</xdr:col>
                    <xdr:colOff>28575</xdr:colOff>
                    <xdr:row>237</xdr:row>
                    <xdr:rowOff>19050</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sizeWithCells="1">
                  <from>
                    <xdr:col>29</xdr:col>
                    <xdr:colOff>133350</xdr:colOff>
                    <xdr:row>236</xdr:row>
                    <xdr:rowOff>152400</xdr:rowOff>
                  </from>
                  <to>
                    <xdr:col>36</xdr:col>
                    <xdr:colOff>66675</xdr:colOff>
                    <xdr:row>238</xdr:row>
                    <xdr:rowOff>19050</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sizeWithCells="1">
                  <from>
                    <xdr:col>29</xdr:col>
                    <xdr:colOff>133350</xdr:colOff>
                    <xdr:row>237</xdr:row>
                    <xdr:rowOff>161925</xdr:rowOff>
                  </from>
                  <to>
                    <xdr:col>36</xdr:col>
                    <xdr:colOff>19050</xdr:colOff>
                    <xdr:row>239</xdr:row>
                    <xdr:rowOff>28575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sizeWithCells="1">
                  <from>
                    <xdr:col>3</xdr:col>
                    <xdr:colOff>0</xdr:colOff>
                    <xdr:row>235</xdr:row>
                    <xdr:rowOff>142875</xdr:rowOff>
                  </from>
                  <to>
                    <xdr:col>10</xdr:col>
                    <xdr:colOff>19050</xdr:colOff>
                    <xdr:row>237</xdr:row>
                    <xdr:rowOff>9525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sizeWithCells="1">
                  <from>
                    <xdr:col>3</xdr:col>
                    <xdr:colOff>0</xdr:colOff>
                    <xdr:row>236</xdr:row>
                    <xdr:rowOff>142875</xdr:rowOff>
                  </from>
                  <to>
                    <xdr:col>9</xdr:col>
                    <xdr:colOff>28575</xdr:colOff>
                    <xdr:row>238</xdr:row>
                    <xdr:rowOff>9525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sizeWithCells="1">
                  <from>
                    <xdr:col>3</xdr:col>
                    <xdr:colOff>0</xdr:colOff>
                    <xdr:row>237</xdr:row>
                    <xdr:rowOff>152400</xdr:rowOff>
                  </from>
                  <to>
                    <xdr:col>8</xdr:col>
                    <xdr:colOff>171450</xdr:colOff>
                    <xdr:row>239</xdr:row>
                    <xdr:rowOff>19050</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sizeWithCells="1">
                  <from>
                    <xdr:col>29</xdr:col>
                    <xdr:colOff>133350</xdr:colOff>
                    <xdr:row>239</xdr:row>
                    <xdr:rowOff>152400</xdr:rowOff>
                  </from>
                  <to>
                    <xdr:col>38</xdr:col>
                    <xdr:colOff>28575</xdr:colOff>
                    <xdr:row>241</xdr:row>
                    <xdr:rowOff>19050</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sizeWithCells="1">
                  <from>
                    <xdr:col>29</xdr:col>
                    <xdr:colOff>133350</xdr:colOff>
                    <xdr:row>240</xdr:row>
                    <xdr:rowOff>152400</xdr:rowOff>
                  </from>
                  <to>
                    <xdr:col>36</xdr:col>
                    <xdr:colOff>66675</xdr:colOff>
                    <xdr:row>242</xdr:row>
                    <xdr:rowOff>19050</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sizeWithCells="1">
                  <from>
                    <xdr:col>29</xdr:col>
                    <xdr:colOff>133350</xdr:colOff>
                    <xdr:row>241</xdr:row>
                    <xdr:rowOff>161925</xdr:rowOff>
                  </from>
                  <to>
                    <xdr:col>36</xdr:col>
                    <xdr:colOff>19050</xdr:colOff>
                    <xdr:row>243</xdr:row>
                    <xdr:rowOff>28575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sizeWithCells="1">
                  <from>
                    <xdr:col>3</xdr:col>
                    <xdr:colOff>0</xdr:colOff>
                    <xdr:row>239</xdr:row>
                    <xdr:rowOff>142875</xdr:rowOff>
                  </from>
                  <to>
                    <xdr:col>10</xdr:col>
                    <xdr:colOff>19050</xdr:colOff>
                    <xdr:row>241</xdr:row>
                    <xdr:rowOff>9525</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sizeWithCells="1">
                  <from>
                    <xdr:col>3</xdr:col>
                    <xdr:colOff>0</xdr:colOff>
                    <xdr:row>240</xdr:row>
                    <xdr:rowOff>142875</xdr:rowOff>
                  </from>
                  <to>
                    <xdr:col>9</xdr:col>
                    <xdr:colOff>28575</xdr:colOff>
                    <xdr:row>242</xdr:row>
                    <xdr:rowOff>9525</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sizeWithCells="1">
                  <from>
                    <xdr:col>3</xdr:col>
                    <xdr:colOff>0</xdr:colOff>
                    <xdr:row>241</xdr:row>
                    <xdr:rowOff>152400</xdr:rowOff>
                  </from>
                  <to>
                    <xdr:col>8</xdr:col>
                    <xdr:colOff>171450</xdr:colOff>
                    <xdr:row>243</xdr:row>
                    <xdr:rowOff>19050</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sizeWithCells="1">
                  <from>
                    <xdr:col>29</xdr:col>
                    <xdr:colOff>133350</xdr:colOff>
                    <xdr:row>243</xdr:row>
                    <xdr:rowOff>152400</xdr:rowOff>
                  </from>
                  <to>
                    <xdr:col>38</xdr:col>
                    <xdr:colOff>28575</xdr:colOff>
                    <xdr:row>245</xdr:row>
                    <xdr:rowOff>19050</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sizeWithCells="1">
                  <from>
                    <xdr:col>29</xdr:col>
                    <xdr:colOff>133350</xdr:colOff>
                    <xdr:row>244</xdr:row>
                    <xdr:rowOff>152400</xdr:rowOff>
                  </from>
                  <to>
                    <xdr:col>36</xdr:col>
                    <xdr:colOff>66675</xdr:colOff>
                    <xdr:row>246</xdr:row>
                    <xdr:rowOff>19050</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sizeWithCells="1">
                  <from>
                    <xdr:col>29</xdr:col>
                    <xdr:colOff>133350</xdr:colOff>
                    <xdr:row>245</xdr:row>
                    <xdr:rowOff>161925</xdr:rowOff>
                  </from>
                  <to>
                    <xdr:col>36</xdr:col>
                    <xdr:colOff>19050</xdr:colOff>
                    <xdr:row>247</xdr:row>
                    <xdr:rowOff>28575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sizeWithCells="1">
                  <from>
                    <xdr:col>3</xdr:col>
                    <xdr:colOff>0</xdr:colOff>
                    <xdr:row>243</xdr:row>
                    <xdr:rowOff>142875</xdr:rowOff>
                  </from>
                  <to>
                    <xdr:col>10</xdr:col>
                    <xdr:colOff>19050</xdr:colOff>
                    <xdr:row>245</xdr:row>
                    <xdr:rowOff>9525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sizeWithCells="1">
                  <from>
                    <xdr:col>3</xdr:col>
                    <xdr:colOff>0</xdr:colOff>
                    <xdr:row>244</xdr:row>
                    <xdr:rowOff>142875</xdr:rowOff>
                  </from>
                  <to>
                    <xdr:col>9</xdr:col>
                    <xdr:colOff>28575</xdr:colOff>
                    <xdr:row>246</xdr:row>
                    <xdr:rowOff>9525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sizeWithCells="1">
                  <from>
                    <xdr:col>3</xdr:col>
                    <xdr:colOff>0</xdr:colOff>
                    <xdr:row>245</xdr:row>
                    <xdr:rowOff>152400</xdr:rowOff>
                  </from>
                  <to>
                    <xdr:col>8</xdr:col>
                    <xdr:colOff>171450</xdr:colOff>
                    <xdr:row>247</xdr:row>
                    <xdr:rowOff>19050</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sizeWithCells="1">
                  <from>
                    <xdr:col>29</xdr:col>
                    <xdr:colOff>133350</xdr:colOff>
                    <xdr:row>247</xdr:row>
                    <xdr:rowOff>152400</xdr:rowOff>
                  </from>
                  <to>
                    <xdr:col>38</xdr:col>
                    <xdr:colOff>28575</xdr:colOff>
                    <xdr:row>249</xdr:row>
                    <xdr:rowOff>19050</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sizeWithCells="1">
                  <from>
                    <xdr:col>29</xdr:col>
                    <xdr:colOff>133350</xdr:colOff>
                    <xdr:row>248</xdr:row>
                    <xdr:rowOff>152400</xdr:rowOff>
                  </from>
                  <to>
                    <xdr:col>36</xdr:col>
                    <xdr:colOff>66675</xdr:colOff>
                    <xdr:row>250</xdr:row>
                    <xdr:rowOff>19050</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sizeWithCells="1">
                  <from>
                    <xdr:col>29</xdr:col>
                    <xdr:colOff>133350</xdr:colOff>
                    <xdr:row>249</xdr:row>
                    <xdr:rowOff>161925</xdr:rowOff>
                  </from>
                  <to>
                    <xdr:col>36</xdr:col>
                    <xdr:colOff>19050</xdr:colOff>
                    <xdr:row>251</xdr:row>
                    <xdr:rowOff>28575</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sizeWithCells="1">
                  <from>
                    <xdr:col>3</xdr:col>
                    <xdr:colOff>0</xdr:colOff>
                    <xdr:row>247</xdr:row>
                    <xdr:rowOff>142875</xdr:rowOff>
                  </from>
                  <to>
                    <xdr:col>10</xdr:col>
                    <xdr:colOff>19050</xdr:colOff>
                    <xdr:row>249</xdr:row>
                    <xdr:rowOff>9525</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sizeWithCells="1">
                  <from>
                    <xdr:col>3</xdr:col>
                    <xdr:colOff>0</xdr:colOff>
                    <xdr:row>248</xdr:row>
                    <xdr:rowOff>142875</xdr:rowOff>
                  </from>
                  <to>
                    <xdr:col>9</xdr:col>
                    <xdr:colOff>28575</xdr:colOff>
                    <xdr:row>250</xdr:row>
                    <xdr:rowOff>9525</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sizeWithCells="1">
                  <from>
                    <xdr:col>3</xdr:col>
                    <xdr:colOff>0</xdr:colOff>
                    <xdr:row>249</xdr:row>
                    <xdr:rowOff>152400</xdr:rowOff>
                  </from>
                  <to>
                    <xdr:col>8</xdr:col>
                    <xdr:colOff>171450</xdr:colOff>
                    <xdr:row>251</xdr:row>
                    <xdr:rowOff>19050</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sizeWithCells="1">
                  <from>
                    <xdr:col>29</xdr:col>
                    <xdr:colOff>133350</xdr:colOff>
                    <xdr:row>251</xdr:row>
                    <xdr:rowOff>152400</xdr:rowOff>
                  </from>
                  <to>
                    <xdr:col>38</xdr:col>
                    <xdr:colOff>28575</xdr:colOff>
                    <xdr:row>253</xdr:row>
                    <xdr:rowOff>19050</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sizeWithCells="1">
                  <from>
                    <xdr:col>29</xdr:col>
                    <xdr:colOff>133350</xdr:colOff>
                    <xdr:row>252</xdr:row>
                    <xdr:rowOff>152400</xdr:rowOff>
                  </from>
                  <to>
                    <xdr:col>36</xdr:col>
                    <xdr:colOff>66675</xdr:colOff>
                    <xdr:row>254</xdr:row>
                    <xdr:rowOff>19050</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sizeWithCells="1">
                  <from>
                    <xdr:col>29</xdr:col>
                    <xdr:colOff>133350</xdr:colOff>
                    <xdr:row>253</xdr:row>
                    <xdr:rowOff>161925</xdr:rowOff>
                  </from>
                  <to>
                    <xdr:col>36</xdr:col>
                    <xdr:colOff>19050</xdr:colOff>
                    <xdr:row>255</xdr:row>
                    <xdr:rowOff>28575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sizeWithCells="1">
                  <from>
                    <xdr:col>3</xdr:col>
                    <xdr:colOff>0</xdr:colOff>
                    <xdr:row>251</xdr:row>
                    <xdr:rowOff>142875</xdr:rowOff>
                  </from>
                  <to>
                    <xdr:col>10</xdr:col>
                    <xdr:colOff>19050</xdr:colOff>
                    <xdr:row>253</xdr:row>
                    <xdr:rowOff>9525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sizeWithCells="1">
                  <from>
                    <xdr:col>3</xdr:col>
                    <xdr:colOff>0</xdr:colOff>
                    <xdr:row>252</xdr:row>
                    <xdr:rowOff>142875</xdr:rowOff>
                  </from>
                  <to>
                    <xdr:col>9</xdr:col>
                    <xdr:colOff>28575</xdr:colOff>
                    <xdr:row>254</xdr:row>
                    <xdr:rowOff>9525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sizeWithCells="1">
                  <from>
                    <xdr:col>3</xdr:col>
                    <xdr:colOff>0</xdr:colOff>
                    <xdr:row>253</xdr:row>
                    <xdr:rowOff>152400</xdr:rowOff>
                  </from>
                  <to>
                    <xdr:col>8</xdr:col>
                    <xdr:colOff>171450</xdr:colOff>
                    <xdr:row>255</xdr:row>
                    <xdr:rowOff>19050</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sizeWithCells="1">
                  <from>
                    <xdr:col>29</xdr:col>
                    <xdr:colOff>133350</xdr:colOff>
                    <xdr:row>255</xdr:row>
                    <xdr:rowOff>152400</xdr:rowOff>
                  </from>
                  <to>
                    <xdr:col>38</xdr:col>
                    <xdr:colOff>28575</xdr:colOff>
                    <xdr:row>257</xdr:row>
                    <xdr:rowOff>19050</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sizeWithCells="1">
                  <from>
                    <xdr:col>29</xdr:col>
                    <xdr:colOff>133350</xdr:colOff>
                    <xdr:row>256</xdr:row>
                    <xdr:rowOff>152400</xdr:rowOff>
                  </from>
                  <to>
                    <xdr:col>36</xdr:col>
                    <xdr:colOff>66675</xdr:colOff>
                    <xdr:row>258</xdr:row>
                    <xdr:rowOff>19050</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sizeWithCells="1">
                  <from>
                    <xdr:col>29</xdr:col>
                    <xdr:colOff>133350</xdr:colOff>
                    <xdr:row>257</xdr:row>
                    <xdr:rowOff>161925</xdr:rowOff>
                  </from>
                  <to>
                    <xdr:col>36</xdr:col>
                    <xdr:colOff>19050</xdr:colOff>
                    <xdr:row>259</xdr:row>
                    <xdr:rowOff>28575</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sizeWithCells="1">
                  <from>
                    <xdr:col>3</xdr:col>
                    <xdr:colOff>0</xdr:colOff>
                    <xdr:row>255</xdr:row>
                    <xdr:rowOff>142875</xdr:rowOff>
                  </from>
                  <to>
                    <xdr:col>10</xdr:col>
                    <xdr:colOff>19050</xdr:colOff>
                    <xdr:row>257</xdr:row>
                    <xdr:rowOff>9525</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sizeWithCells="1">
                  <from>
                    <xdr:col>3</xdr:col>
                    <xdr:colOff>0</xdr:colOff>
                    <xdr:row>256</xdr:row>
                    <xdr:rowOff>142875</xdr:rowOff>
                  </from>
                  <to>
                    <xdr:col>9</xdr:col>
                    <xdr:colOff>28575</xdr:colOff>
                    <xdr:row>258</xdr:row>
                    <xdr:rowOff>9525</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sizeWithCells="1">
                  <from>
                    <xdr:col>3</xdr:col>
                    <xdr:colOff>0</xdr:colOff>
                    <xdr:row>257</xdr:row>
                    <xdr:rowOff>152400</xdr:rowOff>
                  </from>
                  <to>
                    <xdr:col>8</xdr:col>
                    <xdr:colOff>171450</xdr:colOff>
                    <xdr:row>259</xdr:row>
                    <xdr:rowOff>19050</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sizeWithCells="1">
                  <from>
                    <xdr:col>29</xdr:col>
                    <xdr:colOff>133350</xdr:colOff>
                    <xdr:row>259</xdr:row>
                    <xdr:rowOff>152400</xdr:rowOff>
                  </from>
                  <to>
                    <xdr:col>38</xdr:col>
                    <xdr:colOff>28575</xdr:colOff>
                    <xdr:row>261</xdr:row>
                    <xdr:rowOff>19050</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sizeWithCells="1">
                  <from>
                    <xdr:col>29</xdr:col>
                    <xdr:colOff>133350</xdr:colOff>
                    <xdr:row>260</xdr:row>
                    <xdr:rowOff>152400</xdr:rowOff>
                  </from>
                  <to>
                    <xdr:col>36</xdr:col>
                    <xdr:colOff>66675</xdr:colOff>
                    <xdr:row>262</xdr:row>
                    <xdr:rowOff>19050</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sizeWithCells="1">
                  <from>
                    <xdr:col>29</xdr:col>
                    <xdr:colOff>133350</xdr:colOff>
                    <xdr:row>261</xdr:row>
                    <xdr:rowOff>161925</xdr:rowOff>
                  </from>
                  <to>
                    <xdr:col>36</xdr:col>
                    <xdr:colOff>19050</xdr:colOff>
                    <xdr:row>263</xdr:row>
                    <xdr:rowOff>28575</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sizeWithCells="1">
                  <from>
                    <xdr:col>3</xdr:col>
                    <xdr:colOff>0</xdr:colOff>
                    <xdr:row>259</xdr:row>
                    <xdr:rowOff>142875</xdr:rowOff>
                  </from>
                  <to>
                    <xdr:col>10</xdr:col>
                    <xdr:colOff>19050</xdr:colOff>
                    <xdr:row>261</xdr:row>
                    <xdr:rowOff>9525</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sizeWithCells="1">
                  <from>
                    <xdr:col>3</xdr:col>
                    <xdr:colOff>0</xdr:colOff>
                    <xdr:row>260</xdr:row>
                    <xdr:rowOff>142875</xdr:rowOff>
                  </from>
                  <to>
                    <xdr:col>9</xdr:col>
                    <xdr:colOff>28575</xdr:colOff>
                    <xdr:row>262</xdr:row>
                    <xdr:rowOff>9525</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sizeWithCells="1">
                  <from>
                    <xdr:col>3</xdr:col>
                    <xdr:colOff>0</xdr:colOff>
                    <xdr:row>261</xdr:row>
                    <xdr:rowOff>152400</xdr:rowOff>
                  </from>
                  <to>
                    <xdr:col>8</xdr:col>
                    <xdr:colOff>171450</xdr:colOff>
                    <xdr:row>263</xdr:row>
                    <xdr:rowOff>19050</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sizeWithCells="1">
                  <from>
                    <xdr:col>29</xdr:col>
                    <xdr:colOff>133350</xdr:colOff>
                    <xdr:row>263</xdr:row>
                    <xdr:rowOff>152400</xdr:rowOff>
                  </from>
                  <to>
                    <xdr:col>38</xdr:col>
                    <xdr:colOff>28575</xdr:colOff>
                    <xdr:row>265</xdr:row>
                    <xdr:rowOff>19050</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sizeWithCells="1">
                  <from>
                    <xdr:col>29</xdr:col>
                    <xdr:colOff>133350</xdr:colOff>
                    <xdr:row>264</xdr:row>
                    <xdr:rowOff>152400</xdr:rowOff>
                  </from>
                  <to>
                    <xdr:col>36</xdr:col>
                    <xdr:colOff>66675</xdr:colOff>
                    <xdr:row>266</xdr:row>
                    <xdr:rowOff>19050</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sizeWithCells="1">
                  <from>
                    <xdr:col>29</xdr:col>
                    <xdr:colOff>133350</xdr:colOff>
                    <xdr:row>265</xdr:row>
                    <xdr:rowOff>161925</xdr:rowOff>
                  </from>
                  <to>
                    <xdr:col>36</xdr:col>
                    <xdr:colOff>19050</xdr:colOff>
                    <xdr:row>267</xdr:row>
                    <xdr:rowOff>28575</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sizeWithCells="1">
                  <from>
                    <xdr:col>3</xdr:col>
                    <xdr:colOff>0</xdr:colOff>
                    <xdr:row>263</xdr:row>
                    <xdr:rowOff>142875</xdr:rowOff>
                  </from>
                  <to>
                    <xdr:col>10</xdr:col>
                    <xdr:colOff>19050</xdr:colOff>
                    <xdr:row>265</xdr:row>
                    <xdr:rowOff>9525</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sizeWithCells="1">
                  <from>
                    <xdr:col>3</xdr:col>
                    <xdr:colOff>0</xdr:colOff>
                    <xdr:row>264</xdr:row>
                    <xdr:rowOff>142875</xdr:rowOff>
                  </from>
                  <to>
                    <xdr:col>9</xdr:col>
                    <xdr:colOff>28575</xdr:colOff>
                    <xdr:row>266</xdr:row>
                    <xdr:rowOff>9525</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sizeWithCells="1">
                  <from>
                    <xdr:col>3</xdr:col>
                    <xdr:colOff>0</xdr:colOff>
                    <xdr:row>265</xdr:row>
                    <xdr:rowOff>152400</xdr:rowOff>
                  </from>
                  <to>
                    <xdr:col>8</xdr:col>
                    <xdr:colOff>171450</xdr:colOff>
                    <xdr:row>267</xdr:row>
                    <xdr:rowOff>19050</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sizeWithCells="1">
                  <from>
                    <xdr:col>29</xdr:col>
                    <xdr:colOff>152400</xdr:colOff>
                    <xdr:row>267</xdr:row>
                    <xdr:rowOff>161925</xdr:rowOff>
                  </from>
                  <to>
                    <xdr:col>38</xdr:col>
                    <xdr:colOff>47625</xdr:colOff>
                    <xdr:row>269</xdr:row>
                    <xdr:rowOff>28575</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sizeWithCells="1">
                  <from>
                    <xdr:col>29</xdr:col>
                    <xdr:colOff>152400</xdr:colOff>
                    <xdr:row>268</xdr:row>
                    <xdr:rowOff>161925</xdr:rowOff>
                  </from>
                  <to>
                    <xdr:col>36</xdr:col>
                    <xdr:colOff>85725</xdr:colOff>
                    <xdr:row>270</xdr:row>
                    <xdr:rowOff>28575</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sizeWithCells="1">
                  <from>
                    <xdr:col>29</xdr:col>
                    <xdr:colOff>152400</xdr:colOff>
                    <xdr:row>270</xdr:row>
                    <xdr:rowOff>0</xdr:rowOff>
                  </from>
                  <to>
                    <xdr:col>36</xdr:col>
                    <xdr:colOff>38100</xdr:colOff>
                    <xdr:row>271</xdr:row>
                    <xdr:rowOff>38100</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sizeWithCells="1">
                  <from>
                    <xdr:col>2</xdr:col>
                    <xdr:colOff>228600</xdr:colOff>
                    <xdr:row>267</xdr:row>
                    <xdr:rowOff>161925</xdr:rowOff>
                  </from>
                  <to>
                    <xdr:col>10</xdr:col>
                    <xdr:colOff>9525</xdr:colOff>
                    <xdr:row>269</xdr:row>
                    <xdr:rowOff>28575</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sizeWithCells="1">
                  <from>
                    <xdr:col>2</xdr:col>
                    <xdr:colOff>228600</xdr:colOff>
                    <xdr:row>268</xdr:row>
                    <xdr:rowOff>161925</xdr:rowOff>
                  </from>
                  <to>
                    <xdr:col>9</xdr:col>
                    <xdr:colOff>19050</xdr:colOff>
                    <xdr:row>270</xdr:row>
                    <xdr:rowOff>38100</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sizeWithCells="1">
                  <from>
                    <xdr:col>2</xdr:col>
                    <xdr:colOff>228600</xdr:colOff>
                    <xdr:row>270</xdr:row>
                    <xdr:rowOff>9525</xdr:rowOff>
                  </from>
                  <to>
                    <xdr:col>8</xdr:col>
                    <xdr:colOff>161925</xdr:colOff>
                    <xdr:row>271</xdr:row>
                    <xdr:rowOff>47625</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sizeWithCells="1">
                  <from>
                    <xdr:col>29</xdr:col>
                    <xdr:colOff>133350</xdr:colOff>
                    <xdr:row>279</xdr:row>
                    <xdr:rowOff>152400</xdr:rowOff>
                  </from>
                  <to>
                    <xdr:col>38</xdr:col>
                    <xdr:colOff>28575</xdr:colOff>
                    <xdr:row>281</xdr:row>
                    <xdr:rowOff>19050</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sizeWithCells="1">
                  <from>
                    <xdr:col>29</xdr:col>
                    <xdr:colOff>133350</xdr:colOff>
                    <xdr:row>280</xdr:row>
                    <xdr:rowOff>152400</xdr:rowOff>
                  </from>
                  <to>
                    <xdr:col>36</xdr:col>
                    <xdr:colOff>66675</xdr:colOff>
                    <xdr:row>282</xdr:row>
                    <xdr:rowOff>19050</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sizeWithCells="1">
                  <from>
                    <xdr:col>29</xdr:col>
                    <xdr:colOff>133350</xdr:colOff>
                    <xdr:row>281</xdr:row>
                    <xdr:rowOff>161925</xdr:rowOff>
                  </from>
                  <to>
                    <xdr:col>36</xdr:col>
                    <xdr:colOff>19050</xdr:colOff>
                    <xdr:row>283</xdr:row>
                    <xdr:rowOff>28575</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sizeWithCells="1">
                  <from>
                    <xdr:col>3</xdr:col>
                    <xdr:colOff>0</xdr:colOff>
                    <xdr:row>279</xdr:row>
                    <xdr:rowOff>142875</xdr:rowOff>
                  </from>
                  <to>
                    <xdr:col>10</xdr:col>
                    <xdr:colOff>19050</xdr:colOff>
                    <xdr:row>281</xdr:row>
                    <xdr:rowOff>9525</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sizeWithCells="1">
                  <from>
                    <xdr:col>3</xdr:col>
                    <xdr:colOff>0</xdr:colOff>
                    <xdr:row>280</xdr:row>
                    <xdr:rowOff>142875</xdr:rowOff>
                  </from>
                  <to>
                    <xdr:col>9</xdr:col>
                    <xdr:colOff>28575</xdr:colOff>
                    <xdr:row>282</xdr:row>
                    <xdr:rowOff>9525</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sizeWithCells="1">
                  <from>
                    <xdr:col>3</xdr:col>
                    <xdr:colOff>0</xdr:colOff>
                    <xdr:row>281</xdr:row>
                    <xdr:rowOff>152400</xdr:rowOff>
                  </from>
                  <to>
                    <xdr:col>8</xdr:col>
                    <xdr:colOff>171450</xdr:colOff>
                    <xdr:row>283</xdr:row>
                    <xdr:rowOff>19050</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3</xdr:col>
                    <xdr:colOff>9525</xdr:colOff>
                    <xdr:row>153</xdr:row>
                    <xdr:rowOff>95250</xdr:rowOff>
                  </from>
                  <to>
                    <xdr:col>5</xdr:col>
                    <xdr:colOff>66675</xdr:colOff>
                    <xdr:row>155</xdr:row>
                    <xdr:rowOff>28575</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2</xdr:col>
                    <xdr:colOff>47625</xdr:colOff>
                    <xdr:row>535</xdr:row>
                    <xdr:rowOff>28575</xdr:rowOff>
                  </from>
                  <to>
                    <xdr:col>9</xdr:col>
                    <xdr:colOff>104775</xdr:colOff>
                    <xdr:row>536</xdr:row>
                    <xdr:rowOff>66675</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2</xdr:col>
                    <xdr:colOff>209550</xdr:colOff>
                    <xdr:row>165</xdr:row>
                    <xdr:rowOff>0</xdr:rowOff>
                  </from>
                  <to>
                    <xdr:col>9</xdr:col>
                    <xdr:colOff>114300</xdr:colOff>
                    <xdr:row>166</xdr:row>
                    <xdr:rowOff>9525</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2</xdr:col>
                    <xdr:colOff>209550</xdr:colOff>
                    <xdr:row>172</xdr:row>
                    <xdr:rowOff>19050</xdr:rowOff>
                  </from>
                  <to>
                    <xdr:col>9</xdr:col>
                    <xdr:colOff>95250</xdr:colOff>
                    <xdr:row>173</xdr:row>
                    <xdr:rowOff>28575</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2</xdr:col>
                    <xdr:colOff>209550</xdr:colOff>
                    <xdr:row>173</xdr:row>
                    <xdr:rowOff>9525</xdr:rowOff>
                  </from>
                  <to>
                    <xdr:col>5</xdr:col>
                    <xdr:colOff>28575</xdr:colOff>
                    <xdr:row>174</xdr:row>
                    <xdr:rowOff>19050</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2</xdr:col>
                    <xdr:colOff>209550</xdr:colOff>
                    <xdr:row>173</xdr:row>
                    <xdr:rowOff>180975</xdr:rowOff>
                  </from>
                  <to>
                    <xdr:col>9</xdr:col>
                    <xdr:colOff>114300</xdr:colOff>
                    <xdr:row>174</xdr:row>
                    <xdr:rowOff>190500</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2</xdr:col>
                    <xdr:colOff>209550</xdr:colOff>
                    <xdr:row>174</xdr:row>
                    <xdr:rowOff>180975</xdr:rowOff>
                  </from>
                  <to>
                    <xdr:col>9</xdr:col>
                    <xdr:colOff>95250</xdr:colOff>
                    <xdr:row>175</xdr:row>
                    <xdr:rowOff>190500</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2</xdr:col>
                    <xdr:colOff>209550</xdr:colOff>
                    <xdr:row>175</xdr:row>
                    <xdr:rowOff>171450</xdr:rowOff>
                  </from>
                  <to>
                    <xdr:col>5</xdr:col>
                    <xdr:colOff>28575</xdr:colOff>
                    <xdr:row>176</xdr:row>
                    <xdr:rowOff>180975</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2</xdr:col>
                    <xdr:colOff>209550</xdr:colOff>
                    <xdr:row>176</xdr:row>
                    <xdr:rowOff>180975</xdr:rowOff>
                  </from>
                  <to>
                    <xdr:col>9</xdr:col>
                    <xdr:colOff>114300</xdr:colOff>
                    <xdr:row>177</xdr:row>
                    <xdr:rowOff>190500</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2</xdr:col>
                    <xdr:colOff>209550</xdr:colOff>
                    <xdr:row>177</xdr:row>
                    <xdr:rowOff>180975</xdr:rowOff>
                  </from>
                  <to>
                    <xdr:col>9</xdr:col>
                    <xdr:colOff>95250</xdr:colOff>
                    <xdr:row>178</xdr:row>
                    <xdr:rowOff>190500</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2</xdr:col>
                    <xdr:colOff>209550</xdr:colOff>
                    <xdr:row>178</xdr:row>
                    <xdr:rowOff>171450</xdr:rowOff>
                  </from>
                  <to>
                    <xdr:col>5</xdr:col>
                    <xdr:colOff>28575</xdr:colOff>
                    <xdr:row>179</xdr:row>
                    <xdr:rowOff>180975</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2</xdr:col>
                    <xdr:colOff>209550</xdr:colOff>
                    <xdr:row>179</xdr:row>
                    <xdr:rowOff>180975</xdr:rowOff>
                  </from>
                  <to>
                    <xdr:col>9</xdr:col>
                    <xdr:colOff>114300</xdr:colOff>
                    <xdr:row>180</xdr:row>
                    <xdr:rowOff>190500</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2</xdr:col>
                    <xdr:colOff>209550</xdr:colOff>
                    <xdr:row>192</xdr:row>
                    <xdr:rowOff>180975</xdr:rowOff>
                  </from>
                  <to>
                    <xdr:col>9</xdr:col>
                    <xdr:colOff>95250</xdr:colOff>
                    <xdr:row>193</xdr:row>
                    <xdr:rowOff>190500</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2</xdr:col>
                    <xdr:colOff>209550</xdr:colOff>
                    <xdr:row>193</xdr:row>
                    <xdr:rowOff>171450</xdr:rowOff>
                  </from>
                  <to>
                    <xdr:col>5</xdr:col>
                    <xdr:colOff>28575</xdr:colOff>
                    <xdr:row>194</xdr:row>
                    <xdr:rowOff>180975</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2</xdr:col>
                    <xdr:colOff>209550</xdr:colOff>
                    <xdr:row>194</xdr:row>
                    <xdr:rowOff>180975</xdr:rowOff>
                  </from>
                  <to>
                    <xdr:col>9</xdr:col>
                    <xdr:colOff>114300</xdr:colOff>
                    <xdr:row>195</xdr:row>
                    <xdr:rowOff>190500</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2</xdr:col>
                    <xdr:colOff>209550</xdr:colOff>
                    <xdr:row>198</xdr:row>
                    <xdr:rowOff>180975</xdr:rowOff>
                  </from>
                  <to>
                    <xdr:col>9</xdr:col>
                    <xdr:colOff>95250</xdr:colOff>
                    <xdr:row>199</xdr:row>
                    <xdr:rowOff>190500</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2</xdr:col>
                    <xdr:colOff>209550</xdr:colOff>
                    <xdr:row>199</xdr:row>
                    <xdr:rowOff>171450</xdr:rowOff>
                  </from>
                  <to>
                    <xdr:col>5</xdr:col>
                    <xdr:colOff>28575</xdr:colOff>
                    <xdr:row>200</xdr:row>
                    <xdr:rowOff>180975</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2</xdr:col>
                    <xdr:colOff>209550</xdr:colOff>
                    <xdr:row>200</xdr:row>
                    <xdr:rowOff>180975</xdr:rowOff>
                  </from>
                  <to>
                    <xdr:col>9</xdr:col>
                    <xdr:colOff>114300</xdr:colOff>
                    <xdr:row>201</xdr:row>
                    <xdr:rowOff>190500</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2</xdr:col>
                    <xdr:colOff>209550</xdr:colOff>
                    <xdr:row>201</xdr:row>
                    <xdr:rowOff>180975</xdr:rowOff>
                  </from>
                  <to>
                    <xdr:col>9</xdr:col>
                    <xdr:colOff>95250</xdr:colOff>
                    <xdr:row>202</xdr:row>
                    <xdr:rowOff>190500</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2</xdr:col>
                    <xdr:colOff>209550</xdr:colOff>
                    <xdr:row>202</xdr:row>
                    <xdr:rowOff>171450</xdr:rowOff>
                  </from>
                  <to>
                    <xdr:col>5</xdr:col>
                    <xdr:colOff>28575</xdr:colOff>
                    <xdr:row>203</xdr:row>
                    <xdr:rowOff>180975</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2</xdr:col>
                    <xdr:colOff>209550</xdr:colOff>
                    <xdr:row>203</xdr:row>
                    <xdr:rowOff>180975</xdr:rowOff>
                  </from>
                  <to>
                    <xdr:col>9</xdr:col>
                    <xdr:colOff>114300</xdr:colOff>
                    <xdr:row>204</xdr:row>
                    <xdr:rowOff>190500</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2</xdr:col>
                    <xdr:colOff>209550</xdr:colOff>
                    <xdr:row>204</xdr:row>
                    <xdr:rowOff>180975</xdr:rowOff>
                  </from>
                  <to>
                    <xdr:col>9</xdr:col>
                    <xdr:colOff>95250</xdr:colOff>
                    <xdr:row>205</xdr:row>
                    <xdr:rowOff>190500</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2</xdr:col>
                    <xdr:colOff>209550</xdr:colOff>
                    <xdr:row>205</xdr:row>
                    <xdr:rowOff>171450</xdr:rowOff>
                  </from>
                  <to>
                    <xdr:col>5</xdr:col>
                    <xdr:colOff>28575</xdr:colOff>
                    <xdr:row>206</xdr:row>
                    <xdr:rowOff>180975</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sizeWithCells="1">
                  <from>
                    <xdr:col>48</xdr:col>
                    <xdr:colOff>19050</xdr:colOff>
                    <xdr:row>162</xdr:row>
                    <xdr:rowOff>28575</xdr:rowOff>
                  </from>
                  <to>
                    <xdr:col>50</xdr:col>
                    <xdr:colOff>47625</xdr:colOff>
                    <xdr:row>163</xdr:row>
                    <xdr:rowOff>95250</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sizeWithCells="1">
                  <from>
                    <xdr:col>48</xdr:col>
                    <xdr:colOff>19050</xdr:colOff>
                    <xdr:row>163</xdr:row>
                    <xdr:rowOff>57150</xdr:rowOff>
                  </from>
                  <to>
                    <xdr:col>51</xdr:col>
                    <xdr:colOff>66675</xdr:colOff>
                    <xdr:row>171</xdr:row>
                    <xdr:rowOff>38100</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sizeWithCells="1">
                  <from>
                    <xdr:col>48</xdr:col>
                    <xdr:colOff>19050</xdr:colOff>
                    <xdr:row>171</xdr:row>
                    <xdr:rowOff>28575</xdr:rowOff>
                  </from>
                  <to>
                    <xdr:col>50</xdr:col>
                    <xdr:colOff>47625</xdr:colOff>
                    <xdr:row>172</xdr:row>
                    <xdr:rowOff>95250</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sizeWithCells="1">
                  <from>
                    <xdr:col>48</xdr:col>
                    <xdr:colOff>19050</xdr:colOff>
                    <xdr:row>172</xdr:row>
                    <xdr:rowOff>57150</xdr:rowOff>
                  </from>
                  <to>
                    <xdr:col>51</xdr:col>
                    <xdr:colOff>66675</xdr:colOff>
                    <xdr:row>174</xdr:row>
                    <xdr:rowOff>38100</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sizeWithCells="1">
                  <from>
                    <xdr:col>48</xdr:col>
                    <xdr:colOff>19050</xdr:colOff>
                    <xdr:row>174</xdr:row>
                    <xdr:rowOff>28575</xdr:rowOff>
                  </from>
                  <to>
                    <xdr:col>50</xdr:col>
                    <xdr:colOff>47625</xdr:colOff>
                    <xdr:row>175</xdr:row>
                    <xdr:rowOff>95250</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sizeWithCells="1">
                  <from>
                    <xdr:col>48</xdr:col>
                    <xdr:colOff>19050</xdr:colOff>
                    <xdr:row>175</xdr:row>
                    <xdr:rowOff>57150</xdr:rowOff>
                  </from>
                  <to>
                    <xdr:col>51</xdr:col>
                    <xdr:colOff>66675</xdr:colOff>
                    <xdr:row>177</xdr:row>
                    <xdr:rowOff>38100</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sizeWithCells="1">
                  <from>
                    <xdr:col>48</xdr:col>
                    <xdr:colOff>19050</xdr:colOff>
                    <xdr:row>177</xdr:row>
                    <xdr:rowOff>28575</xdr:rowOff>
                  </from>
                  <to>
                    <xdr:col>50</xdr:col>
                    <xdr:colOff>47625</xdr:colOff>
                    <xdr:row>178</xdr:row>
                    <xdr:rowOff>95250</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sizeWithCells="1">
                  <from>
                    <xdr:col>48</xdr:col>
                    <xdr:colOff>19050</xdr:colOff>
                    <xdr:row>178</xdr:row>
                    <xdr:rowOff>57150</xdr:rowOff>
                  </from>
                  <to>
                    <xdr:col>51</xdr:col>
                    <xdr:colOff>66675</xdr:colOff>
                    <xdr:row>192</xdr:row>
                    <xdr:rowOff>38100</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sizeWithCells="1">
                  <from>
                    <xdr:col>48</xdr:col>
                    <xdr:colOff>19050</xdr:colOff>
                    <xdr:row>192</xdr:row>
                    <xdr:rowOff>28575</xdr:rowOff>
                  </from>
                  <to>
                    <xdr:col>50</xdr:col>
                    <xdr:colOff>47625</xdr:colOff>
                    <xdr:row>193</xdr:row>
                    <xdr:rowOff>95250</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sizeWithCells="1">
                  <from>
                    <xdr:col>48</xdr:col>
                    <xdr:colOff>19050</xdr:colOff>
                    <xdr:row>193</xdr:row>
                    <xdr:rowOff>95250</xdr:rowOff>
                  </from>
                  <to>
                    <xdr:col>51</xdr:col>
                    <xdr:colOff>66675</xdr:colOff>
                    <xdr:row>194</xdr:row>
                    <xdr:rowOff>171450</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sizeWithCells="1">
                  <from>
                    <xdr:col>48</xdr:col>
                    <xdr:colOff>19050</xdr:colOff>
                    <xdr:row>198</xdr:row>
                    <xdr:rowOff>28575</xdr:rowOff>
                  </from>
                  <to>
                    <xdr:col>50</xdr:col>
                    <xdr:colOff>47625</xdr:colOff>
                    <xdr:row>199</xdr:row>
                    <xdr:rowOff>95250</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sizeWithCells="1">
                  <from>
                    <xdr:col>48</xdr:col>
                    <xdr:colOff>19050</xdr:colOff>
                    <xdr:row>199</xdr:row>
                    <xdr:rowOff>57150</xdr:rowOff>
                  </from>
                  <to>
                    <xdr:col>51</xdr:col>
                    <xdr:colOff>66675</xdr:colOff>
                    <xdr:row>201</xdr:row>
                    <xdr:rowOff>38100</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sizeWithCells="1">
                  <from>
                    <xdr:col>48</xdr:col>
                    <xdr:colOff>19050</xdr:colOff>
                    <xdr:row>201</xdr:row>
                    <xdr:rowOff>28575</xdr:rowOff>
                  </from>
                  <to>
                    <xdr:col>50</xdr:col>
                    <xdr:colOff>47625</xdr:colOff>
                    <xdr:row>202</xdr:row>
                    <xdr:rowOff>95250</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sizeWithCells="1">
                  <from>
                    <xdr:col>48</xdr:col>
                    <xdr:colOff>19050</xdr:colOff>
                    <xdr:row>202</xdr:row>
                    <xdr:rowOff>57150</xdr:rowOff>
                  </from>
                  <to>
                    <xdr:col>51</xdr:col>
                    <xdr:colOff>66675</xdr:colOff>
                    <xdr:row>204</xdr:row>
                    <xdr:rowOff>38100</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sizeWithCells="1">
                  <from>
                    <xdr:col>48</xdr:col>
                    <xdr:colOff>19050</xdr:colOff>
                    <xdr:row>204</xdr:row>
                    <xdr:rowOff>28575</xdr:rowOff>
                  </from>
                  <to>
                    <xdr:col>50</xdr:col>
                    <xdr:colOff>47625</xdr:colOff>
                    <xdr:row>205</xdr:row>
                    <xdr:rowOff>95250</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sizeWithCells="1">
                  <from>
                    <xdr:col>48</xdr:col>
                    <xdr:colOff>19050</xdr:colOff>
                    <xdr:row>205</xdr:row>
                    <xdr:rowOff>57150</xdr:rowOff>
                  </from>
                  <to>
                    <xdr:col>51</xdr:col>
                    <xdr:colOff>66675</xdr:colOff>
                    <xdr:row>207</xdr:row>
                    <xdr:rowOff>38100</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sizeWithCells="1">
                  <from>
                    <xdr:col>3</xdr:col>
                    <xdr:colOff>19050</xdr:colOff>
                    <xdr:row>301</xdr:row>
                    <xdr:rowOff>171450</xdr:rowOff>
                  </from>
                  <to>
                    <xdr:col>8</xdr:col>
                    <xdr:colOff>38100</xdr:colOff>
                    <xdr:row>303</xdr:row>
                    <xdr:rowOff>9525</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sizeWithCells="1">
                  <from>
                    <xdr:col>3</xdr:col>
                    <xdr:colOff>19050</xdr:colOff>
                    <xdr:row>304</xdr:row>
                    <xdr:rowOff>171450</xdr:rowOff>
                  </from>
                  <to>
                    <xdr:col>8</xdr:col>
                    <xdr:colOff>38100</xdr:colOff>
                    <xdr:row>306</xdr:row>
                    <xdr:rowOff>9525</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sizeWithCells="1">
                  <from>
                    <xdr:col>3</xdr:col>
                    <xdr:colOff>19050</xdr:colOff>
                    <xdr:row>307</xdr:row>
                    <xdr:rowOff>171450</xdr:rowOff>
                  </from>
                  <to>
                    <xdr:col>8</xdr:col>
                    <xdr:colOff>38100</xdr:colOff>
                    <xdr:row>309</xdr:row>
                    <xdr:rowOff>9525</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2</xdr:col>
                    <xdr:colOff>209550</xdr:colOff>
                    <xdr:row>166</xdr:row>
                    <xdr:rowOff>0</xdr:rowOff>
                  </from>
                  <to>
                    <xdr:col>9</xdr:col>
                    <xdr:colOff>95250</xdr:colOff>
                    <xdr:row>167</xdr:row>
                    <xdr:rowOff>9525</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2</xdr:col>
                    <xdr:colOff>209550</xdr:colOff>
                    <xdr:row>166</xdr:row>
                    <xdr:rowOff>190500</xdr:rowOff>
                  </from>
                  <to>
                    <xdr:col>5</xdr:col>
                    <xdr:colOff>28575</xdr:colOff>
                    <xdr:row>168</xdr:row>
                    <xdr:rowOff>0</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2</xdr:col>
                    <xdr:colOff>209550</xdr:colOff>
                    <xdr:row>168</xdr:row>
                    <xdr:rowOff>19050</xdr:rowOff>
                  </from>
                  <to>
                    <xdr:col>9</xdr:col>
                    <xdr:colOff>114300</xdr:colOff>
                    <xdr:row>169</xdr:row>
                    <xdr:rowOff>28575</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2</xdr:col>
                    <xdr:colOff>209550</xdr:colOff>
                    <xdr:row>169</xdr:row>
                    <xdr:rowOff>19050</xdr:rowOff>
                  </from>
                  <to>
                    <xdr:col>9</xdr:col>
                    <xdr:colOff>95250</xdr:colOff>
                    <xdr:row>170</xdr:row>
                    <xdr:rowOff>28575</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2</xdr:col>
                    <xdr:colOff>209550</xdr:colOff>
                    <xdr:row>170</xdr:row>
                    <xdr:rowOff>9525</xdr:rowOff>
                  </from>
                  <to>
                    <xdr:col>5</xdr:col>
                    <xdr:colOff>28575</xdr:colOff>
                    <xdr:row>171</xdr:row>
                    <xdr:rowOff>19050</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sizeWithCells="1">
                  <from>
                    <xdr:col>48</xdr:col>
                    <xdr:colOff>19050</xdr:colOff>
                    <xdr:row>165</xdr:row>
                    <xdr:rowOff>28575</xdr:rowOff>
                  </from>
                  <to>
                    <xdr:col>50</xdr:col>
                    <xdr:colOff>47625</xdr:colOff>
                    <xdr:row>166</xdr:row>
                    <xdr:rowOff>95250</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sizeWithCells="1">
                  <from>
                    <xdr:col>48</xdr:col>
                    <xdr:colOff>19050</xdr:colOff>
                    <xdr:row>166</xdr:row>
                    <xdr:rowOff>57150</xdr:rowOff>
                  </from>
                  <to>
                    <xdr:col>51</xdr:col>
                    <xdr:colOff>66675</xdr:colOff>
                    <xdr:row>168</xdr:row>
                    <xdr:rowOff>38100</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sizeWithCells="1">
                  <from>
                    <xdr:col>48</xdr:col>
                    <xdr:colOff>19050</xdr:colOff>
                    <xdr:row>168</xdr:row>
                    <xdr:rowOff>28575</xdr:rowOff>
                  </from>
                  <to>
                    <xdr:col>50</xdr:col>
                    <xdr:colOff>47625</xdr:colOff>
                    <xdr:row>169</xdr:row>
                    <xdr:rowOff>95250</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sizeWithCells="1">
                  <from>
                    <xdr:col>48</xdr:col>
                    <xdr:colOff>19050</xdr:colOff>
                    <xdr:row>169</xdr:row>
                    <xdr:rowOff>57150</xdr:rowOff>
                  </from>
                  <to>
                    <xdr:col>51</xdr:col>
                    <xdr:colOff>66675</xdr:colOff>
                    <xdr:row>171</xdr:row>
                    <xdr:rowOff>38100</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2</xdr:col>
                    <xdr:colOff>209550</xdr:colOff>
                    <xdr:row>171</xdr:row>
                    <xdr:rowOff>19050</xdr:rowOff>
                  </from>
                  <to>
                    <xdr:col>9</xdr:col>
                    <xdr:colOff>114300</xdr:colOff>
                    <xdr:row>172</xdr:row>
                    <xdr:rowOff>28575</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2</xdr:col>
                    <xdr:colOff>209550</xdr:colOff>
                    <xdr:row>180</xdr:row>
                    <xdr:rowOff>180975</xdr:rowOff>
                  </from>
                  <to>
                    <xdr:col>9</xdr:col>
                    <xdr:colOff>95250</xdr:colOff>
                    <xdr:row>181</xdr:row>
                    <xdr:rowOff>190500</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2</xdr:col>
                    <xdr:colOff>209550</xdr:colOff>
                    <xdr:row>181</xdr:row>
                    <xdr:rowOff>171450</xdr:rowOff>
                  </from>
                  <to>
                    <xdr:col>5</xdr:col>
                    <xdr:colOff>28575</xdr:colOff>
                    <xdr:row>182</xdr:row>
                    <xdr:rowOff>180975</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2</xdr:col>
                    <xdr:colOff>209550</xdr:colOff>
                    <xdr:row>182</xdr:row>
                    <xdr:rowOff>180975</xdr:rowOff>
                  </from>
                  <to>
                    <xdr:col>9</xdr:col>
                    <xdr:colOff>114300</xdr:colOff>
                    <xdr:row>183</xdr:row>
                    <xdr:rowOff>190500</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2</xdr:col>
                    <xdr:colOff>209550</xdr:colOff>
                    <xdr:row>183</xdr:row>
                    <xdr:rowOff>180975</xdr:rowOff>
                  </from>
                  <to>
                    <xdr:col>9</xdr:col>
                    <xdr:colOff>95250</xdr:colOff>
                    <xdr:row>184</xdr:row>
                    <xdr:rowOff>190500</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2</xdr:col>
                    <xdr:colOff>209550</xdr:colOff>
                    <xdr:row>184</xdr:row>
                    <xdr:rowOff>171450</xdr:rowOff>
                  </from>
                  <to>
                    <xdr:col>5</xdr:col>
                    <xdr:colOff>28575</xdr:colOff>
                    <xdr:row>185</xdr:row>
                    <xdr:rowOff>180975</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2</xdr:col>
                    <xdr:colOff>209550</xdr:colOff>
                    <xdr:row>185</xdr:row>
                    <xdr:rowOff>180975</xdr:rowOff>
                  </from>
                  <to>
                    <xdr:col>9</xdr:col>
                    <xdr:colOff>114300</xdr:colOff>
                    <xdr:row>186</xdr:row>
                    <xdr:rowOff>190500</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2</xdr:col>
                    <xdr:colOff>209550</xdr:colOff>
                    <xdr:row>186</xdr:row>
                    <xdr:rowOff>180975</xdr:rowOff>
                  </from>
                  <to>
                    <xdr:col>9</xdr:col>
                    <xdr:colOff>95250</xdr:colOff>
                    <xdr:row>187</xdr:row>
                    <xdr:rowOff>190500</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2</xdr:col>
                    <xdr:colOff>209550</xdr:colOff>
                    <xdr:row>187</xdr:row>
                    <xdr:rowOff>171450</xdr:rowOff>
                  </from>
                  <to>
                    <xdr:col>5</xdr:col>
                    <xdr:colOff>28575</xdr:colOff>
                    <xdr:row>188</xdr:row>
                    <xdr:rowOff>180975</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2</xdr:col>
                    <xdr:colOff>209550</xdr:colOff>
                    <xdr:row>188</xdr:row>
                    <xdr:rowOff>180975</xdr:rowOff>
                  </from>
                  <to>
                    <xdr:col>9</xdr:col>
                    <xdr:colOff>114300</xdr:colOff>
                    <xdr:row>189</xdr:row>
                    <xdr:rowOff>190500</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2</xdr:col>
                    <xdr:colOff>209550</xdr:colOff>
                    <xdr:row>189</xdr:row>
                    <xdr:rowOff>180975</xdr:rowOff>
                  </from>
                  <to>
                    <xdr:col>9</xdr:col>
                    <xdr:colOff>95250</xdr:colOff>
                    <xdr:row>190</xdr:row>
                    <xdr:rowOff>190500</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2</xdr:col>
                    <xdr:colOff>209550</xdr:colOff>
                    <xdr:row>190</xdr:row>
                    <xdr:rowOff>171450</xdr:rowOff>
                  </from>
                  <to>
                    <xdr:col>5</xdr:col>
                    <xdr:colOff>28575</xdr:colOff>
                    <xdr:row>191</xdr:row>
                    <xdr:rowOff>180975</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sizeWithCells="1">
                  <from>
                    <xdr:col>48</xdr:col>
                    <xdr:colOff>19050</xdr:colOff>
                    <xdr:row>180</xdr:row>
                    <xdr:rowOff>28575</xdr:rowOff>
                  </from>
                  <to>
                    <xdr:col>50</xdr:col>
                    <xdr:colOff>47625</xdr:colOff>
                    <xdr:row>181</xdr:row>
                    <xdr:rowOff>95250</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sizeWithCells="1">
                  <from>
                    <xdr:col>48</xdr:col>
                    <xdr:colOff>19050</xdr:colOff>
                    <xdr:row>181</xdr:row>
                    <xdr:rowOff>57150</xdr:rowOff>
                  </from>
                  <to>
                    <xdr:col>51</xdr:col>
                    <xdr:colOff>66675</xdr:colOff>
                    <xdr:row>183</xdr:row>
                    <xdr:rowOff>38100</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sizeWithCells="1">
                  <from>
                    <xdr:col>48</xdr:col>
                    <xdr:colOff>19050</xdr:colOff>
                    <xdr:row>183</xdr:row>
                    <xdr:rowOff>28575</xdr:rowOff>
                  </from>
                  <to>
                    <xdr:col>50</xdr:col>
                    <xdr:colOff>47625</xdr:colOff>
                    <xdr:row>184</xdr:row>
                    <xdr:rowOff>95250</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sizeWithCells="1">
                  <from>
                    <xdr:col>48</xdr:col>
                    <xdr:colOff>19050</xdr:colOff>
                    <xdr:row>184</xdr:row>
                    <xdr:rowOff>57150</xdr:rowOff>
                  </from>
                  <to>
                    <xdr:col>51</xdr:col>
                    <xdr:colOff>66675</xdr:colOff>
                    <xdr:row>186</xdr:row>
                    <xdr:rowOff>38100</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sizeWithCells="1">
                  <from>
                    <xdr:col>48</xdr:col>
                    <xdr:colOff>19050</xdr:colOff>
                    <xdr:row>186</xdr:row>
                    <xdr:rowOff>28575</xdr:rowOff>
                  </from>
                  <to>
                    <xdr:col>50</xdr:col>
                    <xdr:colOff>47625</xdr:colOff>
                    <xdr:row>187</xdr:row>
                    <xdr:rowOff>95250</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sizeWithCells="1">
                  <from>
                    <xdr:col>48</xdr:col>
                    <xdr:colOff>19050</xdr:colOff>
                    <xdr:row>187</xdr:row>
                    <xdr:rowOff>57150</xdr:rowOff>
                  </from>
                  <to>
                    <xdr:col>51</xdr:col>
                    <xdr:colOff>66675</xdr:colOff>
                    <xdr:row>189</xdr:row>
                    <xdr:rowOff>38100</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sizeWithCells="1">
                  <from>
                    <xdr:col>48</xdr:col>
                    <xdr:colOff>19050</xdr:colOff>
                    <xdr:row>189</xdr:row>
                    <xdr:rowOff>28575</xdr:rowOff>
                  </from>
                  <to>
                    <xdr:col>50</xdr:col>
                    <xdr:colOff>47625</xdr:colOff>
                    <xdr:row>190</xdr:row>
                    <xdr:rowOff>95250</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sizeWithCells="1">
                  <from>
                    <xdr:col>48</xdr:col>
                    <xdr:colOff>19050</xdr:colOff>
                    <xdr:row>190</xdr:row>
                    <xdr:rowOff>57150</xdr:rowOff>
                  </from>
                  <to>
                    <xdr:col>51</xdr:col>
                    <xdr:colOff>66675</xdr:colOff>
                    <xdr:row>192</xdr:row>
                    <xdr:rowOff>38100</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2</xdr:col>
                    <xdr:colOff>219075</xdr:colOff>
                    <xdr:row>191</xdr:row>
                    <xdr:rowOff>190500</xdr:rowOff>
                  </from>
                  <to>
                    <xdr:col>9</xdr:col>
                    <xdr:colOff>123825</xdr:colOff>
                    <xdr:row>193</xdr:row>
                    <xdr:rowOff>0</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sizeWithCells="1">
                  <from>
                    <xdr:col>48</xdr:col>
                    <xdr:colOff>19050</xdr:colOff>
                    <xdr:row>163</xdr:row>
                    <xdr:rowOff>57150</xdr:rowOff>
                  </from>
                  <to>
                    <xdr:col>51</xdr:col>
                    <xdr:colOff>66675</xdr:colOff>
                    <xdr:row>165</xdr:row>
                    <xdr:rowOff>38100</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sizeWithCells="1">
                  <from>
                    <xdr:col>48</xdr:col>
                    <xdr:colOff>19050</xdr:colOff>
                    <xdr:row>178</xdr:row>
                    <xdr:rowOff>47625</xdr:rowOff>
                  </from>
                  <to>
                    <xdr:col>51</xdr:col>
                    <xdr:colOff>66675</xdr:colOff>
                    <xdr:row>180</xdr:row>
                    <xdr:rowOff>28575</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sizeWithCells="1">
                  <from>
                    <xdr:col>29</xdr:col>
                    <xdr:colOff>133350</xdr:colOff>
                    <xdr:row>271</xdr:row>
                    <xdr:rowOff>152400</xdr:rowOff>
                  </from>
                  <to>
                    <xdr:col>38</xdr:col>
                    <xdr:colOff>28575</xdr:colOff>
                    <xdr:row>273</xdr:row>
                    <xdr:rowOff>19050</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sizeWithCells="1">
                  <from>
                    <xdr:col>29</xdr:col>
                    <xdr:colOff>133350</xdr:colOff>
                    <xdr:row>272</xdr:row>
                    <xdr:rowOff>152400</xdr:rowOff>
                  </from>
                  <to>
                    <xdr:col>36</xdr:col>
                    <xdr:colOff>66675</xdr:colOff>
                    <xdr:row>274</xdr:row>
                    <xdr:rowOff>19050</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sizeWithCells="1">
                  <from>
                    <xdr:col>29</xdr:col>
                    <xdr:colOff>133350</xdr:colOff>
                    <xdr:row>273</xdr:row>
                    <xdr:rowOff>161925</xdr:rowOff>
                  </from>
                  <to>
                    <xdr:col>36</xdr:col>
                    <xdr:colOff>19050</xdr:colOff>
                    <xdr:row>275</xdr:row>
                    <xdr:rowOff>28575</xdr:rowOff>
                  </to>
                </anchor>
              </controlPr>
            </control>
          </mc:Choice>
        </mc:AlternateContent>
        <mc:AlternateContent xmlns:mc="http://schemas.openxmlformats.org/markup-compatibility/2006">
          <mc:Choice Requires="x14">
            <control shapeId="3267" r:id="rId198" name="Check Box 195">
              <controlPr defaultSize="0" autoFill="0" autoLine="0" autoPict="0">
                <anchor moveWithCells="1" sizeWithCells="1">
                  <from>
                    <xdr:col>2</xdr:col>
                    <xdr:colOff>228600</xdr:colOff>
                    <xdr:row>271</xdr:row>
                    <xdr:rowOff>161925</xdr:rowOff>
                  </from>
                  <to>
                    <xdr:col>10</xdr:col>
                    <xdr:colOff>9525</xdr:colOff>
                    <xdr:row>273</xdr:row>
                    <xdr:rowOff>28575</xdr:rowOff>
                  </to>
                </anchor>
              </controlPr>
            </control>
          </mc:Choice>
        </mc:AlternateContent>
        <mc:AlternateContent xmlns:mc="http://schemas.openxmlformats.org/markup-compatibility/2006">
          <mc:Choice Requires="x14">
            <control shapeId="3268" r:id="rId199" name="Check Box 196">
              <controlPr defaultSize="0" autoFill="0" autoLine="0" autoPict="0">
                <anchor moveWithCells="1" sizeWithCells="1">
                  <from>
                    <xdr:col>2</xdr:col>
                    <xdr:colOff>228600</xdr:colOff>
                    <xdr:row>272</xdr:row>
                    <xdr:rowOff>161925</xdr:rowOff>
                  </from>
                  <to>
                    <xdr:col>9</xdr:col>
                    <xdr:colOff>19050</xdr:colOff>
                    <xdr:row>274</xdr:row>
                    <xdr:rowOff>28575</xdr:rowOff>
                  </to>
                </anchor>
              </controlPr>
            </control>
          </mc:Choice>
        </mc:AlternateContent>
        <mc:AlternateContent xmlns:mc="http://schemas.openxmlformats.org/markup-compatibility/2006">
          <mc:Choice Requires="x14">
            <control shapeId="3269" r:id="rId200" name="Check Box 197">
              <controlPr defaultSize="0" autoFill="0" autoLine="0" autoPict="0">
                <anchor moveWithCells="1" sizeWithCells="1">
                  <from>
                    <xdr:col>2</xdr:col>
                    <xdr:colOff>228600</xdr:colOff>
                    <xdr:row>274</xdr:row>
                    <xdr:rowOff>0</xdr:rowOff>
                  </from>
                  <to>
                    <xdr:col>8</xdr:col>
                    <xdr:colOff>161925</xdr:colOff>
                    <xdr:row>275</xdr:row>
                    <xdr:rowOff>38100</xdr:rowOff>
                  </to>
                </anchor>
              </controlPr>
            </control>
          </mc:Choice>
        </mc:AlternateContent>
        <mc:AlternateContent xmlns:mc="http://schemas.openxmlformats.org/markup-compatibility/2006">
          <mc:Choice Requires="x14">
            <control shapeId="3270" r:id="rId201" name="Check Box 198">
              <controlPr defaultSize="0" autoFill="0" autoLine="0" autoPict="0">
                <anchor moveWithCells="1" sizeWithCells="1">
                  <from>
                    <xdr:col>3</xdr:col>
                    <xdr:colOff>9525</xdr:colOff>
                    <xdr:row>275</xdr:row>
                    <xdr:rowOff>152400</xdr:rowOff>
                  </from>
                  <to>
                    <xdr:col>10</xdr:col>
                    <xdr:colOff>28575</xdr:colOff>
                    <xdr:row>277</xdr:row>
                    <xdr:rowOff>19050</xdr:rowOff>
                  </to>
                </anchor>
              </controlPr>
            </control>
          </mc:Choice>
        </mc:AlternateContent>
        <mc:AlternateContent xmlns:mc="http://schemas.openxmlformats.org/markup-compatibility/2006">
          <mc:Choice Requires="x14">
            <control shapeId="3271" r:id="rId202" name="Check Box 199">
              <controlPr defaultSize="0" autoFill="0" autoLine="0" autoPict="0">
                <anchor moveWithCells="1" sizeWithCells="1">
                  <from>
                    <xdr:col>3</xdr:col>
                    <xdr:colOff>9525</xdr:colOff>
                    <xdr:row>276</xdr:row>
                    <xdr:rowOff>152400</xdr:rowOff>
                  </from>
                  <to>
                    <xdr:col>9</xdr:col>
                    <xdr:colOff>38100</xdr:colOff>
                    <xdr:row>278</xdr:row>
                    <xdr:rowOff>19050</xdr:rowOff>
                  </to>
                </anchor>
              </controlPr>
            </control>
          </mc:Choice>
        </mc:AlternateContent>
        <mc:AlternateContent xmlns:mc="http://schemas.openxmlformats.org/markup-compatibility/2006">
          <mc:Choice Requires="x14">
            <control shapeId="3272" r:id="rId203" name="Check Box 200">
              <controlPr defaultSize="0" autoFill="0" autoLine="0" autoPict="0">
                <anchor moveWithCells="1" sizeWithCells="1">
                  <from>
                    <xdr:col>3</xdr:col>
                    <xdr:colOff>9525</xdr:colOff>
                    <xdr:row>277</xdr:row>
                    <xdr:rowOff>161925</xdr:rowOff>
                  </from>
                  <to>
                    <xdr:col>8</xdr:col>
                    <xdr:colOff>180975</xdr:colOff>
                    <xdr:row>279</xdr:row>
                    <xdr:rowOff>28575</xdr:rowOff>
                  </to>
                </anchor>
              </controlPr>
            </control>
          </mc:Choice>
        </mc:AlternateContent>
        <mc:AlternateContent xmlns:mc="http://schemas.openxmlformats.org/markup-compatibility/2006">
          <mc:Choice Requires="x14">
            <control shapeId="3273" r:id="rId204" name="Check Box 201">
              <controlPr defaultSize="0" autoFill="0" autoLine="0" autoPict="0">
                <anchor moveWithCells="1" sizeWithCells="1">
                  <from>
                    <xdr:col>29</xdr:col>
                    <xdr:colOff>142875</xdr:colOff>
                    <xdr:row>275</xdr:row>
                    <xdr:rowOff>161925</xdr:rowOff>
                  </from>
                  <to>
                    <xdr:col>38</xdr:col>
                    <xdr:colOff>38100</xdr:colOff>
                    <xdr:row>277</xdr:row>
                    <xdr:rowOff>28575</xdr:rowOff>
                  </to>
                </anchor>
              </controlPr>
            </control>
          </mc:Choice>
        </mc:AlternateContent>
        <mc:AlternateContent xmlns:mc="http://schemas.openxmlformats.org/markup-compatibility/2006">
          <mc:Choice Requires="x14">
            <control shapeId="3274" r:id="rId205" name="Check Box 202">
              <controlPr defaultSize="0" autoFill="0" autoLine="0" autoPict="0">
                <anchor moveWithCells="1" sizeWithCells="1">
                  <from>
                    <xdr:col>29</xdr:col>
                    <xdr:colOff>142875</xdr:colOff>
                    <xdr:row>276</xdr:row>
                    <xdr:rowOff>161925</xdr:rowOff>
                  </from>
                  <to>
                    <xdr:col>36</xdr:col>
                    <xdr:colOff>76200</xdr:colOff>
                    <xdr:row>278</xdr:row>
                    <xdr:rowOff>28575</xdr:rowOff>
                  </to>
                </anchor>
              </controlPr>
            </control>
          </mc:Choice>
        </mc:AlternateContent>
        <mc:AlternateContent xmlns:mc="http://schemas.openxmlformats.org/markup-compatibility/2006">
          <mc:Choice Requires="x14">
            <control shapeId="3275" r:id="rId206" name="Check Box 203">
              <controlPr defaultSize="0" autoFill="0" autoLine="0" autoPict="0">
                <anchor moveWithCells="1" sizeWithCells="1">
                  <from>
                    <xdr:col>29</xdr:col>
                    <xdr:colOff>142875</xdr:colOff>
                    <xdr:row>278</xdr:row>
                    <xdr:rowOff>0</xdr:rowOff>
                  </from>
                  <to>
                    <xdr:col>36</xdr:col>
                    <xdr:colOff>28575</xdr:colOff>
                    <xdr:row>279</xdr:row>
                    <xdr:rowOff>38100</xdr:rowOff>
                  </to>
                </anchor>
              </controlPr>
            </control>
          </mc:Choice>
        </mc:AlternateContent>
        <mc:AlternateContent xmlns:mc="http://schemas.openxmlformats.org/markup-compatibility/2006">
          <mc:Choice Requires="x14">
            <control shapeId="3276" r:id="rId207" name="Check Box 204">
              <controlPr defaultSize="0" autoFill="0" autoLine="0" autoPict="0">
                <anchor moveWithCells="1">
                  <from>
                    <xdr:col>2</xdr:col>
                    <xdr:colOff>209550</xdr:colOff>
                    <xdr:row>195</xdr:row>
                    <xdr:rowOff>180975</xdr:rowOff>
                  </from>
                  <to>
                    <xdr:col>9</xdr:col>
                    <xdr:colOff>95250</xdr:colOff>
                    <xdr:row>196</xdr:row>
                    <xdr:rowOff>190500</xdr:rowOff>
                  </to>
                </anchor>
              </controlPr>
            </control>
          </mc:Choice>
        </mc:AlternateContent>
        <mc:AlternateContent xmlns:mc="http://schemas.openxmlformats.org/markup-compatibility/2006">
          <mc:Choice Requires="x14">
            <control shapeId="3277" r:id="rId208" name="Check Box 205">
              <controlPr defaultSize="0" autoFill="0" autoLine="0" autoPict="0">
                <anchor moveWithCells="1">
                  <from>
                    <xdr:col>2</xdr:col>
                    <xdr:colOff>209550</xdr:colOff>
                    <xdr:row>196</xdr:row>
                    <xdr:rowOff>171450</xdr:rowOff>
                  </from>
                  <to>
                    <xdr:col>5</xdr:col>
                    <xdr:colOff>28575</xdr:colOff>
                    <xdr:row>197</xdr:row>
                    <xdr:rowOff>180975</xdr:rowOff>
                  </to>
                </anchor>
              </controlPr>
            </control>
          </mc:Choice>
        </mc:AlternateContent>
        <mc:AlternateContent xmlns:mc="http://schemas.openxmlformats.org/markup-compatibility/2006">
          <mc:Choice Requires="x14">
            <control shapeId="3278" r:id="rId209" name="Check Box 206">
              <controlPr defaultSize="0" autoFill="0" autoLine="0" autoPict="0">
                <anchor moveWithCells="1">
                  <from>
                    <xdr:col>2</xdr:col>
                    <xdr:colOff>209550</xdr:colOff>
                    <xdr:row>197</xdr:row>
                    <xdr:rowOff>180975</xdr:rowOff>
                  </from>
                  <to>
                    <xdr:col>9</xdr:col>
                    <xdr:colOff>114300</xdr:colOff>
                    <xdr:row>198</xdr:row>
                    <xdr:rowOff>190500</xdr:rowOff>
                  </to>
                </anchor>
              </controlPr>
            </control>
          </mc:Choice>
        </mc:AlternateContent>
        <mc:AlternateContent xmlns:mc="http://schemas.openxmlformats.org/markup-compatibility/2006">
          <mc:Choice Requires="x14">
            <control shapeId="3279" r:id="rId210" name="Check Box 207">
              <controlPr defaultSize="0" autoFill="0" autoLine="0" autoPict="0">
                <anchor moveWithCells="1" sizeWithCells="1">
                  <from>
                    <xdr:col>48</xdr:col>
                    <xdr:colOff>19050</xdr:colOff>
                    <xdr:row>195</xdr:row>
                    <xdr:rowOff>28575</xdr:rowOff>
                  </from>
                  <to>
                    <xdr:col>50</xdr:col>
                    <xdr:colOff>47625</xdr:colOff>
                    <xdr:row>196</xdr:row>
                    <xdr:rowOff>95250</xdr:rowOff>
                  </to>
                </anchor>
              </controlPr>
            </control>
          </mc:Choice>
        </mc:AlternateContent>
        <mc:AlternateContent xmlns:mc="http://schemas.openxmlformats.org/markup-compatibility/2006">
          <mc:Choice Requires="x14">
            <control shapeId="3280" r:id="rId211" name="Check Box 208">
              <controlPr defaultSize="0" autoFill="0" autoLine="0" autoPict="0">
                <anchor moveWithCells="1" sizeWithCells="1">
                  <from>
                    <xdr:col>48</xdr:col>
                    <xdr:colOff>19050</xdr:colOff>
                    <xdr:row>196</xdr:row>
                    <xdr:rowOff>57150</xdr:rowOff>
                  </from>
                  <to>
                    <xdr:col>51</xdr:col>
                    <xdr:colOff>66675</xdr:colOff>
                    <xdr:row>198</xdr:row>
                    <xdr:rowOff>38100</xdr:rowOff>
                  </to>
                </anchor>
              </controlPr>
            </control>
          </mc:Choice>
        </mc:AlternateContent>
        <mc:AlternateContent xmlns:mc="http://schemas.openxmlformats.org/markup-compatibility/2006">
          <mc:Choice Requires="x14">
            <control shapeId="3281" r:id="rId212" name="Check Box 209">
              <controlPr defaultSize="0" autoFill="0" autoLine="0" autoPict="0">
                <anchor moveWithCells="1" sizeWithCells="1">
                  <from>
                    <xdr:col>3</xdr:col>
                    <xdr:colOff>47625</xdr:colOff>
                    <xdr:row>467</xdr:row>
                    <xdr:rowOff>171450</xdr:rowOff>
                  </from>
                  <to>
                    <xdr:col>15</xdr:col>
                    <xdr:colOff>76200</xdr:colOff>
                    <xdr:row>469</xdr:row>
                    <xdr:rowOff>0</xdr:rowOff>
                  </to>
                </anchor>
              </controlPr>
            </control>
          </mc:Choice>
        </mc:AlternateContent>
        <mc:AlternateContent xmlns:mc="http://schemas.openxmlformats.org/markup-compatibility/2006">
          <mc:Choice Requires="x14">
            <control shapeId="3282" r:id="rId213" name="Check Box 210">
              <controlPr defaultSize="0" autoFill="0" autoLine="0" autoPict="0">
                <anchor moveWithCells="1" sizeWithCells="1">
                  <from>
                    <xdr:col>3</xdr:col>
                    <xdr:colOff>47625</xdr:colOff>
                    <xdr:row>468</xdr:row>
                    <xdr:rowOff>161925</xdr:rowOff>
                  </from>
                  <to>
                    <xdr:col>15</xdr:col>
                    <xdr:colOff>57150</xdr:colOff>
                    <xdr:row>469</xdr:row>
                    <xdr:rowOff>180975</xdr:rowOff>
                  </to>
                </anchor>
              </controlPr>
            </control>
          </mc:Choice>
        </mc:AlternateContent>
        <mc:AlternateContent xmlns:mc="http://schemas.openxmlformats.org/markup-compatibility/2006">
          <mc:Choice Requires="x14">
            <control shapeId="3283" r:id="rId214" name="Check Box 211">
              <controlPr defaultSize="0" autoFill="0" autoLine="0" autoPict="0">
                <anchor moveWithCells="1" sizeWithCells="1">
                  <from>
                    <xdr:col>3</xdr:col>
                    <xdr:colOff>47625</xdr:colOff>
                    <xdr:row>469</xdr:row>
                    <xdr:rowOff>152400</xdr:rowOff>
                  </from>
                  <to>
                    <xdr:col>14</xdr:col>
                    <xdr:colOff>76200</xdr:colOff>
                    <xdr:row>471</xdr:row>
                    <xdr:rowOff>0</xdr:rowOff>
                  </to>
                </anchor>
              </controlPr>
            </control>
          </mc:Choice>
        </mc:AlternateContent>
        <mc:AlternateContent xmlns:mc="http://schemas.openxmlformats.org/markup-compatibility/2006">
          <mc:Choice Requires="x14">
            <control shapeId="3284" r:id="rId215" name="Check Box 212">
              <controlPr defaultSize="0" autoFill="0" autoLine="0" autoPict="0">
                <anchor moveWithCells="1">
                  <from>
                    <xdr:col>3</xdr:col>
                    <xdr:colOff>47625</xdr:colOff>
                    <xdr:row>517</xdr:row>
                    <xdr:rowOff>76200</xdr:rowOff>
                  </from>
                  <to>
                    <xdr:col>9</xdr:col>
                    <xdr:colOff>95250</xdr:colOff>
                    <xdr:row>518</xdr:row>
                    <xdr:rowOff>104775</xdr:rowOff>
                  </to>
                </anchor>
              </controlPr>
            </control>
          </mc:Choice>
        </mc:AlternateContent>
        <mc:AlternateContent xmlns:mc="http://schemas.openxmlformats.org/markup-compatibility/2006">
          <mc:Choice Requires="x14">
            <control shapeId="3285" r:id="rId216" name="Check Box 213">
              <controlPr defaultSize="0" autoFill="0" autoLine="0" autoPict="0">
                <anchor moveWithCells="1">
                  <from>
                    <xdr:col>3</xdr:col>
                    <xdr:colOff>47625</xdr:colOff>
                    <xdr:row>518</xdr:row>
                    <xdr:rowOff>85725</xdr:rowOff>
                  </from>
                  <to>
                    <xdr:col>9</xdr:col>
                    <xdr:colOff>95250</xdr:colOff>
                    <xdr:row>519</xdr:row>
                    <xdr:rowOff>114300</xdr:rowOff>
                  </to>
                </anchor>
              </controlPr>
            </control>
          </mc:Choice>
        </mc:AlternateContent>
        <mc:AlternateContent xmlns:mc="http://schemas.openxmlformats.org/markup-compatibility/2006">
          <mc:Choice Requires="x14">
            <control shapeId="3286" r:id="rId217" name="Check Box 214">
              <controlPr defaultSize="0" autoFill="0" autoLine="0" autoPict="0">
                <anchor moveWithCells="1">
                  <from>
                    <xdr:col>3</xdr:col>
                    <xdr:colOff>47625</xdr:colOff>
                    <xdr:row>525</xdr:row>
                    <xdr:rowOff>76200</xdr:rowOff>
                  </from>
                  <to>
                    <xdr:col>9</xdr:col>
                    <xdr:colOff>95250</xdr:colOff>
                    <xdr:row>526</xdr:row>
                    <xdr:rowOff>104775</xdr:rowOff>
                  </to>
                </anchor>
              </controlPr>
            </control>
          </mc:Choice>
        </mc:AlternateContent>
        <mc:AlternateContent xmlns:mc="http://schemas.openxmlformats.org/markup-compatibility/2006">
          <mc:Choice Requires="x14">
            <control shapeId="3287" r:id="rId218" name="Check Box 215">
              <controlPr defaultSize="0" autoFill="0" autoLine="0" autoPict="0">
                <anchor moveWithCells="1">
                  <from>
                    <xdr:col>3</xdr:col>
                    <xdr:colOff>47625</xdr:colOff>
                    <xdr:row>526</xdr:row>
                    <xdr:rowOff>85725</xdr:rowOff>
                  </from>
                  <to>
                    <xdr:col>9</xdr:col>
                    <xdr:colOff>95250</xdr:colOff>
                    <xdr:row>527</xdr:row>
                    <xdr:rowOff>114300</xdr:rowOff>
                  </to>
                </anchor>
              </controlPr>
            </control>
          </mc:Choice>
        </mc:AlternateContent>
        <mc:AlternateContent xmlns:mc="http://schemas.openxmlformats.org/markup-compatibility/2006">
          <mc:Choice Requires="x14">
            <control shapeId="3288" r:id="rId219" name="Check Box 216">
              <controlPr defaultSize="0" autoFill="0" autoLine="0" autoPict="0">
                <anchor moveWithCells="1">
                  <from>
                    <xdr:col>4</xdr:col>
                    <xdr:colOff>28575</xdr:colOff>
                    <xdr:row>604</xdr:row>
                    <xdr:rowOff>85725</xdr:rowOff>
                  </from>
                  <to>
                    <xdr:col>10</xdr:col>
                    <xdr:colOff>114300</xdr:colOff>
                    <xdr:row>605</xdr:row>
                    <xdr:rowOff>0</xdr:rowOff>
                  </to>
                </anchor>
              </controlPr>
            </control>
          </mc:Choice>
        </mc:AlternateContent>
        <mc:AlternateContent xmlns:mc="http://schemas.openxmlformats.org/markup-compatibility/2006">
          <mc:Choice Requires="x14">
            <control shapeId="3289" r:id="rId220" name="Check Box 217">
              <controlPr defaultSize="0" autoFill="0" autoLine="0" autoPict="0">
                <anchor moveWithCells="1">
                  <from>
                    <xdr:col>13</xdr:col>
                    <xdr:colOff>47625</xdr:colOff>
                    <xdr:row>604</xdr:row>
                    <xdr:rowOff>57150</xdr:rowOff>
                  </from>
                  <to>
                    <xdr:col>23</xdr:col>
                    <xdr:colOff>28575</xdr:colOff>
                    <xdr:row>605</xdr:row>
                    <xdr:rowOff>0</xdr:rowOff>
                  </to>
                </anchor>
              </controlPr>
            </control>
          </mc:Choice>
        </mc:AlternateContent>
        <mc:AlternateContent xmlns:mc="http://schemas.openxmlformats.org/markup-compatibility/2006">
          <mc:Choice Requires="x14">
            <control shapeId="3290" r:id="rId221" name="Check Box 218">
              <controlPr defaultSize="0" autoFill="0" autoLine="0" autoPict="0">
                <anchor moveWithCells="1">
                  <from>
                    <xdr:col>46</xdr:col>
                    <xdr:colOff>57150</xdr:colOff>
                    <xdr:row>567</xdr:row>
                    <xdr:rowOff>0</xdr:rowOff>
                  </from>
                  <to>
                    <xdr:col>50</xdr:col>
                    <xdr:colOff>95250</xdr:colOff>
                    <xdr:row>568</xdr:row>
                    <xdr:rowOff>9525</xdr:rowOff>
                  </to>
                </anchor>
              </controlPr>
            </control>
          </mc:Choice>
        </mc:AlternateContent>
        <mc:AlternateContent xmlns:mc="http://schemas.openxmlformats.org/markup-compatibility/2006">
          <mc:Choice Requires="x14">
            <control shapeId="3291" r:id="rId222" name="Check Box 219">
              <controlPr defaultSize="0" autoFill="0" autoLine="0" autoPict="0">
                <anchor moveWithCells="1">
                  <from>
                    <xdr:col>46</xdr:col>
                    <xdr:colOff>57150</xdr:colOff>
                    <xdr:row>567</xdr:row>
                    <xdr:rowOff>171450</xdr:rowOff>
                  </from>
                  <to>
                    <xdr:col>50</xdr:col>
                    <xdr:colOff>95250</xdr:colOff>
                    <xdr:row>568</xdr:row>
                    <xdr:rowOff>180975</xdr:rowOff>
                  </to>
                </anchor>
              </controlPr>
            </control>
          </mc:Choice>
        </mc:AlternateContent>
        <mc:AlternateContent xmlns:mc="http://schemas.openxmlformats.org/markup-compatibility/2006">
          <mc:Choice Requires="x14">
            <control shapeId="3292" r:id="rId223" name="Check Box 220">
              <controlPr defaultSize="0" autoFill="0" autoLine="0" autoPict="0">
                <anchor moveWithCells="1">
                  <from>
                    <xdr:col>46</xdr:col>
                    <xdr:colOff>57150</xdr:colOff>
                    <xdr:row>569</xdr:row>
                    <xdr:rowOff>0</xdr:rowOff>
                  </from>
                  <to>
                    <xdr:col>50</xdr:col>
                    <xdr:colOff>95250</xdr:colOff>
                    <xdr:row>570</xdr:row>
                    <xdr:rowOff>9525</xdr:rowOff>
                  </to>
                </anchor>
              </controlPr>
            </control>
          </mc:Choice>
        </mc:AlternateContent>
        <mc:AlternateContent xmlns:mc="http://schemas.openxmlformats.org/markup-compatibility/2006">
          <mc:Choice Requires="x14">
            <control shapeId="3293" r:id="rId224" name="Check Box 221">
              <controlPr defaultSize="0" autoFill="0" autoLine="0" autoPict="0">
                <anchor moveWithCells="1">
                  <from>
                    <xdr:col>46</xdr:col>
                    <xdr:colOff>57150</xdr:colOff>
                    <xdr:row>569</xdr:row>
                    <xdr:rowOff>171450</xdr:rowOff>
                  </from>
                  <to>
                    <xdr:col>50</xdr:col>
                    <xdr:colOff>95250</xdr:colOff>
                    <xdr:row>570</xdr:row>
                    <xdr:rowOff>180975</xdr:rowOff>
                  </to>
                </anchor>
              </controlPr>
            </control>
          </mc:Choice>
        </mc:AlternateContent>
        <mc:AlternateContent xmlns:mc="http://schemas.openxmlformats.org/markup-compatibility/2006">
          <mc:Choice Requires="x14">
            <control shapeId="3294" r:id="rId225" name="Check Box 222">
              <controlPr defaultSize="0" autoFill="0" autoLine="0" autoPict="0">
                <anchor moveWithCells="1">
                  <from>
                    <xdr:col>3</xdr:col>
                    <xdr:colOff>47625</xdr:colOff>
                    <xdr:row>454</xdr:row>
                    <xdr:rowOff>19050</xdr:rowOff>
                  </from>
                  <to>
                    <xdr:col>16</xdr:col>
                    <xdr:colOff>9525</xdr:colOff>
                    <xdr:row>455</xdr:row>
                    <xdr:rowOff>9525</xdr:rowOff>
                  </to>
                </anchor>
              </controlPr>
            </control>
          </mc:Choice>
        </mc:AlternateContent>
        <mc:AlternateContent xmlns:mc="http://schemas.openxmlformats.org/markup-compatibility/2006">
          <mc:Choice Requires="x14">
            <control shapeId="3295" r:id="rId226" name="Check Box 223">
              <controlPr defaultSize="0" autoFill="0" autoLine="0" autoPict="0">
                <anchor moveWithCells="1" sizeWithCells="1">
                  <from>
                    <xdr:col>3</xdr:col>
                    <xdr:colOff>47625</xdr:colOff>
                    <xdr:row>452</xdr:row>
                    <xdr:rowOff>38100</xdr:rowOff>
                  </from>
                  <to>
                    <xdr:col>12</xdr:col>
                    <xdr:colOff>57150</xdr:colOff>
                    <xdr:row>453</xdr:row>
                    <xdr:rowOff>28575</xdr:rowOff>
                  </to>
                </anchor>
              </controlPr>
            </control>
          </mc:Choice>
        </mc:AlternateContent>
        <mc:AlternateContent xmlns:mc="http://schemas.openxmlformats.org/markup-compatibility/2006">
          <mc:Choice Requires="x14">
            <control shapeId="3296" r:id="rId227" name="Check Box 224">
              <controlPr defaultSize="0" autoFill="0" autoLine="0" autoPict="0">
                <anchor moveWithCells="1" sizeWithCells="1">
                  <from>
                    <xdr:col>3</xdr:col>
                    <xdr:colOff>47625</xdr:colOff>
                    <xdr:row>453</xdr:row>
                    <xdr:rowOff>19050</xdr:rowOff>
                  </from>
                  <to>
                    <xdr:col>12</xdr:col>
                    <xdr:colOff>66675</xdr:colOff>
                    <xdr:row>454</xdr:row>
                    <xdr:rowOff>19050</xdr:rowOff>
                  </to>
                </anchor>
              </controlPr>
            </control>
          </mc:Choice>
        </mc:AlternateContent>
        <mc:AlternateContent xmlns:mc="http://schemas.openxmlformats.org/markup-compatibility/2006">
          <mc:Choice Requires="x14">
            <control shapeId="3297" r:id="rId228" name="Check Box 225">
              <controlPr defaultSize="0" autoFill="0" autoLine="0" autoPict="0">
                <anchor moveWithCells="1" sizeWithCells="1">
                  <from>
                    <xdr:col>3</xdr:col>
                    <xdr:colOff>47625</xdr:colOff>
                    <xdr:row>456</xdr:row>
                    <xdr:rowOff>19050</xdr:rowOff>
                  </from>
                  <to>
                    <xdr:col>12</xdr:col>
                    <xdr:colOff>114300</xdr:colOff>
                    <xdr:row>457</xdr:row>
                    <xdr:rowOff>19050</xdr:rowOff>
                  </to>
                </anchor>
              </controlPr>
            </control>
          </mc:Choice>
        </mc:AlternateContent>
        <mc:AlternateContent xmlns:mc="http://schemas.openxmlformats.org/markup-compatibility/2006">
          <mc:Choice Requires="x14">
            <control shapeId="3298" r:id="rId229" name="Check Box 226">
              <controlPr defaultSize="0" autoFill="0" autoLine="0" autoPict="0">
                <anchor moveWithCells="1" sizeWithCells="1">
                  <from>
                    <xdr:col>3</xdr:col>
                    <xdr:colOff>47625</xdr:colOff>
                    <xdr:row>455</xdr:row>
                    <xdr:rowOff>19050</xdr:rowOff>
                  </from>
                  <to>
                    <xdr:col>15</xdr:col>
                    <xdr:colOff>95250</xdr:colOff>
                    <xdr:row>455</xdr:row>
                    <xdr:rowOff>190500</xdr:rowOff>
                  </to>
                </anchor>
              </controlPr>
            </control>
          </mc:Choice>
        </mc:AlternateContent>
        <mc:AlternateContent xmlns:mc="http://schemas.openxmlformats.org/markup-compatibility/2006">
          <mc:Choice Requires="x14">
            <control shapeId="3299" r:id="rId230" name="Check Box 227">
              <controlPr defaultSize="0" autoFill="0" autoLine="0" autoPict="0">
                <anchor moveWithCells="1" sizeWithCells="1">
                  <from>
                    <xdr:col>3</xdr:col>
                    <xdr:colOff>47625</xdr:colOff>
                    <xdr:row>457</xdr:row>
                    <xdr:rowOff>19050</xdr:rowOff>
                  </from>
                  <to>
                    <xdr:col>12</xdr:col>
                    <xdr:colOff>114300</xdr:colOff>
                    <xdr:row>457</xdr:row>
                    <xdr:rowOff>180975</xdr:rowOff>
                  </to>
                </anchor>
              </controlPr>
            </control>
          </mc:Choice>
        </mc:AlternateContent>
        <mc:AlternateContent xmlns:mc="http://schemas.openxmlformats.org/markup-compatibility/2006">
          <mc:Choice Requires="x14">
            <control shapeId="3300" r:id="rId231" name="Check Box 228">
              <controlPr defaultSize="0" autoFill="0" autoLine="0" autoPict="0">
                <anchor moveWithCells="1">
                  <from>
                    <xdr:col>38</xdr:col>
                    <xdr:colOff>57150</xdr:colOff>
                    <xdr:row>586</xdr:row>
                    <xdr:rowOff>0</xdr:rowOff>
                  </from>
                  <to>
                    <xdr:col>43</xdr:col>
                    <xdr:colOff>76200</xdr:colOff>
                    <xdr:row>587</xdr:row>
                    <xdr:rowOff>9525</xdr:rowOff>
                  </to>
                </anchor>
              </controlPr>
            </control>
          </mc:Choice>
        </mc:AlternateContent>
        <mc:AlternateContent xmlns:mc="http://schemas.openxmlformats.org/markup-compatibility/2006">
          <mc:Choice Requires="x14">
            <control shapeId="3301" r:id="rId232" name="Check Box 229">
              <controlPr defaultSize="0" autoFill="0" autoLine="0" autoPict="0">
                <anchor moveWithCells="1">
                  <from>
                    <xdr:col>38</xdr:col>
                    <xdr:colOff>57150</xdr:colOff>
                    <xdr:row>586</xdr:row>
                    <xdr:rowOff>171450</xdr:rowOff>
                  </from>
                  <to>
                    <xdr:col>43</xdr:col>
                    <xdr:colOff>76200</xdr:colOff>
                    <xdr:row>587</xdr:row>
                    <xdr:rowOff>180975</xdr:rowOff>
                  </to>
                </anchor>
              </controlPr>
            </control>
          </mc:Choice>
        </mc:AlternateContent>
        <mc:AlternateContent xmlns:mc="http://schemas.openxmlformats.org/markup-compatibility/2006">
          <mc:Choice Requires="x14">
            <control shapeId="3302" r:id="rId233" name="Check Box 230">
              <controlPr defaultSize="0" autoFill="0" autoLine="0" autoPict="0">
                <anchor moveWithCells="1">
                  <from>
                    <xdr:col>38</xdr:col>
                    <xdr:colOff>57150</xdr:colOff>
                    <xdr:row>588</xdr:row>
                    <xdr:rowOff>0</xdr:rowOff>
                  </from>
                  <to>
                    <xdr:col>43</xdr:col>
                    <xdr:colOff>76200</xdr:colOff>
                    <xdr:row>589</xdr:row>
                    <xdr:rowOff>9525</xdr:rowOff>
                  </to>
                </anchor>
              </controlPr>
            </control>
          </mc:Choice>
        </mc:AlternateContent>
        <mc:AlternateContent xmlns:mc="http://schemas.openxmlformats.org/markup-compatibility/2006">
          <mc:Choice Requires="x14">
            <control shapeId="3303" r:id="rId234" name="Check Box 231">
              <controlPr defaultSize="0" autoFill="0" autoLine="0" autoPict="0">
                <anchor moveWithCells="1">
                  <from>
                    <xdr:col>38</xdr:col>
                    <xdr:colOff>57150</xdr:colOff>
                    <xdr:row>588</xdr:row>
                    <xdr:rowOff>171450</xdr:rowOff>
                  </from>
                  <to>
                    <xdr:col>43</xdr:col>
                    <xdr:colOff>76200</xdr:colOff>
                    <xdr:row>589</xdr:row>
                    <xdr:rowOff>180975</xdr:rowOff>
                  </to>
                </anchor>
              </controlPr>
            </control>
          </mc:Choice>
        </mc:AlternateContent>
        <mc:AlternateContent xmlns:mc="http://schemas.openxmlformats.org/markup-compatibility/2006">
          <mc:Choice Requires="x14">
            <control shapeId="3304" r:id="rId235" name="Check Box 232">
              <controlPr defaultSize="0" autoFill="0" autoLine="0" autoPict="0">
                <anchor moveWithCells="1">
                  <from>
                    <xdr:col>38</xdr:col>
                    <xdr:colOff>57150</xdr:colOff>
                    <xdr:row>586</xdr:row>
                    <xdr:rowOff>0</xdr:rowOff>
                  </from>
                  <to>
                    <xdr:col>43</xdr:col>
                    <xdr:colOff>76200</xdr:colOff>
                    <xdr:row>587</xdr:row>
                    <xdr:rowOff>9525</xdr:rowOff>
                  </to>
                </anchor>
              </controlPr>
            </control>
          </mc:Choice>
        </mc:AlternateContent>
        <mc:AlternateContent xmlns:mc="http://schemas.openxmlformats.org/markup-compatibility/2006">
          <mc:Choice Requires="x14">
            <control shapeId="3305" r:id="rId236" name="Check Box 233">
              <controlPr defaultSize="0" autoFill="0" autoLine="0" autoPict="0">
                <anchor moveWithCells="1">
                  <from>
                    <xdr:col>38</xdr:col>
                    <xdr:colOff>57150</xdr:colOff>
                    <xdr:row>586</xdr:row>
                    <xdr:rowOff>171450</xdr:rowOff>
                  </from>
                  <to>
                    <xdr:col>43</xdr:col>
                    <xdr:colOff>76200</xdr:colOff>
                    <xdr:row>587</xdr:row>
                    <xdr:rowOff>180975</xdr:rowOff>
                  </to>
                </anchor>
              </controlPr>
            </control>
          </mc:Choice>
        </mc:AlternateContent>
        <mc:AlternateContent xmlns:mc="http://schemas.openxmlformats.org/markup-compatibility/2006">
          <mc:Choice Requires="x14">
            <control shapeId="3306" r:id="rId237" name="Check Box 234">
              <controlPr defaultSize="0" autoFill="0" autoLine="0" autoPict="0">
                <anchor moveWithCells="1">
                  <from>
                    <xdr:col>38</xdr:col>
                    <xdr:colOff>57150</xdr:colOff>
                    <xdr:row>588</xdr:row>
                    <xdr:rowOff>0</xdr:rowOff>
                  </from>
                  <to>
                    <xdr:col>43</xdr:col>
                    <xdr:colOff>76200</xdr:colOff>
                    <xdr:row>589</xdr:row>
                    <xdr:rowOff>9525</xdr:rowOff>
                  </to>
                </anchor>
              </controlPr>
            </control>
          </mc:Choice>
        </mc:AlternateContent>
        <mc:AlternateContent xmlns:mc="http://schemas.openxmlformats.org/markup-compatibility/2006">
          <mc:Choice Requires="x14">
            <control shapeId="3307" r:id="rId238" name="Check Box 235">
              <controlPr defaultSize="0" autoFill="0" autoLine="0" autoPict="0">
                <anchor moveWithCells="1">
                  <from>
                    <xdr:col>38</xdr:col>
                    <xdr:colOff>57150</xdr:colOff>
                    <xdr:row>588</xdr:row>
                    <xdr:rowOff>171450</xdr:rowOff>
                  </from>
                  <to>
                    <xdr:col>43</xdr:col>
                    <xdr:colOff>76200</xdr:colOff>
                    <xdr:row>589</xdr:row>
                    <xdr:rowOff>180975</xdr:rowOff>
                  </to>
                </anchor>
              </controlPr>
            </control>
          </mc:Choice>
        </mc:AlternateContent>
        <mc:AlternateContent xmlns:mc="http://schemas.openxmlformats.org/markup-compatibility/2006">
          <mc:Choice Requires="x14">
            <control shapeId="3308" r:id="rId239" name="Check Box 236">
              <controlPr defaultSize="0" autoFill="0" autoLine="0" autoPict="0">
                <anchor moveWithCells="1">
                  <from>
                    <xdr:col>46</xdr:col>
                    <xdr:colOff>57150</xdr:colOff>
                    <xdr:row>571</xdr:row>
                    <xdr:rowOff>0</xdr:rowOff>
                  </from>
                  <to>
                    <xdr:col>50</xdr:col>
                    <xdr:colOff>95250</xdr:colOff>
                    <xdr:row>572</xdr:row>
                    <xdr:rowOff>9525</xdr:rowOff>
                  </to>
                </anchor>
              </controlPr>
            </control>
          </mc:Choice>
        </mc:AlternateContent>
        <mc:AlternateContent xmlns:mc="http://schemas.openxmlformats.org/markup-compatibility/2006">
          <mc:Choice Requires="x14">
            <control shapeId="3309" r:id="rId240" name="Check Box 237">
              <controlPr defaultSize="0" autoFill="0" autoLine="0" autoPict="0">
                <anchor moveWithCells="1">
                  <from>
                    <xdr:col>46</xdr:col>
                    <xdr:colOff>57150</xdr:colOff>
                    <xdr:row>571</xdr:row>
                    <xdr:rowOff>171450</xdr:rowOff>
                  </from>
                  <to>
                    <xdr:col>50</xdr:col>
                    <xdr:colOff>95250</xdr:colOff>
                    <xdr:row>572</xdr:row>
                    <xdr:rowOff>180975</xdr:rowOff>
                  </to>
                </anchor>
              </controlPr>
            </control>
          </mc:Choice>
        </mc:AlternateContent>
        <mc:AlternateContent xmlns:mc="http://schemas.openxmlformats.org/markup-compatibility/2006">
          <mc:Choice Requires="x14">
            <control shapeId="3310" r:id="rId241" name="Check Box 238">
              <controlPr defaultSize="0" autoFill="0" autoLine="0" autoPict="0">
                <anchor moveWithCells="1">
                  <from>
                    <xdr:col>46</xdr:col>
                    <xdr:colOff>57150</xdr:colOff>
                    <xdr:row>573</xdr:row>
                    <xdr:rowOff>0</xdr:rowOff>
                  </from>
                  <to>
                    <xdr:col>50</xdr:col>
                    <xdr:colOff>95250</xdr:colOff>
                    <xdr:row>574</xdr:row>
                    <xdr:rowOff>9525</xdr:rowOff>
                  </to>
                </anchor>
              </controlPr>
            </control>
          </mc:Choice>
        </mc:AlternateContent>
        <mc:AlternateContent xmlns:mc="http://schemas.openxmlformats.org/markup-compatibility/2006">
          <mc:Choice Requires="x14">
            <control shapeId="3311" r:id="rId242" name="Check Box 239">
              <controlPr defaultSize="0" autoFill="0" autoLine="0" autoPict="0">
                <anchor moveWithCells="1">
                  <from>
                    <xdr:col>46</xdr:col>
                    <xdr:colOff>57150</xdr:colOff>
                    <xdr:row>573</xdr:row>
                    <xdr:rowOff>171450</xdr:rowOff>
                  </from>
                  <to>
                    <xdr:col>50</xdr:col>
                    <xdr:colOff>95250</xdr:colOff>
                    <xdr:row>574</xdr:row>
                    <xdr:rowOff>180975</xdr:rowOff>
                  </to>
                </anchor>
              </controlPr>
            </control>
          </mc:Choice>
        </mc:AlternateContent>
        <mc:AlternateContent xmlns:mc="http://schemas.openxmlformats.org/markup-compatibility/2006">
          <mc:Choice Requires="x14">
            <control shapeId="3312" r:id="rId243" name="Check Box 240">
              <controlPr defaultSize="0" autoFill="0" autoLine="0" autoPict="0">
                <anchor moveWithCells="1">
                  <from>
                    <xdr:col>46</xdr:col>
                    <xdr:colOff>57150</xdr:colOff>
                    <xdr:row>575</xdr:row>
                    <xdr:rowOff>0</xdr:rowOff>
                  </from>
                  <to>
                    <xdr:col>50</xdr:col>
                    <xdr:colOff>95250</xdr:colOff>
                    <xdr:row>576</xdr:row>
                    <xdr:rowOff>9525</xdr:rowOff>
                  </to>
                </anchor>
              </controlPr>
            </control>
          </mc:Choice>
        </mc:AlternateContent>
        <mc:AlternateContent xmlns:mc="http://schemas.openxmlformats.org/markup-compatibility/2006">
          <mc:Choice Requires="x14">
            <control shapeId="3313" r:id="rId244" name="Check Box 241">
              <controlPr defaultSize="0" autoFill="0" autoLine="0" autoPict="0">
                <anchor moveWithCells="1">
                  <from>
                    <xdr:col>46</xdr:col>
                    <xdr:colOff>57150</xdr:colOff>
                    <xdr:row>575</xdr:row>
                    <xdr:rowOff>171450</xdr:rowOff>
                  </from>
                  <to>
                    <xdr:col>50</xdr:col>
                    <xdr:colOff>95250</xdr:colOff>
                    <xdr:row>576</xdr:row>
                    <xdr:rowOff>180975</xdr:rowOff>
                  </to>
                </anchor>
              </controlPr>
            </control>
          </mc:Choice>
        </mc:AlternateContent>
        <mc:AlternateContent xmlns:mc="http://schemas.openxmlformats.org/markup-compatibility/2006">
          <mc:Choice Requires="x14">
            <control shapeId="3314" r:id="rId245" name="Check Box 242">
              <controlPr defaultSize="0" autoFill="0" autoLine="0" autoPict="0">
                <anchor moveWithCells="1" sizeWithCells="1">
                  <from>
                    <xdr:col>4</xdr:col>
                    <xdr:colOff>19050</xdr:colOff>
                    <xdr:row>367</xdr:row>
                    <xdr:rowOff>0</xdr:rowOff>
                  </from>
                  <to>
                    <xdr:col>9</xdr:col>
                    <xdr:colOff>85725</xdr:colOff>
                    <xdr:row>368</xdr:row>
                    <xdr:rowOff>19050</xdr:rowOff>
                  </to>
                </anchor>
              </controlPr>
            </control>
          </mc:Choice>
        </mc:AlternateContent>
        <mc:AlternateContent xmlns:mc="http://schemas.openxmlformats.org/markup-compatibility/2006">
          <mc:Choice Requires="x14">
            <control shapeId="3315" r:id="rId246" name="Check Box 243">
              <controlPr defaultSize="0" autoFill="0" autoLine="0" autoPict="0">
                <anchor moveWithCells="1" sizeWithCells="1">
                  <from>
                    <xdr:col>4</xdr:col>
                    <xdr:colOff>19050</xdr:colOff>
                    <xdr:row>367</xdr:row>
                    <xdr:rowOff>190500</xdr:rowOff>
                  </from>
                  <to>
                    <xdr:col>9</xdr:col>
                    <xdr:colOff>85725</xdr:colOff>
                    <xdr:row>369</xdr:row>
                    <xdr:rowOff>9525</xdr:rowOff>
                  </to>
                </anchor>
              </controlPr>
            </control>
          </mc:Choice>
        </mc:AlternateContent>
        <mc:AlternateContent xmlns:mc="http://schemas.openxmlformats.org/markup-compatibility/2006">
          <mc:Choice Requires="x14">
            <control shapeId="3316" r:id="rId247" name="Check Box 244">
              <controlPr defaultSize="0" autoFill="0" autoLine="0" autoPict="0">
                <anchor moveWithCells="1" sizeWithCells="1">
                  <from>
                    <xdr:col>4</xdr:col>
                    <xdr:colOff>19050</xdr:colOff>
                    <xdr:row>369</xdr:row>
                    <xdr:rowOff>0</xdr:rowOff>
                  </from>
                  <to>
                    <xdr:col>9</xdr:col>
                    <xdr:colOff>95250</xdr:colOff>
                    <xdr:row>370</xdr:row>
                    <xdr:rowOff>19050</xdr:rowOff>
                  </to>
                </anchor>
              </controlPr>
            </control>
          </mc:Choice>
        </mc:AlternateContent>
        <mc:AlternateContent xmlns:mc="http://schemas.openxmlformats.org/markup-compatibility/2006">
          <mc:Choice Requires="x14">
            <control shapeId="3317" r:id="rId248" name="Check Box 245">
              <controlPr defaultSize="0" autoFill="0" autoLine="0" autoPict="0">
                <anchor moveWithCells="1" sizeWithCells="1">
                  <from>
                    <xdr:col>4</xdr:col>
                    <xdr:colOff>19050</xdr:colOff>
                    <xdr:row>370</xdr:row>
                    <xdr:rowOff>0</xdr:rowOff>
                  </from>
                  <to>
                    <xdr:col>13</xdr:col>
                    <xdr:colOff>95250</xdr:colOff>
                    <xdr:row>371</xdr:row>
                    <xdr:rowOff>9525</xdr:rowOff>
                  </to>
                </anchor>
              </controlPr>
            </control>
          </mc:Choice>
        </mc:AlternateContent>
        <mc:AlternateContent xmlns:mc="http://schemas.openxmlformats.org/markup-compatibility/2006">
          <mc:Choice Requires="x14">
            <control shapeId="3318" r:id="rId249" name="Check Box 246">
              <controlPr defaultSize="0" autoFill="0" autoLine="0" autoPict="0">
                <anchor moveWithCells="1" sizeWithCells="1">
                  <from>
                    <xdr:col>4</xdr:col>
                    <xdr:colOff>19050</xdr:colOff>
                    <xdr:row>370</xdr:row>
                    <xdr:rowOff>180975</xdr:rowOff>
                  </from>
                  <to>
                    <xdr:col>13</xdr:col>
                    <xdr:colOff>95250</xdr:colOff>
                    <xdr:row>372</xdr:row>
                    <xdr:rowOff>0</xdr:rowOff>
                  </to>
                </anchor>
              </controlPr>
            </control>
          </mc:Choice>
        </mc:AlternateContent>
        <mc:AlternateContent xmlns:mc="http://schemas.openxmlformats.org/markup-compatibility/2006">
          <mc:Choice Requires="x14">
            <control shapeId="3319" r:id="rId250" name="Check Box 247">
              <controlPr defaultSize="0" autoFill="0" autoLine="0" autoPict="0">
                <anchor moveWithCells="1" sizeWithCells="1">
                  <from>
                    <xdr:col>4</xdr:col>
                    <xdr:colOff>19050</xdr:colOff>
                    <xdr:row>371</xdr:row>
                    <xdr:rowOff>180975</xdr:rowOff>
                  </from>
                  <to>
                    <xdr:col>13</xdr:col>
                    <xdr:colOff>114300</xdr:colOff>
                    <xdr:row>373</xdr:row>
                    <xdr:rowOff>0</xdr:rowOff>
                  </to>
                </anchor>
              </controlPr>
            </control>
          </mc:Choice>
        </mc:AlternateContent>
        <mc:AlternateContent xmlns:mc="http://schemas.openxmlformats.org/markup-compatibility/2006">
          <mc:Choice Requires="x14">
            <control shapeId="3320" r:id="rId251" name="Check Box 248">
              <controlPr defaultSize="0" autoFill="0" autoLine="0" autoPict="0">
                <anchor moveWithCells="1" sizeWithCells="1">
                  <from>
                    <xdr:col>28</xdr:col>
                    <xdr:colOff>19050</xdr:colOff>
                    <xdr:row>367</xdr:row>
                    <xdr:rowOff>0</xdr:rowOff>
                  </from>
                  <to>
                    <xdr:col>33</xdr:col>
                    <xdr:colOff>85725</xdr:colOff>
                    <xdr:row>368</xdr:row>
                    <xdr:rowOff>19050</xdr:rowOff>
                  </to>
                </anchor>
              </controlPr>
            </control>
          </mc:Choice>
        </mc:AlternateContent>
        <mc:AlternateContent xmlns:mc="http://schemas.openxmlformats.org/markup-compatibility/2006">
          <mc:Choice Requires="x14">
            <control shapeId="3321" r:id="rId252" name="Check Box 249">
              <controlPr defaultSize="0" autoFill="0" autoLine="0" autoPict="0">
                <anchor moveWithCells="1" sizeWithCells="1">
                  <from>
                    <xdr:col>28</xdr:col>
                    <xdr:colOff>19050</xdr:colOff>
                    <xdr:row>367</xdr:row>
                    <xdr:rowOff>190500</xdr:rowOff>
                  </from>
                  <to>
                    <xdr:col>33</xdr:col>
                    <xdr:colOff>85725</xdr:colOff>
                    <xdr:row>369</xdr:row>
                    <xdr:rowOff>9525</xdr:rowOff>
                  </to>
                </anchor>
              </controlPr>
            </control>
          </mc:Choice>
        </mc:AlternateContent>
        <mc:AlternateContent xmlns:mc="http://schemas.openxmlformats.org/markup-compatibility/2006">
          <mc:Choice Requires="x14">
            <control shapeId="3322" r:id="rId253" name="Check Box 250">
              <controlPr defaultSize="0" autoFill="0" autoLine="0" autoPict="0">
                <anchor moveWithCells="1" sizeWithCells="1">
                  <from>
                    <xdr:col>28</xdr:col>
                    <xdr:colOff>19050</xdr:colOff>
                    <xdr:row>369</xdr:row>
                    <xdr:rowOff>0</xdr:rowOff>
                  </from>
                  <to>
                    <xdr:col>33</xdr:col>
                    <xdr:colOff>95250</xdr:colOff>
                    <xdr:row>370</xdr:row>
                    <xdr:rowOff>19050</xdr:rowOff>
                  </to>
                </anchor>
              </controlPr>
            </control>
          </mc:Choice>
        </mc:AlternateContent>
        <mc:AlternateContent xmlns:mc="http://schemas.openxmlformats.org/markup-compatibility/2006">
          <mc:Choice Requires="x14">
            <control shapeId="3323" r:id="rId254" name="Check Box 251">
              <controlPr defaultSize="0" autoFill="0" autoLine="0" autoPict="0">
                <anchor moveWithCells="1" sizeWithCells="1">
                  <from>
                    <xdr:col>28</xdr:col>
                    <xdr:colOff>19050</xdr:colOff>
                    <xdr:row>370</xdr:row>
                    <xdr:rowOff>0</xdr:rowOff>
                  </from>
                  <to>
                    <xdr:col>37</xdr:col>
                    <xdr:colOff>95250</xdr:colOff>
                    <xdr:row>371</xdr:row>
                    <xdr:rowOff>9525</xdr:rowOff>
                  </to>
                </anchor>
              </controlPr>
            </control>
          </mc:Choice>
        </mc:AlternateContent>
        <mc:AlternateContent xmlns:mc="http://schemas.openxmlformats.org/markup-compatibility/2006">
          <mc:Choice Requires="x14">
            <control shapeId="3324" r:id="rId255" name="Check Box 252">
              <controlPr defaultSize="0" autoFill="0" autoLine="0" autoPict="0">
                <anchor moveWithCells="1" sizeWithCells="1">
                  <from>
                    <xdr:col>28</xdr:col>
                    <xdr:colOff>19050</xdr:colOff>
                    <xdr:row>370</xdr:row>
                    <xdr:rowOff>180975</xdr:rowOff>
                  </from>
                  <to>
                    <xdr:col>37</xdr:col>
                    <xdr:colOff>95250</xdr:colOff>
                    <xdr:row>372</xdr:row>
                    <xdr:rowOff>0</xdr:rowOff>
                  </to>
                </anchor>
              </controlPr>
            </control>
          </mc:Choice>
        </mc:AlternateContent>
        <mc:AlternateContent xmlns:mc="http://schemas.openxmlformats.org/markup-compatibility/2006">
          <mc:Choice Requires="x14">
            <control shapeId="3325" r:id="rId256" name="Check Box 253">
              <controlPr defaultSize="0" autoFill="0" autoLine="0" autoPict="0">
                <anchor moveWithCells="1" sizeWithCells="1">
                  <from>
                    <xdr:col>28</xdr:col>
                    <xdr:colOff>19050</xdr:colOff>
                    <xdr:row>371</xdr:row>
                    <xdr:rowOff>180975</xdr:rowOff>
                  </from>
                  <to>
                    <xdr:col>37</xdr:col>
                    <xdr:colOff>114300</xdr:colOff>
                    <xdr:row>373</xdr:row>
                    <xdr:rowOff>0</xdr:rowOff>
                  </to>
                </anchor>
              </controlPr>
            </control>
          </mc:Choice>
        </mc:AlternateContent>
        <mc:AlternateContent xmlns:mc="http://schemas.openxmlformats.org/markup-compatibility/2006">
          <mc:Choice Requires="x14">
            <control shapeId="3326" r:id="rId257" name="Check Box 254">
              <controlPr defaultSize="0" autoFill="0" autoLine="0" autoPict="0">
                <anchor moveWithCells="1" sizeWithCells="1">
                  <from>
                    <xdr:col>3</xdr:col>
                    <xdr:colOff>9525</xdr:colOff>
                    <xdr:row>437</xdr:row>
                    <xdr:rowOff>171450</xdr:rowOff>
                  </from>
                  <to>
                    <xdr:col>9</xdr:col>
                    <xdr:colOff>19050</xdr:colOff>
                    <xdr:row>438</xdr:row>
                    <xdr:rowOff>171450</xdr:rowOff>
                  </to>
                </anchor>
              </controlPr>
            </control>
          </mc:Choice>
        </mc:AlternateContent>
        <mc:AlternateContent xmlns:mc="http://schemas.openxmlformats.org/markup-compatibility/2006">
          <mc:Choice Requires="x14">
            <control shapeId="3327" r:id="rId258" name="Check Box 255">
              <controlPr defaultSize="0" autoFill="0" autoLine="0" autoPict="0">
                <anchor moveWithCells="1" sizeWithCells="1">
                  <from>
                    <xdr:col>3</xdr:col>
                    <xdr:colOff>9525</xdr:colOff>
                    <xdr:row>440</xdr:row>
                    <xdr:rowOff>171450</xdr:rowOff>
                  </from>
                  <to>
                    <xdr:col>9</xdr:col>
                    <xdr:colOff>19050</xdr:colOff>
                    <xdr:row>441</xdr:row>
                    <xdr:rowOff>171450</xdr:rowOff>
                  </to>
                </anchor>
              </controlPr>
            </control>
          </mc:Choice>
        </mc:AlternateContent>
        <mc:AlternateContent xmlns:mc="http://schemas.openxmlformats.org/markup-compatibility/2006">
          <mc:Choice Requires="x14">
            <control shapeId="3328" r:id="rId259" name="Check Box 256">
              <controlPr defaultSize="0" autoFill="0" autoLine="0" autoPict="0">
                <anchor moveWithCells="1">
                  <from>
                    <xdr:col>2</xdr:col>
                    <xdr:colOff>190500</xdr:colOff>
                    <xdr:row>330</xdr:row>
                    <xdr:rowOff>38100</xdr:rowOff>
                  </from>
                  <to>
                    <xdr:col>5</xdr:col>
                    <xdr:colOff>9525</xdr:colOff>
                    <xdr:row>331</xdr:row>
                    <xdr:rowOff>19050</xdr:rowOff>
                  </to>
                </anchor>
              </controlPr>
            </control>
          </mc:Choice>
        </mc:AlternateContent>
        <mc:AlternateContent xmlns:mc="http://schemas.openxmlformats.org/markup-compatibility/2006">
          <mc:Choice Requires="x14">
            <control shapeId="3329" r:id="rId260" name="Check Box 257">
              <controlPr defaultSize="0" autoFill="0" autoLine="0" autoPict="0">
                <anchor moveWithCells="1">
                  <from>
                    <xdr:col>2</xdr:col>
                    <xdr:colOff>200025</xdr:colOff>
                    <xdr:row>335</xdr:row>
                    <xdr:rowOff>0</xdr:rowOff>
                  </from>
                  <to>
                    <xdr:col>5</xdr:col>
                    <xdr:colOff>19050</xdr:colOff>
                    <xdr:row>336</xdr:row>
                    <xdr:rowOff>19050</xdr:rowOff>
                  </to>
                </anchor>
              </controlPr>
            </control>
          </mc:Choice>
        </mc:AlternateContent>
        <mc:AlternateContent xmlns:mc="http://schemas.openxmlformats.org/markup-compatibility/2006">
          <mc:Choice Requires="x14">
            <control shapeId="3330" r:id="rId261" name="Check Box 258">
              <controlPr defaultSize="0" autoFill="0" autoLine="0" autoPict="0">
                <anchor moveWithCells="1">
                  <from>
                    <xdr:col>19</xdr:col>
                    <xdr:colOff>0</xdr:colOff>
                    <xdr:row>335</xdr:row>
                    <xdr:rowOff>0</xdr:rowOff>
                  </from>
                  <to>
                    <xdr:col>21</xdr:col>
                    <xdr:colOff>57150</xdr:colOff>
                    <xdr:row>336</xdr:row>
                    <xdr:rowOff>19050</xdr:rowOff>
                  </to>
                </anchor>
              </controlPr>
            </control>
          </mc:Choice>
        </mc:AlternateContent>
        <mc:AlternateContent xmlns:mc="http://schemas.openxmlformats.org/markup-compatibility/2006">
          <mc:Choice Requires="x14">
            <control shapeId="3331" r:id="rId262" name="Check Box 259">
              <controlPr defaultSize="0" autoFill="0" autoLine="0" autoPict="0">
                <anchor moveWithCells="1" sizeWithCells="1">
                  <from>
                    <xdr:col>3</xdr:col>
                    <xdr:colOff>9525</xdr:colOff>
                    <xdr:row>394</xdr:row>
                    <xdr:rowOff>171450</xdr:rowOff>
                  </from>
                  <to>
                    <xdr:col>9</xdr:col>
                    <xdr:colOff>19050</xdr:colOff>
                    <xdr:row>395</xdr:row>
                    <xdr:rowOff>171450</xdr:rowOff>
                  </to>
                </anchor>
              </controlPr>
            </control>
          </mc:Choice>
        </mc:AlternateContent>
        <mc:AlternateContent xmlns:mc="http://schemas.openxmlformats.org/markup-compatibility/2006">
          <mc:Choice Requires="x14">
            <control shapeId="3332" r:id="rId263" name="Check Box 260">
              <controlPr defaultSize="0" autoFill="0" autoLine="0" autoPict="0">
                <anchor moveWithCells="1" sizeWithCells="1">
                  <from>
                    <xdr:col>3</xdr:col>
                    <xdr:colOff>9525</xdr:colOff>
                    <xdr:row>413</xdr:row>
                    <xdr:rowOff>171450</xdr:rowOff>
                  </from>
                  <to>
                    <xdr:col>9</xdr:col>
                    <xdr:colOff>19050</xdr:colOff>
                    <xdr:row>414</xdr:row>
                    <xdr:rowOff>171450</xdr:rowOff>
                  </to>
                </anchor>
              </controlPr>
            </control>
          </mc:Choice>
        </mc:AlternateContent>
        <mc:AlternateContent xmlns:mc="http://schemas.openxmlformats.org/markup-compatibility/2006">
          <mc:Choice Requires="x14">
            <control shapeId="3333" r:id="rId264" name="Check Box 261">
              <controlPr defaultSize="0" autoFill="0" autoLine="0" autoPict="0">
                <anchor moveWithCells="1" sizeWithCells="1">
                  <from>
                    <xdr:col>3</xdr:col>
                    <xdr:colOff>9525</xdr:colOff>
                    <xdr:row>428</xdr:row>
                    <xdr:rowOff>171450</xdr:rowOff>
                  </from>
                  <to>
                    <xdr:col>9</xdr:col>
                    <xdr:colOff>19050</xdr:colOff>
                    <xdr:row>429</xdr:row>
                    <xdr:rowOff>171450</xdr:rowOff>
                  </to>
                </anchor>
              </controlPr>
            </control>
          </mc:Choice>
        </mc:AlternateContent>
        <mc:AlternateContent xmlns:mc="http://schemas.openxmlformats.org/markup-compatibility/2006">
          <mc:Choice Requires="x14">
            <control shapeId="3334" r:id="rId265" name="Check Box 262">
              <controlPr defaultSize="0" autoFill="0" autoLine="0" autoPict="0">
                <anchor moveWithCells="1">
                  <from>
                    <xdr:col>3</xdr:col>
                    <xdr:colOff>47625</xdr:colOff>
                    <xdr:row>42</xdr:row>
                    <xdr:rowOff>123825</xdr:rowOff>
                  </from>
                  <to>
                    <xdr:col>4</xdr:col>
                    <xdr:colOff>95250</xdr:colOff>
                    <xdr:row>44</xdr:row>
                    <xdr:rowOff>19050</xdr:rowOff>
                  </to>
                </anchor>
              </controlPr>
            </control>
          </mc:Choice>
        </mc:AlternateContent>
        <mc:AlternateContent xmlns:mc="http://schemas.openxmlformats.org/markup-compatibility/2006">
          <mc:Choice Requires="x14">
            <control shapeId="3335" r:id="rId266" name="Check Box 263">
              <controlPr defaultSize="0" autoFill="0" autoLine="0" autoPict="0">
                <anchor moveWithCells="1">
                  <from>
                    <xdr:col>3</xdr:col>
                    <xdr:colOff>47625</xdr:colOff>
                    <xdr:row>49</xdr:row>
                    <xdr:rowOff>114300</xdr:rowOff>
                  </from>
                  <to>
                    <xdr:col>5</xdr:col>
                    <xdr:colOff>104775</xdr:colOff>
                    <xdr:row>51</xdr:row>
                    <xdr:rowOff>38100</xdr:rowOff>
                  </to>
                </anchor>
              </controlPr>
            </control>
          </mc:Choice>
        </mc:AlternateContent>
        <mc:AlternateContent xmlns:mc="http://schemas.openxmlformats.org/markup-compatibility/2006">
          <mc:Choice Requires="x14">
            <control shapeId="3336" r:id="rId267" name="Check Box 264">
              <controlPr defaultSize="0" autoFill="0" autoLine="0" autoPict="0">
                <anchor moveWithCells="1">
                  <from>
                    <xdr:col>3</xdr:col>
                    <xdr:colOff>38100</xdr:colOff>
                    <xdr:row>56</xdr:row>
                    <xdr:rowOff>123825</xdr:rowOff>
                  </from>
                  <to>
                    <xdr:col>4</xdr:col>
                    <xdr:colOff>114300</xdr:colOff>
                    <xdr:row>58</xdr:row>
                    <xdr:rowOff>9525</xdr:rowOff>
                  </to>
                </anchor>
              </controlPr>
            </control>
          </mc:Choice>
        </mc:AlternateContent>
        <mc:AlternateContent xmlns:mc="http://schemas.openxmlformats.org/markup-compatibility/2006">
          <mc:Choice Requires="x14">
            <control shapeId="3337" r:id="rId268" name="Check Box 265">
              <controlPr defaultSize="0" autoFill="0" autoLine="0" autoPict="0">
                <anchor moveWithCells="1">
                  <from>
                    <xdr:col>3</xdr:col>
                    <xdr:colOff>47625</xdr:colOff>
                    <xdr:row>63</xdr:row>
                    <xdr:rowOff>104775</xdr:rowOff>
                  </from>
                  <to>
                    <xdr:col>5</xdr:col>
                    <xdr:colOff>38100</xdr:colOff>
                    <xdr:row>65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R372"/>
  <sheetViews>
    <sheetView showGridLines="0" view="pageBreakPreview" topLeftCell="A187" zoomScaleNormal="100" zoomScaleSheetLayoutView="100" workbookViewId="0">
      <selection activeCell="BP8" sqref="BP8"/>
    </sheetView>
  </sheetViews>
  <sheetFormatPr defaultRowHeight="12" x14ac:dyDescent="0.4"/>
  <cols>
    <col min="1" max="1" width="1.625" style="2" customWidth="1"/>
    <col min="2" max="2" width="2.25" style="2" customWidth="1"/>
    <col min="3" max="22" width="1.625" style="2" customWidth="1"/>
    <col min="23" max="24" width="1.875" style="2" customWidth="1"/>
    <col min="25" max="25" width="2.75" style="2" customWidth="1"/>
    <col min="26" max="26" width="2.25" style="2" customWidth="1"/>
    <col min="27" max="27" width="1.875" style="2" customWidth="1"/>
    <col min="28" max="30" width="2.25" style="2" customWidth="1"/>
    <col min="31" max="38" width="1.625" style="2" customWidth="1"/>
    <col min="39" max="39" width="1.875" style="2" customWidth="1"/>
    <col min="40" max="40" width="1.625" style="2" customWidth="1"/>
    <col min="41" max="41" width="2.25" style="2" customWidth="1"/>
    <col min="42" max="42" width="1.625" style="2" customWidth="1"/>
    <col min="43" max="43" width="2.25" style="2" customWidth="1"/>
    <col min="44" max="45" width="1.625" style="2" customWidth="1"/>
    <col min="46" max="46" width="2.625" style="2" customWidth="1"/>
    <col min="47" max="48" width="1.625" style="2" customWidth="1"/>
    <col min="49" max="49" width="2.625" style="2" customWidth="1"/>
    <col min="50" max="55" width="1.625" style="2" customWidth="1"/>
    <col min="56" max="56" width="2.875" style="2" customWidth="1"/>
    <col min="57" max="57" width="2.5" style="2" customWidth="1"/>
    <col min="58" max="58" width="1" style="2" customWidth="1"/>
    <col min="59" max="59" width="0.75" style="2" customWidth="1"/>
    <col min="60" max="156" width="1.625" style="3" customWidth="1"/>
    <col min="157" max="256" width="9" style="3"/>
    <col min="257" max="257" width="1.625" style="3" customWidth="1"/>
    <col min="258" max="258" width="2.25" style="3" customWidth="1"/>
    <col min="259" max="278" width="1.625" style="3" customWidth="1"/>
    <col min="279" max="280" width="1.875" style="3" customWidth="1"/>
    <col min="281" max="281" width="2.75" style="3" customWidth="1"/>
    <col min="282" max="282" width="2.25" style="3" customWidth="1"/>
    <col min="283" max="283" width="1.875" style="3" customWidth="1"/>
    <col min="284" max="286" width="2.25" style="3" customWidth="1"/>
    <col min="287" max="294" width="1.625" style="3" customWidth="1"/>
    <col min="295" max="295" width="1.875" style="3" customWidth="1"/>
    <col min="296" max="296" width="1.625" style="3" customWidth="1"/>
    <col min="297" max="297" width="2.25" style="3" customWidth="1"/>
    <col min="298" max="298" width="1.625" style="3" customWidth="1"/>
    <col min="299" max="299" width="2.25" style="3" customWidth="1"/>
    <col min="300" max="301" width="1.625" style="3" customWidth="1"/>
    <col min="302" max="302" width="2.625" style="3" customWidth="1"/>
    <col min="303" max="304" width="1.625" style="3" customWidth="1"/>
    <col min="305" max="305" width="2.625" style="3" customWidth="1"/>
    <col min="306" max="311" width="1.625" style="3" customWidth="1"/>
    <col min="312" max="312" width="2.875" style="3" customWidth="1"/>
    <col min="313" max="313" width="2.5" style="3" customWidth="1"/>
    <col min="314" max="314" width="1" style="3" customWidth="1"/>
    <col min="315" max="315" width="0.75" style="3" customWidth="1"/>
    <col min="316" max="412" width="1.625" style="3" customWidth="1"/>
    <col min="413" max="512" width="9" style="3"/>
    <col min="513" max="513" width="1.625" style="3" customWidth="1"/>
    <col min="514" max="514" width="2.25" style="3" customWidth="1"/>
    <col min="515" max="534" width="1.625" style="3" customWidth="1"/>
    <col min="535" max="536" width="1.875" style="3" customWidth="1"/>
    <col min="537" max="537" width="2.75" style="3" customWidth="1"/>
    <col min="538" max="538" width="2.25" style="3" customWidth="1"/>
    <col min="539" max="539" width="1.875" style="3" customWidth="1"/>
    <col min="540" max="542" width="2.25" style="3" customWidth="1"/>
    <col min="543" max="550" width="1.625" style="3" customWidth="1"/>
    <col min="551" max="551" width="1.875" style="3" customWidth="1"/>
    <col min="552" max="552" width="1.625" style="3" customWidth="1"/>
    <col min="553" max="553" width="2.25" style="3" customWidth="1"/>
    <col min="554" max="554" width="1.625" style="3" customWidth="1"/>
    <col min="555" max="555" width="2.25" style="3" customWidth="1"/>
    <col min="556" max="557" width="1.625" style="3" customWidth="1"/>
    <col min="558" max="558" width="2.625" style="3" customWidth="1"/>
    <col min="559" max="560" width="1.625" style="3" customWidth="1"/>
    <col min="561" max="561" width="2.625" style="3" customWidth="1"/>
    <col min="562" max="567" width="1.625" style="3" customWidth="1"/>
    <col min="568" max="568" width="2.875" style="3" customWidth="1"/>
    <col min="569" max="569" width="2.5" style="3" customWidth="1"/>
    <col min="570" max="570" width="1" style="3" customWidth="1"/>
    <col min="571" max="571" width="0.75" style="3" customWidth="1"/>
    <col min="572" max="668" width="1.625" style="3" customWidth="1"/>
    <col min="669" max="768" width="9" style="3"/>
    <col min="769" max="769" width="1.625" style="3" customWidth="1"/>
    <col min="770" max="770" width="2.25" style="3" customWidth="1"/>
    <col min="771" max="790" width="1.625" style="3" customWidth="1"/>
    <col min="791" max="792" width="1.875" style="3" customWidth="1"/>
    <col min="793" max="793" width="2.75" style="3" customWidth="1"/>
    <col min="794" max="794" width="2.25" style="3" customWidth="1"/>
    <col min="795" max="795" width="1.875" style="3" customWidth="1"/>
    <col min="796" max="798" width="2.25" style="3" customWidth="1"/>
    <col min="799" max="806" width="1.625" style="3" customWidth="1"/>
    <col min="807" max="807" width="1.875" style="3" customWidth="1"/>
    <col min="808" max="808" width="1.625" style="3" customWidth="1"/>
    <col min="809" max="809" width="2.25" style="3" customWidth="1"/>
    <col min="810" max="810" width="1.625" style="3" customWidth="1"/>
    <col min="811" max="811" width="2.25" style="3" customWidth="1"/>
    <col min="812" max="813" width="1.625" style="3" customWidth="1"/>
    <col min="814" max="814" width="2.625" style="3" customWidth="1"/>
    <col min="815" max="816" width="1.625" style="3" customWidth="1"/>
    <col min="817" max="817" width="2.625" style="3" customWidth="1"/>
    <col min="818" max="823" width="1.625" style="3" customWidth="1"/>
    <col min="824" max="824" width="2.875" style="3" customWidth="1"/>
    <col min="825" max="825" width="2.5" style="3" customWidth="1"/>
    <col min="826" max="826" width="1" style="3" customWidth="1"/>
    <col min="827" max="827" width="0.75" style="3" customWidth="1"/>
    <col min="828" max="924" width="1.625" style="3" customWidth="1"/>
    <col min="925" max="1024" width="9" style="3"/>
    <col min="1025" max="1025" width="1.625" style="3" customWidth="1"/>
    <col min="1026" max="1026" width="2.25" style="3" customWidth="1"/>
    <col min="1027" max="1046" width="1.625" style="3" customWidth="1"/>
    <col min="1047" max="1048" width="1.875" style="3" customWidth="1"/>
    <col min="1049" max="1049" width="2.75" style="3" customWidth="1"/>
    <col min="1050" max="1050" width="2.25" style="3" customWidth="1"/>
    <col min="1051" max="1051" width="1.875" style="3" customWidth="1"/>
    <col min="1052" max="1054" width="2.25" style="3" customWidth="1"/>
    <col min="1055" max="1062" width="1.625" style="3" customWidth="1"/>
    <col min="1063" max="1063" width="1.875" style="3" customWidth="1"/>
    <col min="1064" max="1064" width="1.625" style="3" customWidth="1"/>
    <col min="1065" max="1065" width="2.25" style="3" customWidth="1"/>
    <col min="1066" max="1066" width="1.625" style="3" customWidth="1"/>
    <col min="1067" max="1067" width="2.25" style="3" customWidth="1"/>
    <col min="1068" max="1069" width="1.625" style="3" customWidth="1"/>
    <col min="1070" max="1070" width="2.625" style="3" customWidth="1"/>
    <col min="1071" max="1072" width="1.625" style="3" customWidth="1"/>
    <col min="1073" max="1073" width="2.625" style="3" customWidth="1"/>
    <col min="1074" max="1079" width="1.625" style="3" customWidth="1"/>
    <col min="1080" max="1080" width="2.875" style="3" customWidth="1"/>
    <col min="1081" max="1081" width="2.5" style="3" customWidth="1"/>
    <col min="1082" max="1082" width="1" style="3" customWidth="1"/>
    <col min="1083" max="1083" width="0.75" style="3" customWidth="1"/>
    <col min="1084" max="1180" width="1.625" style="3" customWidth="1"/>
    <col min="1181" max="1280" width="9" style="3"/>
    <col min="1281" max="1281" width="1.625" style="3" customWidth="1"/>
    <col min="1282" max="1282" width="2.25" style="3" customWidth="1"/>
    <col min="1283" max="1302" width="1.625" style="3" customWidth="1"/>
    <col min="1303" max="1304" width="1.875" style="3" customWidth="1"/>
    <col min="1305" max="1305" width="2.75" style="3" customWidth="1"/>
    <col min="1306" max="1306" width="2.25" style="3" customWidth="1"/>
    <col min="1307" max="1307" width="1.875" style="3" customWidth="1"/>
    <col min="1308" max="1310" width="2.25" style="3" customWidth="1"/>
    <col min="1311" max="1318" width="1.625" style="3" customWidth="1"/>
    <col min="1319" max="1319" width="1.875" style="3" customWidth="1"/>
    <col min="1320" max="1320" width="1.625" style="3" customWidth="1"/>
    <col min="1321" max="1321" width="2.25" style="3" customWidth="1"/>
    <col min="1322" max="1322" width="1.625" style="3" customWidth="1"/>
    <col min="1323" max="1323" width="2.25" style="3" customWidth="1"/>
    <col min="1324" max="1325" width="1.625" style="3" customWidth="1"/>
    <col min="1326" max="1326" width="2.625" style="3" customWidth="1"/>
    <col min="1327" max="1328" width="1.625" style="3" customWidth="1"/>
    <col min="1329" max="1329" width="2.625" style="3" customWidth="1"/>
    <col min="1330" max="1335" width="1.625" style="3" customWidth="1"/>
    <col min="1336" max="1336" width="2.875" style="3" customWidth="1"/>
    <col min="1337" max="1337" width="2.5" style="3" customWidth="1"/>
    <col min="1338" max="1338" width="1" style="3" customWidth="1"/>
    <col min="1339" max="1339" width="0.75" style="3" customWidth="1"/>
    <col min="1340" max="1436" width="1.625" style="3" customWidth="1"/>
    <col min="1437" max="1536" width="9" style="3"/>
    <col min="1537" max="1537" width="1.625" style="3" customWidth="1"/>
    <col min="1538" max="1538" width="2.25" style="3" customWidth="1"/>
    <col min="1539" max="1558" width="1.625" style="3" customWidth="1"/>
    <col min="1559" max="1560" width="1.875" style="3" customWidth="1"/>
    <col min="1561" max="1561" width="2.75" style="3" customWidth="1"/>
    <col min="1562" max="1562" width="2.25" style="3" customWidth="1"/>
    <col min="1563" max="1563" width="1.875" style="3" customWidth="1"/>
    <col min="1564" max="1566" width="2.25" style="3" customWidth="1"/>
    <col min="1567" max="1574" width="1.625" style="3" customWidth="1"/>
    <col min="1575" max="1575" width="1.875" style="3" customWidth="1"/>
    <col min="1576" max="1576" width="1.625" style="3" customWidth="1"/>
    <col min="1577" max="1577" width="2.25" style="3" customWidth="1"/>
    <col min="1578" max="1578" width="1.625" style="3" customWidth="1"/>
    <col min="1579" max="1579" width="2.25" style="3" customWidth="1"/>
    <col min="1580" max="1581" width="1.625" style="3" customWidth="1"/>
    <col min="1582" max="1582" width="2.625" style="3" customWidth="1"/>
    <col min="1583" max="1584" width="1.625" style="3" customWidth="1"/>
    <col min="1585" max="1585" width="2.625" style="3" customWidth="1"/>
    <col min="1586" max="1591" width="1.625" style="3" customWidth="1"/>
    <col min="1592" max="1592" width="2.875" style="3" customWidth="1"/>
    <col min="1593" max="1593" width="2.5" style="3" customWidth="1"/>
    <col min="1594" max="1594" width="1" style="3" customWidth="1"/>
    <col min="1595" max="1595" width="0.75" style="3" customWidth="1"/>
    <col min="1596" max="1692" width="1.625" style="3" customWidth="1"/>
    <col min="1693" max="1792" width="9" style="3"/>
    <col min="1793" max="1793" width="1.625" style="3" customWidth="1"/>
    <col min="1794" max="1794" width="2.25" style="3" customWidth="1"/>
    <col min="1795" max="1814" width="1.625" style="3" customWidth="1"/>
    <col min="1815" max="1816" width="1.875" style="3" customWidth="1"/>
    <col min="1817" max="1817" width="2.75" style="3" customWidth="1"/>
    <col min="1818" max="1818" width="2.25" style="3" customWidth="1"/>
    <col min="1819" max="1819" width="1.875" style="3" customWidth="1"/>
    <col min="1820" max="1822" width="2.25" style="3" customWidth="1"/>
    <col min="1823" max="1830" width="1.625" style="3" customWidth="1"/>
    <col min="1831" max="1831" width="1.875" style="3" customWidth="1"/>
    <col min="1832" max="1832" width="1.625" style="3" customWidth="1"/>
    <col min="1833" max="1833" width="2.25" style="3" customWidth="1"/>
    <col min="1834" max="1834" width="1.625" style="3" customWidth="1"/>
    <col min="1835" max="1835" width="2.25" style="3" customWidth="1"/>
    <col min="1836" max="1837" width="1.625" style="3" customWidth="1"/>
    <col min="1838" max="1838" width="2.625" style="3" customWidth="1"/>
    <col min="1839" max="1840" width="1.625" style="3" customWidth="1"/>
    <col min="1841" max="1841" width="2.625" style="3" customWidth="1"/>
    <col min="1842" max="1847" width="1.625" style="3" customWidth="1"/>
    <col min="1848" max="1848" width="2.875" style="3" customWidth="1"/>
    <col min="1849" max="1849" width="2.5" style="3" customWidth="1"/>
    <col min="1850" max="1850" width="1" style="3" customWidth="1"/>
    <col min="1851" max="1851" width="0.75" style="3" customWidth="1"/>
    <col min="1852" max="1948" width="1.625" style="3" customWidth="1"/>
    <col min="1949" max="2048" width="9" style="3"/>
    <col min="2049" max="2049" width="1.625" style="3" customWidth="1"/>
    <col min="2050" max="2050" width="2.25" style="3" customWidth="1"/>
    <col min="2051" max="2070" width="1.625" style="3" customWidth="1"/>
    <col min="2071" max="2072" width="1.875" style="3" customWidth="1"/>
    <col min="2073" max="2073" width="2.75" style="3" customWidth="1"/>
    <col min="2074" max="2074" width="2.25" style="3" customWidth="1"/>
    <col min="2075" max="2075" width="1.875" style="3" customWidth="1"/>
    <col min="2076" max="2078" width="2.25" style="3" customWidth="1"/>
    <col min="2079" max="2086" width="1.625" style="3" customWidth="1"/>
    <col min="2087" max="2087" width="1.875" style="3" customWidth="1"/>
    <col min="2088" max="2088" width="1.625" style="3" customWidth="1"/>
    <col min="2089" max="2089" width="2.25" style="3" customWidth="1"/>
    <col min="2090" max="2090" width="1.625" style="3" customWidth="1"/>
    <col min="2091" max="2091" width="2.25" style="3" customWidth="1"/>
    <col min="2092" max="2093" width="1.625" style="3" customWidth="1"/>
    <col min="2094" max="2094" width="2.625" style="3" customWidth="1"/>
    <col min="2095" max="2096" width="1.625" style="3" customWidth="1"/>
    <col min="2097" max="2097" width="2.625" style="3" customWidth="1"/>
    <col min="2098" max="2103" width="1.625" style="3" customWidth="1"/>
    <col min="2104" max="2104" width="2.875" style="3" customWidth="1"/>
    <col min="2105" max="2105" width="2.5" style="3" customWidth="1"/>
    <col min="2106" max="2106" width="1" style="3" customWidth="1"/>
    <col min="2107" max="2107" width="0.75" style="3" customWidth="1"/>
    <col min="2108" max="2204" width="1.625" style="3" customWidth="1"/>
    <col min="2205" max="2304" width="9" style="3"/>
    <col min="2305" max="2305" width="1.625" style="3" customWidth="1"/>
    <col min="2306" max="2306" width="2.25" style="3" customWidth="1"/>
    <col min="2307" max="2326" width="1.625" style="3" customWidth="1"/>
    <col min="2327" max="2328" width="1.875" style="3" customWidth="1"/>
    <col min="2329" max="2329" width="2.75" style="3" customWidth="1"/>
    <col min="2330" max="2330" width="2.25" style="3" customWidth="1"/>
    <col min="2331" max="2331" width="1.875" style="3" customWidth="1"/>
    <col min="2332" max="2334" width="2.25" style="3" customWidth="1"/>
    <col min="2335" max="2342" width="1.625" style="3" customWidth="1"/>
    <col min="2343" max="2343" width="1.875" style="3" customWidth="1"/>
    <col min="2344" max="2344" width="1.625" style="3" customWidth="1"/>
    <col min="2345" max="2345" width="2.25" style="3" customWidth="1"/>
    <col min="2346" max="2346" width="1.625" style="3" customWidth="1"/>
    <col min="2347" max="2347" width="2.25" style="3" customWidth="1"/>
    <col min="2348" max="2349" width="1.625" style="3" customWidth="1"/>
    <col min="2350" max="2350" width="2.625" style="3" customWidth="1"/>
    <col min="2351" max="2352" width="1.625" style="3" customWidth="1"/>
    <col min="2353" max="2353" width="2.625" style="3" customWidth="1"/>
    <col min="2354" max="2359" width="1.625" style="3" customWidth="1"/>
    <col min="2360" max="2360" width="2.875" style="3" customWidth="1"/>
    <col min="2361" max="2361" width="2.5" style="3" customWidth="1"/>
    <col min="2362" max="2362" width="1" style="3" customWidth="1"/>
    <col min="2363" max="2363" width="0.75" style="3" customWidth="1"/>
    <col min="2364" max="2460" width="1.625" style="3" customWidth="1"/>
    <col min="2461" max="2560" width="9" style="3"/>
    <col min="2561" max="2561" width="1.625" style="3" customWidth="1"/>
    <col min="2562" max="2562" width="2.25" style="3" customWidth="1"/>
    <col min="2563" max="2582" width="1.625" style="3" customWidth="1"/>
    <col min="2583" max="2584" width="1.875" style="3" customWidth="1"/>
    <col min="2585" max="2585" width="2.75" style="3" customWidth="1"/>
    <col min="2586" max="2586" width="2.25" style="3" customWidth="1"/>
    <col min="2587" max="2587" width="1.875" style="3" customWidth="1"/>
    <col min="2588" max="2590" width="2.25" style="3" customWidth="1"/>
    <col min="2591" max="2598" width="1.625" style="3" customWidth="1"/>
    <col min="2599" max="2599" width="1.875" style="3" customWidth="1"/>
    <col min="2600" max="2600" width="1.625" style="3" customWidth="1"/>
    <col min="2601" max="2601" width="2.25" style="3" customWidth="1"/>
    <col min="2602" max="2602" width="1.625" style="3" customWidth="1"/>
    <col min="2603" max="2603" width="2.25" style="3" customWidth="1"/>
    <col min="2604" max="2605" width="1.625" style="3" customWidth="1"/>
    <col min="2606" max="2606" width="2.625" style="3" customWidth="1"/>
    <col min="2607" max="2608" width="1.625" style="3" customWidth="1"/>
    <col min="2609" max="2609" width="2.625" style="3" customWidth="1"/>
    <col min="2610" max="2615" width="1.625" style="3" customWidth="1"/>
    <col min="2616" max="2616" width="2.875" style="3" customWidth="1"/>
    <col min="2617" max="2617" width="2.5" style="3" customWidth="1"/>
    <col min="2618" max="2618" width="1" style="3" customWidth="1"/>
    <col min="2619" max="2619" width="0.75" style="3" customWidth="1"/>
    <col min="2620" max="2716" width="1.625" style="3" customWidth="1"/>
    <col min="2717" max="2816" width="9" style="3"/>
    <col min="2817" max="2817" width="1.625" style="3" customWidth="1"/>
    <col min="2818" max="2818" width="2.25" style="3" customWidth="1"/>
    <col min="2819" max="2838" width="1.625" style="3" customWidth="1"/>
    <col min="2839" max="2840" width="1.875" style="3" customWidth="1"/>
    <col min="2841" max="2841" width="2.75" style="3" customWidth="1"/>
    <col min="2842" max="2842" width="2.25" style="3" customWidth="1"/>
    <col min="2843" max="2843" width="1.875" style="3" customWidth="1"/>
    <col min="2844" max="2846" width="2.25" style="3" customWidth="1"/>
    <col min="2847" max="2854" width="1.625" style="3" customWidth="1"/>
    <col min="2855" max="2855" width="1.875" style="3" customWidth="1"/>
    <col min="2856" max="2856" width="1.625" style="3" customWidth="1"/>
    <col min="2857" max="2857" width="2.25" style="3" customWidth="1"/>
    <col min="2858" max="2858" width="1.625" style="3" customWidth="1"/>
    <col min="2859" max="2859" width="2.25" style="3" customWidth="1"/>
    <col min="2860" max="2861" width="1.625" style="3" customWidth="1"/>
    <col min="2862" max="2862" width="2.625" style="3" customWidth="1"/>
    <col min="2863" max="2864" width="1.625" style="3" customWidth="1"/>
    <col min="2865" max="2865" width="2.625" style="3" customWidth="1"/>
    <col min="2866" max="2871" width="1.625" style="3" customWidth="1"/>
    <col min="2872" max="2872" width="2.875" style="3" customWidth="1"/>
    <col min="2873" max="2873" width="2.5" style="3" customWidth="1"/>
    <col min="2874" max="2874" width="1" style="3" customWidth="1"/>
    <col min="2875" max="2875" width="0.75" style="3" customWidth="1"/>
    <col min="2876" max="2972" width="1.625" style="3" customWidth="1"/>
    <col min="2973" max="3072" width="9" style="3"/>
    <col min="3073" max="3073" width="1.625" style="3" customWidth="1"/>
    <col min="3074" max="3074" width="2.25" style="3" customWidth="1"/>
    <col min="3075" max="3094" width="1.625" style="3" customWidth="1"/>
    <col min="3095" max="3096" width="1.875" style="3" customWidth="1"/>
    <col min="3097" max="3097" width="2.75" style="3" customWidth="1"/>
    <col min="3098" max="3098" width="2.25" style="3" customWidth="1"/>
    <col min="3099" max="3099" width="1.875" style="3" customWidth="1"/>
    <col min="3100" max="3102" width="2.25" style="3" customWidth="1"/>
    <col min="3103" max="3110" width="1.625" style="3" customWidth="1"/>
    <col min="3111" max="3111" width="1.875" style="3" customWidth="1"/>
    <col min="3112" max="3112" width="1.625" style="3" customWidth="1"/>
    <col min="3113" max="3113" width="2.25" style="3" customWidth="1"/>
    <col min="3114" max="3114" width="1.625" style="3" customWidth="1"/>
    <col min="3115" max="3115" width="2.25" style="3" customWidth="1"/>
    <col min="3116" max="3117" width="1.625" style="3" customWidth="1"/>
    <col min="3118" max="3118" width="2.625" style="3" customWidth="1"/>
    <col min="3119" max="3120" width="1.625" style="3" customWidth="1"/>
    <col min="3121" max="3121" width="2.625" style="3" customWidth="1"/>
    <col min="3122" max="3127" width="1.625" style="3" customWidth="1"/>
    <col min="3128" max="3128" width="2.875" style="3" customWidth="1"/>
    <col min="3129" max="3129" width="2.5" style="3" customWidth="1"/>
    <col min="3130" max="3130" width="1" style="3" customWidth="1"/>
    <col min="3131" max="3131" width="0.75" style="3" customWidth="1"/>
    <col min="3132" max="3228" width="1.625" style="3" customWidth="1"/>
    <col min="3229" max="3328" width="9" style="3"/>
    <col min="3329" max="3329" width="1.625" style="3" customWidth="1"/>
    <col min="3330" max="3330" width="2.25" style="3" customWidth="1"/>
    <col min="3331" max="3350" width="1.625" style="3" customWidth="1"/>
    <col min="3351" max="3352" width="1.875" style="3" customWidth="1"/>
    <col min="3353" max="3353" width="2.75" style="3" customWidth="1"/>
    <col min="3354" max="3354" width="2.25" style="3" customWidth="1"/>
    <col min="3355" max="3355" width="1.875" style="3" customWidth="1"/>
    <col min="3356" max="3358" width="2.25" style="3" customWidth="1"/>
    <col min="3359" max="3366" width="1.625" style="3" customWidth="1"/>
    <col min="3367" max="3367" width="1.875" style="3" customWidth="1"/>
    <col min="3368" max="3368" width="1.625" style="3" customWidth="1"/>
    <col min="3369" max="3369" width="2.25" style="3" customWidth="1"/>
    <col min="3370" max="3370" width="1.625" style="3" customWidth="1"/>
    <col min="3371" max="3371" width="2.25" style="3" customWidth="1"/>
    <col min="3372" max="3373" width="1.625" style="3" customWidth="1"/>
    <col min="3374" max="3374" width="2.625" style="3" customWidth="1"/>
    <col min="3375" max="3376" width="1.625" style="3" customWidth="1"/>
    <col min="3377" max="3377" width="2.625" style="3" customWidth="1"/>
    <col min="3378" max="3383" width="1.625" style="3" customWidth="1"/>
    <col min="3384" max="3384" width="2.875" style="3" customWidth="1"/>
    <col min="3385" max="3385" width="2.5" style="3" customWidth="1"/>
    <col min="3386" max="3386" width="1" style="3" customWidth="1"/>
    <col min="3387" max="3387" width="0.75" style="3" customWidth="1"/>
    <col min="3388" max="3484" width="1.625" style="3" customWidth="1"/>
    <col min="3485" max="3584" width="9" style="3"/>
    <col min="3585" max="3585" width="1.625" style="3" customWidth="1"/>
    <col min="3586" max="3586" width="2.25" style="3" customWidth="1"/>
    <col min="3587" max="3606" width="1.625" style="3" customWidth="1"/>
    <col min="3607" max="3608" width="1.875" style="3" customWidth="1"/>
    <col min="3609" max="3609" width="2.75" style="3" customWidth="1"/>
    <col min="3610" max="3610" width="2.25" style="3" customWidth="1"/>
    <col min="3611" max="3611" width="1.875" style="3" customWidth="1"/>
    <col min="3612" max="3614" width="2.25" style="3" customWidth="1"/>
    <col min="3615" max="3622" width="1.625" style="3" customWidth="1"/>
    <col min="3623" max="3623" width="1.875" style="3" customWidth="1"/>
    <col min="3624" max="3624" width="1.625" style="3" customWidth="1"/>
    <col min="3625" max="3625" width="2.25" style="3" customWidth="1"/>
    <col min="3626" max="3626" width="1.625" style="3" customWidth="1"/>
    <col min="3627" max="3627" width="2.25" style="3" customWidth="1"/>
    <col min="3628" max="3629" width="1.625" style="3" customWidth="1"/>
    <col min="3630" max="3630" width="2.625" style="3" customWidth="1"/>
    <col min="3631" max="3632" width="1.625" style="3" customWidth="1"/>
    <col min="3633" max="3633" width="2.625" style="3" customWidth="1"/>
    <col min="3634" max="3639" width="1.625" style="3" customWidth="1"/>
    <col min="3640" max="3640" width="2.875" style="3" customWidth="1"/>
    <col min="3641" max="3641" width="2.5" style="3" customWidth="1"/>
    <col min="3642" max="3642" width="1" style="3" customWidth="1"/>
    <col min="3643" max="3643" width="0.75" style="3" customWidth="1"/>
    <col min="3644" max="3740" width="1.625" style="3" customWidth="1"/>
    <col min="3741" max="3840" width="9" style="3"/>
    <col min="3841" max="3841" width="1.625" style="3" customWidth="1"/>
    <col min="3842" max="3842" width="2.25" style="3" customWidth="1"/>
    <col min="3843" max="3862" width="1.625" style="3" customWidth="1"/>
    <col min="3863" max="3864" width="1.875" style="3" customWidth="1"/>
    <col min="3865" max="3865" width="2.75" style="3" customWidth="1"/>
    <col min="3866" max="3866" width="2.25" style="3" customWidth="1"/>
    <col min="3867" max="3867" width="1.875" style="3" customWidth="1"/>
    <col min="3868" max="3870" width="2.25" style="3" customWidth="1"/>
    <col min="3871" max="3878" width="1.625" style="3" customWidth="1"/>
    <col min="3879" max="3879" width="1.875" style="3" customWidth="1"/>
    <col min="3880" max="3880" width="1.625" style="3" customWidth="1"/>
    <col min="3881" max="3881" width="2.25" style="3" customWidth="1"/>
    <col min="3882" max="3882" width="1.625" style="3" customWidth="1"/>
    <col min="3883" max="3883" width="2.25" style="3" customWidth="1"/>
    <col min="3884" max="3885" width="1.625" style="3" customWidth="1"/>
    <col min="3886" max="3886" width="2.625" style="3" customWidth="1"/>
    <col min="3887" max="3888" width="1.625" style="3" customWidth="1"/>
    <col min="3889" max="3889" width="2.625" style="3" customWidth="1"/>
    <col min="3890" max="3895" width="1.625" style="3" customWidth="1"/>
    <col min="3896" max="3896" width="2.875" style="3" customWidth="1"/>
    <col min="3897" max="3897" width="2.5" style="3" customWidth="1"/>
    <col min="3898" max="3898" width="1" style="3" customWidth="1"/>
    <col min="3899" max="3899" width="0.75" style="3" customWidth="1"/>
    <col min="3900" max="3996" width="1.625" style="3" customWidth="1"/>
    <col min="3997" max="4096" width="9" style="3"/>
    <col min="4097" max="4097" width="1.625" style="3" customWidth="1"/>
    <col min="4098" max="4098" width="2.25" style="3" customWidth="1"/>
    <col min="4099" max="4118" width="1.625" style="3" customWidth="1"/>
    <col min="4119" max="4120" width="1.875" style="3" customWidth="1"/>
    <col min="4121" max="4121" width="2.75" style="3" customWidth="1"/>
    <col min="4122" max="4122" width="2.25" style="3" customWidth="1"/>
    <col min="4123" max="4123" width="1.875" style="3" customWidth="1"/>
    <col min="4124" max="4126" width="2.25" style="3" customWidth="1"/>
    <col min="4127" max="4134" width="1.625" style="3" customWidth="1"/>
    <col min="4135" max="4135" width="1.875" style="3" customWidth="1"/>
    <col min="4136" max="4136" width="1.625" style="3" customWidth="1"/>
    <col min="4137" max="4137" width="2.25" style="3" customWidth="1"/>
    <col min="4138" max="4138" width="1.625" style="3" customWidth="1"/>
    <col min="4139" max="4139" width="2.25" style="3" customWidth="1"/>
    <col min="4140" max="4141" width="1.625" style="3" customWidth="1"/>
    <col min="4142" max="4142" width="2.625" style="3" customWidth="1"/>
    <col min="4143" max="4144" width="1.625" style="3" customWidth="1"/>
    <col min="4145" max="4145" width="2.625" style="3" customWidth="1"/>
    <col min="4146" max="4151" width="1.625" style="3" customWidth="1"/>
    <col min="4152" max="4152" width="2.875" style="3" customWidth="1"/>
    <col min="4153" max="4153" width="2.5" style="3" customWidth="1"/>
    <col min="4154" max="4154" width="1" style="3" customWidth="1"/>
    <col min="4155" max="4155" width="0.75" style="3" customWidth="1"/>
    <col min="4156" max="4252" width="1.625" style="3" customWidth="1"/>
    <col min="4253" max="4352" width="9" style="3"/>
    <col min="4353" max="4353" width="1.625" style="3" customWidth="1"/>
    <col min="4354" max="4354" width="2.25" style="3" customWidth="1"/>
    <col min="4355" max="4374" width="1.625" style="3" customWidth="1"/>
    <col min="4375" max="4376" width="1.875" style="3" customWidth="1"/>
    <col min="4377" max="4377" width="2.75" style="3" customWidth="1"/>
    <col min="4378" max="4378" width="2.25" style="3" customWidth="1"/>
    <col min="4379" max="4379" width="1.875" style="3" customWidth="1"/>
    <col min="4380" max="4382" width="2.25" style="3" customWidth="1"/>
    <col min="4383" max="4390" width="1.625" style="3" customWidth="1"/>
    <col min="4391" max="4391" width="1.875" style="3" customWidth="1"/>
    <col min="4392" max="4392" width="1.625" style="3" customWidth="1"/>
    <col min="4393" max="4393" width="2.25" style="3" customWidth="1"/>
    <col min="4394" max="4394" width="1.625" style="3" customWidth="1"/>
    <col min="4395" max="4395" width="2.25" style="3" customWidth="1"/>
    <col min="4396" max="4397" width="1.625" style="3" customWidth="1"/>
    <col min="4398" max="4398" width="2.625" style="3" customWidth="1"/>
    <col min="4399" max="4400" width="1.625" style="3" customWidth="1"/>
    <col min="4401" max="4401" width="2.625" style="3" customWidth="1"/>
    <col min="4402" max="4407" width="1.625" style="3" customWidth="1"/>
    <col min="4408" max="4408" width="2.875" style="3" customWidth="1"/>
    <col min="4409" max="4409" width="2.5" style="3" customWidth="1"/>
    <col min="4410" max="4410" width="1" style="3" customWidth="1"/>
    <col min="4411" max="4411" width="0.75" style="3" customWidth="1"/>
    <col min="4412" max="4508" width="1.625" style="3" customWidth="1"/>
    <col min="4509" max="4608" width="9" style="3"/>
    <col min="4609" max="4609" width="1.625" style="3" customWidth="1"/>
    <col min="4610" max="4610" width="2.25" style="3" customWidth="1"/>
    <col min="4611" max="4630" width="1.625" style="3" customWidth="1"/>
    <col min="4631" max="4632" width="1.875" style="3" customWidth="1"/>
    <col min="4633" max="4633" width="2.75" style="3" customWidth="1"/>
    <col min="4634" max="4634" width="2.25" style="3" customWidth="1"/>
    <col min="4635" max="4635" width="1.875" style="3" customWidth="1"/>
    <col min="4636" max="4638" width="2.25" style="3" customWidth="1"/>
    <col min="4639" max="4646" width="1.625" style="3" customWidth="1"/>
    <col min="4647" max="4647" width="1.875" style="3" customWidth="1"/>
    <col min="4648" max="4648" width="1.625" style="3" customWidth="1"/>
    <col min="4649" max="4649" width="2.25" style="3" customWidth="1"/>
    <col min="4650" max="4650" width="1.625" style="3" customWidth="1"/>
    <col min="4651" max="4651" width="2.25" style="3" customWidth="1"/>
    <col min="4652" max="4653" width="1.625" style="3" customWidth="1"/>
    <col min="4654" max="4654" width="2.625" style="3" customWidth="1"/>
    <col min="4655" max="4656" width="1.625" style="3" customWidth="1"/>
    <col min="4657" max="4657" width="2.625" style="3" customWidth="1"/>
    <col min="4658" max="4663" width="1.625" style="3" customWidth="1"/>
    <col min="4664" max="4664" width="2.875" style="3" customWidth="1"/>
    <col min="4665" max="4665" width="2.5" style="3" customWidth="1"/>
    <col min="4666" max="4666" width="1" style="3" customWidth="1"/>
    <col min="4667" max="4667" width="0.75" style="3" customWidth="1"/>
    <col min="4668" max="4764" width="1.625" style="3" customWidth="1"/>
    <col min="4765" max="4864" width="9" style="3"/>
    <col min="4865" max="4865" width="1.625" style="3" customWidth="1"/>
    <col min="4866" max="4866" width="2.25" style="3" customWidth="1"/>
    <col min="4867" max="4886" width="1.625" style="3" customWidth="1"/>
    <col min="4887" max="4888" width="1.875" style="3" customWidth="1"/>
    <col min="4889" max="4889" width="2.75" style="3" customWidth="1"/>
    <col min="4890" max="4890" width="2.25" style="3" customWidth="1"/>
    <col min="4891" max="4891" width="1.875" style="3" customWidth="1"/>
    <col min="4892" max="4894" width="2.25" style="3" customWidth="1"/>
    <col min="4895" max="4902" width="1.625" style="3" customWidth="1"/>
    <col min="4903" max="4903" width="1.875" style="3" customWidth="1"/>
    <col min="4904" max="4904" width="1.625" style="3" customWidth="1"/>
    <col min="4905" max="4905" width="2.25" style="3" customWidth="1"/>
    <col min="4906" max="4906" width="1.625" style="3" customWidth="1"/>
    <col min="4907" max="4907" width="2.25" style="3" customWidth="1"/>
    <col min="4908" max="4909" width="1.625" style="3" customWidth="1"/>
    <col min="4910" max="4910" width="2.625" style="3" customWidth="1"/>
    <col min="4911" max="4912" width="1.625" style="3" customWidth="1"/>
    <col min="4913" max="4913" width="2.625" style="3" customWidth="1"/>
    <col min="4914" max="4919" width="1.625" style="3" customWidth="1"/>
    <col min="4920" max="4920" width="2.875" style="3" customWidth="1"/>
    <col min="4921" max="4921" width="2.5" style="3" customWidth="1"/>
    <col min="4922" max="4922" width="1" style="3" customWidth="1"/>
    <col min="4923" max="4923" width="0.75" style="3" customWidth="1"/>
    <col min="4924" max="5020" width="1.625" style="3" customWidth="1"/>
    <col min="5021" max="5120" width="9" style="3"/>
    <col min="5121" max="5121" width="1.625" style="3" customWidth="1"/>
    <col min="5122" max="5122" width="2.25" style="3" customWidth="1"/>
    <col min="5123" max="5142" width="1.625" style="3" customWidth="1"/>
    <col min="5143" max="5144" width="1.875" style="3" customWidth="1"/>
    <col min="5145" max="5145" width="2.75" style="3" customWidth="1"/>
    <col min="5146" max="5146" width="2.25" style="3" customWidth="1"/>
    <col min="5147" max="5147" width="1.875" style="3" customWidth="1"/>
    <col min="5148" max="5150" width="2.25" style="3" customWidth="1"/>
    <col min="5151" max="5158" width="1.625" style="3" customWidth="1"/>
    <col min="5159" max="5159" width="1.875" style="3" customWidth="1"/>
    <col min="5160" max="5160" width="1.625" style="3" customWidth="1"/>
    <col min="5161" max="5161" width="2.25" style="3" customWidth="1"/>
    <col min="5162" max="5162" width="1.625" style="3" customWidth="1"/>
    <col min="5163" max="5163" width="2.25" style="3" customWidth="1"/>
    <col min="5164" max="5165" width="1.625" style="3" customWidth="1"/>
    <col min="5166" max="5166" width="2.625" style="3" customWidth="1"/>
    <col min="5167" max="5168" width="1.625" style="3" customWidth="1"/>
    <col min="5169" max="5169" width="2.625" style="3" customWidth="1"/>
    <col min="5170" max="5175" width="1.625" style="3" customWidth="1"/>
    <col min="5176" max="5176" width="2.875" style="3" customWidth="1"/>
    <col min="5177" max="5177" width="2.5" style="3" customWidth="1"/>
    <col min="5178" max="5178" width="1" style="3" customWidth="1"/>
    <col min="5179" max="5179" width="0.75" style="3" customWidth="1"/>
    <col min="5180" max="5276" width="1.625" style="3" customWidth="1"/>
    <col min="5277" max="5376" width="9" style="3"/>
    <col min="5377" max="5377" width="1.625" style="3" customWidth="1"/>
    <col min="5378" max="5378" width="2.25" style="3" customWidth="1"/>
    <col min="5379" max="5398" width="1.625" style="3" customWidth="1"/>
    <col min="5399" max="5400" width="1.875" style="3" customWidth="1"/>
    <col min="5401" max="5401" width="2.75" style="3" customWidth="1"/>
    <col min="5402" max="5402" width="2.25" style="3" customWidth="1"/>
    <col min="5403" max="5403" width="1.875" style="3" customWidth="1"/>
    <col min="5404" max="5406" width="2.25" style="3" customWidth="1"/>
    <col min="5407" max="5414" width="1.625" style="3" customWidth="1"/>
    <col min="5415" max="5415" width="1.875" style="3" customWidth="1"/>
    <col min="5416" max="5416" width="1.625" style="3" customWidth="1"/>
    <col min="5417" max="5417" width="2.25" style="3" customWidth="1"/>
    <col min="5418" max="5418" width="1.625" style="3" customWidth="1"/>
    <col min="5419" max="5419" width="2.25" style="3" customWidth="1"/>
    <col min="5420" max="5421" width="1.625" style="3" customWidth="1"/>
    <col min="5422" max="5422" width="2.625" style="3" customWidth="1"/>
    <col min="5423" max="5424" width="1.625" style="3" customWidth="1"/>
    <col min="5425" max="5425" width="2.625" style="3" customWidth="1"/>
    <col min="5426" max="5431" width="1.625" style="3" customWidth="1"/>
    <col min="5432" max="5432" width="2.875" style="3" customWidth="1"/>
    <col min="5433" max="5433" width="2.5" style="3" customWidth="1"/>
    <col min="5434" max="5434" width="1" style="3" customWidth="1"/>
    <col min="5435" max="5435" width="0.75" style="3" customWidth="1"/>
    <col min="5436" max="5532" width="1.625" style="3" customWidth="1"/>
    <col min="5533" max="5632" width="9" style="3"/>
    <col min="5633" max="5633" width="1.625" style="3" customWidth="1"/>
    <col min="5634" max="5634" width="2.25" style="3" customWidth="1"/>
    <col min="5635" max="5654" width="1.625" style="3" customWidth="1"/>
    <col min="5655" max="5656" width="1.875" style="3" customWidth="1"/>
    <col min="5657" max="5657" width="2.75" style="3" customWidth="1"/>
    <col min="5658" max="5658" width="2.25" style="3" customWidth="1"/>
    <col min="5659" max="5659" width="1.875" style="3" customWidth="1"/>
    <col min="5660" max="5662" width="2.25" style="3" customWidth="1"/>
    <col min="5663" max="5670" width="1.625" style="3" customWidth="1"/>
    <col min="5671" max="5671" width="1.875" style="3" customWidth="1"/>
    <col min="5672" max="5672" width="1.625" style="3" customWidth="1"/>
    <col min="5673" max="5673" width="2.25" style="3" customWidth="1"/>
    <col min="5674" max="5674" width="1.625" style="3" customWidth="1"/>
    <col min="5675" max="5675" width="2.25" style="3" customWidth="1"/>
    <col min="5676" max="5677" width="1.625" style="3" customWidth="1"/>
    <col min="5678" max="5678" width="2.625" style="3" customWidth="1"/>
    <col min="5679" max="5680" width="1.625" style="3" customWidth="1"/>
    <col min="5681" max="5681" width="2.625" style="3" customWidth="1"/>
    <col min="5682" max="5687" width="1.625" style="3" customWidth="1"/>
    <col min="5688" max="5688" width="2.875" style="3" customWidth="1"/>
    <col min="5689" max="5689" width="2.5" style="3" customWidth="1"/>
    <col min="5690" max="5690" width="1" style="3" customWidth="1"/>
    <col min="5691" max="5691" width="0.75" style="3" customWidth="1"/>
    <col min="5692" max="5788" width="1.625" style="3" customWidth="1"/>
    <col min="5789" max="5888" width="9" style="3"/>
    <col min="5889" max="5889" width="1.625" style="3" customWidth="1"/>
    <col min="5890" max="5890" width="2.25" style="3" customWidth="1"/>
    <col min="5891" max="5910" width="1.625" style="3" customWidth="1"/>
    <col min="5911" max="5912" width="1.875" style="3" customWidth="1"/>
    <col min="5913" max="5913" width="2.75" style="3" customWidth="1"/>
    <col min="5914" max="5914" width="2.25" style="3" customWidth="1"/>
    <col min="5915" max="5915" width="1.875" style="3" customWidth="1"/>
    <col min="5916" max="5918" width="2.25" style="3" customWidth="1"/>
    <col min="5919" max="5926" width="1.625" style="3" customWidth="1"/>
    <col min="5927" max="5927" width="1.875" style="3" customWidth="1"/>
    <col min="5928" max="5928" width="1.625" style="3" customWidth="1"/>
    <col min="5929" max="5929" width="2.25" style="3" customWidth="1"/>
    <col min="5930" max="5930" width="1.625" style="3" customWidth="1"/>
    <col min="5931" max="5931" width="2.25" style="3" customWidth="1"/>
    <col min="5932" max="5933" width="1.625" style="3" customWidth="1"/>
    <col min="5934" max="5934" width="2.625" style="3" customWidth="1"/>
    <col min="5935" max="5936" width="1.625" style="3" customWidth="1"/>
    <col min="5937" max="5937" width="2.625" style="3" customWidth="1"/>
    <col min="5938" max="5943" width="1.625" style="3" customWidth="1"/>
    <col min="5944" max="5944" width="2.875" style="3" customWidth="1"/>
    <col min="5945" max="5945" width="2.5" style="3" customWidth="1"/>
    <col min="5946" max="5946" width="1" style="3" customWidth="1"/>
    <col min="5947" max="5947" width="0.75" style="3" customWidth="1"/>
    <col min="5948" max="6044" width="1.625" style="3" customWidth="1"/>
    <col min="6045" max="6144" width="9" style="3"/>
    <col min="6145" max="6145" width="1.625" style="3" customWidth="1"/>
    <col min="6146" max="6146" width="2.25" style="3" customWidth="1"/>
    <col min="6147" max="6166" width="1.625" style="3" customWidth="1"/>
    <col min="6167" max="6168" width="1.875" style="3" customWidth="1"/>
    <col min="6169" max="6169" width="2.75" style="3" customWidth="1"/>
    <col min="6170" max="6170" width="2.25" style="3" customWidth="1"/>
    <col min="6171" max="6171" width="1.875" style="3" customWidth="1"/>
    <col min="6172" max="6174" width="2.25" style="3" customWidth="1"/>
    <col min="6175" max="6182" width="1.625" style="3" customWidth="1"/>
    <col min="6183" max="6183" width="1.875" style="3" customWidth="1"/>
    <col min="6184" max="6184" width="1.625" style="3" customWidth="1"/>
    <col min="6185" max="6185" width="2.25" style="3" customWidth="1"/>
    <col min="6186" max="6186" width="1.625" style="3" customWidth="1"/>
    <col min="6187" max="6187" width="2.25" style="3" customWidth="1"/>
    <col min="6188" max="6189" width="1.625" style="3" customWidth="1"/>
    <col min="6190" max="6190" width="2.625" style="3" customWidth="1"/>
    <col min="6191" max="6192" width="1.625" style="3" customWidth="1"/>
    <col min="6193" max="6193" width="2.625" style="3" customWidth="1"/>
    <col min="6194" max="6199" width="1.625" style="3" customWidth="1"/>
    <col min="6200" max="6200" width="2.875" style="3" customWidth="1"/>
    <col min="6201" max="6201" width="2.5" style="3" customWidth="1"/>
    <col min="6202" max="6202" width="1" style="3" customWidth="1"/>
    <col min="6203" max="6203" width="0.75" style="3" customWidth="1"/>
    <col min="6204" max="6300" width="1.625" style="3" customWidth="1"/>
    <col min="6301" max="6400" width="9" style="3"/>
    <col min="6401" max="6401" width="1.625" style="3" customWidth="1"/>
    <col min="6402" max="6402" width="2.25" style="3" customWidth="1"/>
    <col min="6403" max="6422" width="1.625" style="3" customWidth="1"/>
    <col min="6423" max="6424" width="1.875" style="3" customWidth="1"/>
    <col min="6425" max="6425" width="2.75" style="3" customWidth="1"/>
    <col min="6426" max="6426" width="2.25" style="3" customWidth="1"/>
    <col min="6427" max="6427" width="1.875" style="3" customWidth="1"/>
    <col min="6428" max="6430" width="2.25" style="3" customWidth="1"/>
    <col min="6431" max="6438" width="1.625" style="3" customWidth="1"/>
    <col min="6439" max="6439" width="1.875" style="3" customWidth="1"/>
    <col min="6440" max="6440" width="1.625" style="3" customWidth="1"/>
    <col min="6441" max="6441" width="2.25" style="3" customWidth="1"/>
    <col min="6442" max="6442" width="1.625" style="3" customWidth="1"/>
    <col min="6443" max="6443" width="2.25" style="3" customWidth="1"/>
    <col min="6444" max="6445" width="1.625" style="3" customWidth="1"/>
    <col min="6446" max="6446" width="2.625" style="3" customWidth="1"/>
    <col min="6447" max="6448" width="1.625" style="3" customWidth="1"/>
    <col min="6449" max="6449" width="2.625" style="3" customWidth="1"/>
    <col min="6450" max="6455" width="1.625" style="3" customWidth="1"/>
    <col min="6456" max="6456" width="2.875" style="3" customWidth="1"/>
    <col min="6457" max="6457" width="2.5" style="3" customWidth="1"/>
    <col min="6458" max="6458" width="1" style="3" customWidth="1"/>
    <col min="6459" max="6459" width="0.75" style="3" customWidth="1"/>
    <col min="6460" max="6556" width="1.625" style="3" customWidth="1"/>
    <col min="6557" max="6656" width="9" style="3"/>
    <col min="6657" max="6657" width="1.625" style="3" customWidth="1"/>
    <col min="6658" max="6658" width="2.25" style="3" customWidth="1"/>
    <col min="6659" max="6678" width="1.625" style="3" customWidth="1"/>
    <col min="6679" max="6680" width="1.875" style="3" customWidth="1"/>
    <col min="6681" max="6681" width="2.75" style="3" customWidth="1"/>
    <col min="6682" max="6682" width="2.25" style="3" customWidth="1"/>
    <col min="6683" max="6683" width="1.875" style="3" customWidth="1"/>
    <col min="6684" max="6686" width="2.25" style="3" customWidth="1"/>
    <col min="6687" max="6694" width="1.625" style="3" customWidth="1"/>
    <col min="6695" max="6695" width="1.875" style="3" customWidth="1"/>
    <col min="6696" max="6696" width="1.625" style="3" customWidth="1"/>
    <col min="6697" max="6697" width="2.25" style="3" customWidth="1"/>
    <col min="6698" max="6698" width="1.625" style="3" customWidth="1"/>
    <col min="6699" max="6699" width="2.25" style="3" customWidth="1"/>
    <col min="6700" max="6701" width="1.625" style="3" customWidth="1"/>
    <col min="6702" max="6702" width="2.625" style="3" customWidth="1"/>
    <col min="6703" max="6704" width="1.625" style="3" customWidth="1"/>
    <col min="6705" max="6705" width="2.625" style="3" customWidth="1"/>
    <col min="6706" max="6711" width="1.625" style="3" customWidth="1"/>
    <col min="6712" max="6712" width="2.875" style="3" customWidth="1"/>
    <col min="6713" max="6713" width="2.5" style="3" customWidth="1"/>
    <col min="6714" max="6714" width="1" style="3" customWidth="1"/>
    <col min="6715" max="6715" width="0.75" style="3" customWidth="1"/>
    <col min="6716" max="6812" width="1.625" style="3" customWidth="1"/>
    <col min="6813" max="6912" width="9" style="3"/>
    <col min="6913" max="6913" width="1.625" style="3" customWidth="1"/>
    <col min="6914" max="6914" width="2.25" style="3" customWidth="1"/>
    <col min="6915" max="6934" width="1.625" style="3" customWidth="1"/>
    <col min="6935" max="6936" width="1.875" style="3" customWidth="1"/>
    <col min="6937" max="6937" width="2.75" style="3" customWidth="1"/>
    <col min="6938" max="6938" width="2.25" style="3" customWidth="1"/>
    <col min="6939" max="6939" width="1.875" style="3" customWidth="1"/>
    <col min="6940" max="6942" width="2.25" style="3" customWidth="1"/>
    <col min="6943" max="6950" width="1.625" style="3" customWidth="1"/>
    <col min="6951" max="6951" width="1.875" style="3" customWidth="1"/>
    <col min="6952" max="6952" width="1.625" style="3" customWidth="1"/>
    <col min="6953" max="6953" width="2.25" style="3" customWidth="1"/>
    <col min="6954" max="6954" width="1.625" style="3" customWidth="1"/>
    <col min="6955" max="6955" width="2.25" style="3" customWidth="1"/>
    <col min="6956" max="6957" width="1.625" style="3" customWidth="1"/>
    <col min="6958" max="6958" width="2.625" style="3" customWidth="1"/>
    <col min="6959" max="6960" width="1.625" style="3" customWidth="1"/>
    <col min="6961" max="6961" width="2.625" style="3" customWidth="1"/>
    <col min="6962" max="6967" width="1.625" style="3" customWidth="1"/>
    <col min="6968" max="6968" width="2.875" style="3" customWidth="1"/>
    <col min="6969" max="6969" width="2.5" style="3" customWidth="1"/>
    <col min="6970" max="6970" width="1" style="3" customWidth="1"/>
    <col min="6971" max="6971" width="0.75" style="3" customWidth="1"/>
    <col min="6972" max="7068" width="1.625" style="3" customWidth="1"/>
    <col min="7069" max="7168" width="9" style="3"/>
    <col min="7169" max="7169" width="1.625" style="3" customWidth="1"/>
    <col min="7170" max="7170" width="2.25" style="3" customWidth="1"/>
    <col min="7171" max="7190" width="1.625" style="3" customWidth="1"/>
    <col min="7191" max="7192" width="1.875" style="3" customWidth="1"/>
    <col min="7193" max="7193" width="2.75" style="3" customWidth="1"/>
    <col min="7194" max="7194" width="2.25" style="3" customWidth="1"/>
    <col min="7195" max="7195" width="1.875" style="3" customWidth="1"/>
    <col min="7196" max="7198" width="2.25" style="3" customWidth="1"/>
    <col min="7199" max="7206" width="1.625" style="3" customWidth="1"/>
    <col min="7207" max="7207" width="1.875" style="3" customWidth="1"/>
    <col min="7208" max="7208" width="1.625" style="3" customWidth="1"/>
    <col min="7209" max="7209" width="2.25" style="3" customWidth="1"/>
    <col min="7210" max="7210" width="1.625" style="3" customWidth="1"/>
    <col min="7211" max="7211" width="2.25" style="3" customWidth="1"/>
    <col min="7212" max="7213" width="1.625" style="3" customWidth="1"/>
    <col min="7214" max="7214" width="2.625" style="3" customWidth="1"/>
    <col min="7215" max="7216" width="1.625" style="3" customWidth="1"/>
    <col min="7217" max="7217" width="2.625" style="3" customWidth="1"/>
    <col min="7218" max="7223" width="1.625" style="3" customWidth="1"/>
    <col min="7224" max="7224" width="2.875" style="3" customWidth="1"/>
    <col min="7225" max="7225" width="2.5" style="3" customWidth="1"/>
    <col min="7226" max="7226" width="1" style="3" customWidth="1"/>
    <col min="7227" max="7227" width="0.75" style="3" customWidth="1"/>
    <col min="7228" max="7324" width="1.625" style="3" customWidth="1"/>
    <col min="7325" max="7424" width="9" style="3"/>
    <col min="7425" max="7425" width="1.625" style="3" customWidth="1"/>
    <col min="7426" max="7426" width="2.25" style="3" customWidth="1"/>
    <col min="7427" max="7446" width="1.625" style="3" customWidth="1"/>
    <col min="7447" max="7448" width="1.875" style="3" customWidth="1"/>
    <col min="7449" max="7449" width="2.75" style="3" customWidth="1"/>
    <col min="7450" max="7450" width="2.25" style="3" customWidth="1"/>
    <col min="7451" max="7451" width="1.875" style="3" customWidth="1"/>
    <col min="7452" max="7454" width="2.25" style="3" customWidth="1"/>
    <col min="7455" max="7462" width="1.625" style="3" customWidth="1"/>
    <col min="7463" max="7463" width="1.875" style="3" customWidth="1"/>
    <col min="7464" max="7464" width="1.625" style="3" customWidth="1"/>
    <col min="7465" max="7465" width="2.25" style="3" customWidth="1"/>
    <col min="7466" max="7466" width="1.625" style="3" customWidth="1"/>
    <col min="7467" max="7467" width="2.25" style="3" customWidth="1"/>
    <col min="7468" max="7469" width="1.625" style="3" customWidth="1"/>
    <col min="7470" max="7470" width="2.625" style="3" customWidth="1"/>
    <col min="7471" max="7472" width="1.625" style="3" customWidth="1"/>
    <col min="7473" max="7473" width="2.625" style="3" customWidth="1"/>
    <col min="7474" max="7479" width="1.625" style="3" customWidth="1"/>
    <col min="7480" max="7480" width="2.875" style="3" customWidth="1"/>
    <col min="7481" max="7481" width="2.5" style="3" customWidth="1"/>
    <col min="7482" max="7482" width="1" style="3" customWidth="1"/>
    <col min="7483" max="7483" width="0.75" style="3" customWidth="1"/>
    <col min="7484" max="7580" width="1.625" style="3" customWidth="1"/>
    <col min="7581" max="7680" width="9" style="3"/>
    <col min="7681" max="7681" width="1.625" style="3" customWidth="1"/>
    <col min="7682" max="7682" width="2.25" style="3" customWidth="1"/>
    <col min="7683" max="7702" width="1.625" style="3" customWidth="1"/>
    <col min="7703" max="7704" width="1.875" style="3" customWidth="1"/>
    <col min="7705" max="7705" width="2.75" style="3" customWidth="1"/>
    <col min="7706" max="7706" width="2.25" style="3" customWidth="1"/>
    <col min="7707" max="7707" width="1.875" style="3" customWidth="1"/>
    <col min="7708" max="7710" width="2.25" style="3" customWidth="1"/>
    <col min="7711" max="7718" width="1.625" style="3" customWidth="1"/>
    <col min="7719" max="7719" width="1.875" style="3" customWidth="1"/>
    <col min="7720" max="7720" width="1.625" style="3" customWidth="1"/>
    <col min="7721" max="7721" width="2.25" style="3" customWidth="1"/>
    <col min="7722" max="7722" width="1.625" style="3" customWidth="1"/>
    <col min="7723" max="7723" width="2.25" style="3" customWidth="1"/>
    <col min="7724" max="7725" width="1.625" style="3" customWidth="1"/>
    <col min="7726" max="7726" width="2.625" style="3" customWidth="1"/>
    <col min="7727" max="7728" width="1.625" style="3" customWidth="1"/>
    <col min="7729" max="7729" width="2.625" style="3" customWidth="1"/>
    <col min="7730" max="7735" width="1.625" style="3" customWidth="1"/>
    <col min="7736" max="7736" width="2.875" style="3" customWidth="1"/>
    <col min="7737" max="7737" width="2.5" style="3" customWidth="1"/>
    <col min="7738" max="7738" width="1" style="3" customWidth="1"/>
    <col min="7739" max="7739" width="0.75" style="3" customWidth="1"/>
    <col min="7740" max="7836" width="1.625" style="3" customWidth="1"/>
    <col min="7837" max="7936" width="9" style="3"/>
    <col min="7937" max="7937" width="1.625" style="3" customWidth="1"/>
    <col min="7938" max="7938" width="2.25" style="3" customWidth="1"/>
    <col min="7939" max="7958" width="1.625" style="3" customWidth="1"/>
    <col min="7959" max="7960" width="1.875" style="3" customWidth="1"/>
    <col min="7961" max="7961" width="2.75" style="3" customWidth="1"/>
    <col min="7962" max="7962" width="2.25" style="3" customWidth="1"/>
    <col min="7963" max="7963" width="1.875" style="3" customWidth="1"/>
    <col min="7964" max="7966" width="2.25" style="3" customWidth="1"/>
    <col min="7967" max="7974" width="1.625" style="3" customWidth="1"/>
    <col min="7975" max="7975" width="1.875" style="3" customWidth="1"/>
    <col min="7976" max="7976" width="1.625" style="3" customWidth="1"/>
    <col min="7977" max="7977" width="2.25" style="3" customWidth="1"/>
    <col min="7978" max="7978" width="1.625" style="3" customWidth="1"/>
    <col min="7979" max="7979" width="2.25" style="3" customWidth="1"/>
    <col min="7980" max="7981" width="1.625" style="3" customWidth="1"/>
    <col min="7982" max="7982" width="2.625" style="3" customWidth="1"/>
    <col min="7983" max="7984" width="1.625" style="3" customWidth="1"/>
    <col min="7985" max="7985" width="2.625" style="3" customWidth="1"/>
    <col min="7986" max="7991" width="1.625" style="3" customWidth="1"/>
    <col min="7992" max="7992" width="2.875" style="3" customWidth="1"/>
    <col min="7993" max="7993" width="2.5" style="3" customWidth="1"/>
    <col min="7994" max="7994" width="1" style="3" customWidth="1"/>
    <col min="7995" max="7995" width="0.75" style="3" customWidth="1"/>
    <col min="7996" max="8092" width="1.625" style="3" customWidth="1"/>
    <col min="8093" max="8192" width="9" style="3"/>
    <col min="8193" max="8193" width="1.625" style="3" customWidth="1"/>
    <col min="8194" max="8194" width="2.25" style="3" customWidth="1"/>
    <col min="8195" max="8214" width="1.625" style="3" customWidth="1"/>
    <col min="8215" max="8216" width="1.875" style="3" customWidth="1"/>
    <col min="8217" max="8217" width="2.75" style="3" customWidth="1"/>
    <col min="8218" max="8218" width="2.25" style="3" customWidth="1"/>
    <col min="8219" max="8219" width="1.875" style="3" customWidth="1"/>
    <col min="8220" max="8222" width="2.25" style="3" customWidth="1"/>
    <col min="8223" max="8230" width="1.625" style="3" customWidth="1"/>
    <col min="8231" max="8231" width="1.875" style="3" customWidth="1"/>
    <col min="8232" max="8232" width="1.625" style="3" customWidth="1"/>
    <col min="8233" max="8233" width="2.25" style="3" customWidth="1"/>
    <col min="8234" max="8234" width="1.625" style="3" customWidth="1"/>
    <col min="8235" max="8235" width="2.25" style="3" customWidth="1"/>
    <col min="8236" max="8237" width="1.625" style="3" customWidth="1"/>
    <col min="8238" max="8238" width="2.625" style="3" customWidth="1"/>
    <col min="8239" max="8240" width="1.625" style="3" customWidth="1"/>
    <col min="8241" max="8241" width="2.625" style="3" customWidth="1"/>
    <col min="8242" max="8247" width="1.625" style="3" customWidth="1"/>
    <col min="8248" max="8248" width="2.875" style="3" customWidth="1"/>
    <col min="8249" max="8249" width="2.5" style="3" customWidth="1"/>
    <col min="8250" max="8250" width="1" style="3" customWidth="1"/>
    <col min="8251" max="8251" width="0.75" style="3" customWidth="1"/>
    <col min="8252" max="8348" width="1.625" style="3" customWidth="1"/>
    <col min="8349" max="8448" width="9" style="3"/>
    <col min="8449" max="8449" width="1.625" style="3" customWidth="1"/>
    <col min="8450" max="8450" width="2.25" style="3" customWidth="1"/>
    <col min="8451" max="8470" width="1.625" style="3" customWidth="1"/>
    <col min="8471" max="8472" width="1.875" style="3" customWidth="1"/>
    <col min="8473" max="8473" width="2.75" style="3" customWidth="1"/>
    <col min="8474" max="8474" width="2.25" style="3" customWidth="1"/>
    <col min="8475" max="8475" width="1.875" style="3" customWidth="1"/>
    <col min="8476" max="8478" width="2.25" style="3" customWidth="1"/>
    <col min="8479" max="8486" width="1.625" style="3" customWidth="1"/>
    <col min="8487" max="8487" width="1.875" style="3" customWidth="1"/>
    <col min="8488" max="8488" width="1.625" style="3" customWidth="1"/>
    <col min="8489" max="8489" width="2.25" style="3" customWidth="1"/>
    <col min="8490" max="8490" width="1.625" style="3" customWidth="1"/>
    <col min="8491" max="8491" width="2.25" style="3" customWidth="1"/>
    <col min="8492" max="8493" width="1.625" style="3" customWidth="1"/>
    <col min="8494" max="8494" width="2.625" style="3" customWidth="1"/>
    <col min="8495" max="8496" width="1.625" style="3" customWidth="1"/>
    <col min="8497" max="8497" width="2.625" style="3" customWidth="1"/>
    <col min="8498" max="8503" width="1.625" style="3" customWidth="1"/>
    <col min="8504" max="8504" width="2.875" style="3" customWidth="1"/>
    <col min="8505" max="8505" width="2.5" style="3" customWidth="1"/>
    <col min="8506" max="8506" width="1" style="3" customWidth="1"/>
    <col min="8507" max="8507" width="0.75" style="3" customWidth="1"/>
    <col min="8508" max="8604" width="1.625" style="3" customWidth="1"/>
    <col min="8605" max="8704" width="9" style="3"/>
    <col min="8705" max="8705" width="1.625" style="3" customWidth="1"/>
    <col min="8706" max="8706" width="2.25" style="3" customWidth="1"/>
    <col min="8707" max="8726" width="1.625" style="3" customWidth="1"/>
    <col min="8727" max="8728" width="1.875" style="3" customWidth="1"/>
    <col min="8729" max="8729" width="2.75" style="3" customWidth="1"/>
    <col min="8730" max="8730" width="2.25" style="3" customWidth="1"/>
    <col min="8731" max="8731" width="1.875" style="3" customWidth="1"/>
    <col min="8732" max="8734" width="2.25" style="3" customWidth="1"/>
    <col min="8735" max="8742" width="1.625" style="3" customWidth="1"/>
    <col min="8743" max="8743" width="1.875" style="3" customWidth="1"/>
    <col min="8744" max="8744" width="1.625" style="3" customWidth="1"/>
    <col min="8745" max="8745" width="2.25" style="3" customWidth="1"/>
    <col min="8746" max="8746" width="1.625" style="3" customWidth="1"/>
    <col min="8747" max="8747" width="2.25" style="3" customWidth="1"/>
    <col min="8748" max="8749" width="1.625" style="3" customWidth="1"/>
    <col min="8750" max="8750" width="2.625" style="3" customWidth="1"/>
    <col min="8751" max="8752" width="1.625" style="3" customWidth="1"/>
    <col min="8753" max="8753" width="2.625" style="3" customWidth="1"/>
    <col min="8754" max="8759" width="1.625" style="3" customWidth="1"/>
    <col min="8760" max="8760" width="2.875" style="3" customWidth="1"/>
    <col min="8761" max="8761" width="2.5" style="3" customWidth="1"/>
    <col min="8762" max="8762" width="1" style="3" customWidth="1"/>
    <col min="8763" max="8763" width="0.75" style="3" customWidth="1"/>
    <col min="8764" max="8860" width="1.625" style="3" customWidth="1"/>
    <col min="8861" max="8960" width="9" style="3"/>
    <col min="8961" max="8961" width="1.625" style="3" customWidth="1"/>
    <col min="8962" max="8962" width="2.25" style="3" customWidth="1"/>
    <col min="8963" max="8982" width="1.625" style="3" customWidth="1"/>
    <col min="8983" max="8984" width="1.875" style="3" customWidth="1"/>
    <col min="8985" max="8985" width="2.75" style="3" customWidth="1"/>
    <col min="8986" max="8986" width="2.25" style="3" customWidth="1"/>
    <col min="8987" max="8987" width="1.875" style="3" customWidth="1"/>
    <col min="8988" max="8990" width="2.25" style="3" customWidth="1"/>
    <col min="8991" max="8998" width="1.625" style="3" customWidth="1"/>
    <col min="8999" max="8999" width="1.875" style="3" customWidth="1"/>
    <col min="9000" max="9000" width="1.625" style="3" customWidth="1"/>
    <col min="9001" max="9001" width="2.25" style="3" customWidth="1"/>
    <col min="9002" max="9002" width="1.625" style="3" customWidth="1"/>
    <col min="9003" max="9003" width="2.25" style="3" customWidth="1"/>
    <col min="9004" max="9005" width="1.625" style="3" customWidth="1"/>
    <col min="9006" max="9006" width="2.625" style="3" customWidth="1"/>
    <col min="9007" max="9008" width="1.625" style="3" customWidth="1"/>
    <col min="9009" max="9009" width="2.625" style="3" customWidth="1"/>
    <col min="9010" max="9015" width="1.625" style="3" customWidth="1"/>
    <col min="9016" max="9016" width="2.875" style="3" customWidth="1"/>
    <col min="9017" max="9017" width="2.5" style="3" customWidth="1"/>
    <col min="9018" max="9018" width="1" style="3" customWidth="1"/>
    <col min="9019" max="9019" width="0.75" style="3" customWidth="1"/>
    <col min="9020" max="9116" width="1.625" style="3" customWidth="1"/>
    <col min="9117" max="9216" width="9" style="3"/>
    <col min="9217" max="9217" width="1.625" style="3" customWidth="1"/>
    <col min="9218" max="9218" width="2.25" style="3" customWidth="1"/>
    <col min="9219" max="9238" width="1.625" style="3" customWidth="1"/>
    <col min="9239" max="9240" width="1.875" style="3" customWidth="1"/>
    <col min="9241" max="9241" width="2.75" style="3" customWidth="1"/>
    <col min="9242" max="9242" width="2.25" style="3" customWidth="1"/>
    <col min="9243" max="9243" width="1.875" style="3" customWidth="1"/>
    <col min="9244" max="9246" width="2.25" style="3" customWidth="1"/>
    <col min="9247" max="9254" width="1.625" style="3" customWidth="1"/>
    <col min="9255" max="9255" width="1.875" style="3" customWidth="1"/>
    <col min="9256" max="9256" width="1.625" style="3" customWidth="1"/>
    <col min="9257" max="9257" width="2.25" style="3" customWidth="1"/>
    <col min="9258" max="9258" width="1.625" style="3" customWidth="1"/>
    <col min="9259" max="9259" width="2.25" style="3" customWidth="1"/>
    <col min="9260" max="9261" width="1.625" style="3" customWidth="1"/>
    <col min="9262" max="9262" width="2.625" style="3" customWidth="1"/>
    <col min="9263" max="9264" width="1.625" style="3" customWidth="1"/>
    <col min="9265" max="9265" width="2.625" style="3" customWidth="1"/>
    <col min="9266" max="9271" width="1.625" style="3" customWidth="1"/>
    <col min="9272" max="9272" width="2.875" style="3" customWidth="1"/>
    <col min="9273" max="9273" width="2.5" style="3" customWidth="1"/>
    <col min="9274" max="9274" width="1" style="3" customWidth="1"/>
    <col min="9275" max="9275" width="0.75" style="3" customWidth="1"/>
    <col min="9276" max="9372" width="1.625" style="3" customWidth="1"/>
    <col min="9373" max="9472" width="9" style="3"/>
    <col min="9473" max="9473" width="1.625" style="3" customWidth="1"/>
    <col min="9474" max="9474" width="2.25" style="3" customWidth="1"/>
    <col min="9475" max="9494" width="1.625" style="3" customWidth="1"/>
    <col min="9495" max="9496" width="1.875" style="3" customWidth="1"/>
    <col min="9497" max="9497" width="2.75" style="3" customWidth="1"/>
    <col min="9498" max="9498" width="2.25" style="3" customWidth="1"/>
    <col min="9499" max="9499" width="1.875" style="3" customWidth="1"/>
    <col min="9500" max="9502" width="2.25" style="3" customWidth="1"/>
    <col min="9503" max="9510" width="1.625" style="3" customWidth="1"/>
    <col min="9511" max="9511" width="1.875" style="3" customWidth="1"/>
    <col min="9512" max="9512" width="1.625" style="3" customWidth="1"/>
    <col min="9513" max="9513" width="2.25" style="3" customWidth="1"/>
    <col min="9514" max="9514" width="1.625" style="3" customWidth="1"/>
    <col min="9515" max="9515" width="2.25" style="3" customWidth="1"/>
    <col min="9516" max="9517" width="1.625" style="3" customWidth="1"/>
    <col min="9518" max="9518" width="2.625" style="3" customWidth="1"/>
    <col min="9519" max="9520" width="1.625" style="3" customWidth="1"/>
    <col min="9521" max="9521" width="2.625" style="3" customWidth="1"/>
    <col min="9522" max="9527" width="1.625" style="3" customWidth="1"/>
    <col min="9528" max="9528" width="2.875" style="3" customWidth="1"/>
    <col min="9529" max="9529" width="2.5" style="3" customWidth="1"/>
    <col min="9530" max="9530" width="1" style="3" customWidth="1"/>
    <col min="9531" max="9531" width="0.75" style="3" customWidth="1"/>
    <col min="9532" max="9628" width="1.625" style="3" customWidth="1"/>
    <col min="9629" max="9728" width="9" style="3"/>
    <col min="9729" max="9729" width="1.625" style="3" customWidth="1"/>
    <col min="9730" max="9730" width="2.25" style="3" customWidth="1"/>
    <col min="9731" max="9750" width="1.625" style="3" customWidth="1"/>
    <col min="9751" max="9752" width="1.875" style="3" customWidth="1"/>
    <col min="9753" max="9753" width="2.75" style="3" customWidth="1"/>
    <col min="9754" max="9754" width="2.25" style="3" customWidth="1"/>
    <col min="9755" max="9755" width="1.875" style="3" customWidth="1"/>
    <col min="9756" max="9758" width="2.25" style="3" customWidth="1"/>
    <col min="9759" max="9766" width="1.625" style="3" customWidth="1"/>
    <col min="9767" max="9767" width="1.875" style="3" customWidth="1"/>
    <col min="9768" max="9768" width="1.625" style="3" customWidth="1"/>
    <col min="9769" max="9769" width="2.25" style="3" customWidth="1"/>
    <col min="9770" max="9770" width="1.625" style="3" customWidth="1"/>
    <col min="9771" max="9771" width="2.25" style="3" customWidth="1"/>
    <col min="9772" max="9773" width="1.625" style="3" customWidth="1"/>
    <col min="9774" max="9774" width="2.625" style="3" customWidth="1"/>
    <col min="9775" max="9776" width="1.625" style="3" customWidth="1"/>
    <col min="9777" max="9777" width="2.625" style="3" customWidth="1"/>
    <col min="9778" max="9783" width="1.625" style="3" customWidth="1"/>
    <col min="9784" max="9784" width="2.875" style="3" customWidth="1"/>
    <col min="9785" max="9785" width="2.5" style="3" customWidth="1"/>
    <col min="9786" max="9786" width="1" style="3" customWidth="1"/>
    <col min="9787" max="9787" width="0.75" style="3" customWidth="1"/>
    <col min="9788" max="9884" width="1.625" style="3" customWidth="1"/>
    <col min="9885" max="9984" width="9" style="3"/>
    <col min="9985" max="9985" width="1.625" style="3" customWidth="1"/>
    <col min="9986" max="9986" width="2.25" style="3" customWidth="1"/>
    <col min="9987" max="10006" width="1.625" style="3" customWidth="1"/>
    <col min="10007" max="10008" width="1.875" style="3" customWidth="1"/>
    <col min="10009" max="10009" width="2.75" style="3" customWidth="1"/>
    <col min="10010" max="10010" width="2.25" style="3" customWidth="1"/>
    <col min="10011" max="10011" width="1.875" style="3" customWidth="1"/>
    <col min="10012" max="10014" width="2.25" style="3" customWidth="1"/>
    <col min="10015" max="10022" width="1.625" style="3" customWidth="1"/>
    <col min="10023" max="10023" width="1.875" style="3" customWidth="1"/>
    <col min="10024" max="10024" width="1.625" style="3" customWidth="1"/>
    <col min="10025" max="10025" width="2.25" style="3" customWidth="1"/>
    <col min="10026" max="10026" width="1.625" style="3" customWidth="1"/>
    <col min="10027" max="10027" width="2.25" style="3" customWidth="1"/>
    <col min="10028" max="10029" width="1.625" style="3" customWidth="1"/>
    <col min="10030" max="10030" width="2.625" style="3" customWidth="1"/>
    <col min="10031" max="10032" width="1.625" style="3" customWidth="1"/>
    <col min="10033" max="10033" width="2.625" style="3" customWidth="1"/>
    <col min="10034" max="10039" width="1.625" style="3" customWidth="1"/>
    <col min="10040" max="10040" width="2.875" style="3" customWidth="1"/>
    <col min="10041" max="10041" width="2.5" style="3" customWidth="1"/>
    <col min="10042" max="10042" width="1" style="3" customWidth="1"/>
    <col min="10043" max="10043" width="0.75" style="3" customWidth="1"/>
    <col min="10044" max="10140" width="1.625" style="3" customWidth="1"/>
    <col min="10141" max="10240" width="9" style="3"/>
    <col min="10241" max="10241" width="1.625" style="3" customWidth="1"/>
    <col min="10242" max="10242" width="2.25" style="3" customWidth="1"/>
    <col min="10243" max="10262" width="1.625" style="3" customWidth="1"/>
    <col min="10263" max="10264" width="1.875" style="3" customWidth="1"/>
    <col min="10265" max="10265" width="2.75" style="3" customWidth="1"/>
    <col min="10266" max="10266" width="2.25" style="3" customWidth="1"/>
    <col min="10267" max="10267" width="1.875" style="3" customWidth="1"/>
    <col min="10268" max="10270" width="2.25" style="3" customWidth="1"/>
    <col min="10271" max="10278" width="1.625" style="3" customWidth="1"/>
    <col min="10279" max="10279" width="1.875" style="3" customWidth="1"/>
    <col min="10280" max="10280" width="1.625" style="3" customWidth="1"/>
    <col min="10281" max="10281" width="2.25" style="3" customWidth="1"/>
    <col min="10282" max="10282" width="1.625" style="3" customWidth="1"/>
    <col min="10283" max="10283" width="2.25" style="3" customWidth="1"/>
    <col min="10284" max="10285" width="1.625" style="3" customWidth="1"/>
    <col min="10286" max="10286" width="2.625" style="3" customWidth="1"/>
    <col min="10287" max="10288" width="1.625" style="3" customWidth="1"/>
    <col min="10289" max="10289" width="2.625" style="3" customWidth="1"/>
    <col min="10290" max="10295" width="1.625" style="3" customWidth="1"/>
    <col min="10296" max="10296" width="2.875" style="3" customWidth="1"/>
    <col min="10297" max="10297" width="2.5" style="3" customWidth="1"/>
    <col min="10298" max="10298" width="1" style="3" customWidth="1"/>
    <col min="10299" max="10299" width="0.75" style="3" customWidth="1"/>
    <col min="10300" max="10396" width="1.625" style="3" customWidth="1"/>
    <col min="10397" max="10496" width="9" style="3"/>
    <col min="10497" max="10497" width="1.625" style="3" customWidth="1"/>
    <col min="10498" max="10498" width="2.25" style="3" customWidth="1"/>
    <col min="10499" max="10518" width="1.625" style="3" customWidth="1"/>
    <col min="10519" max="10520" width="1.875" style="3" customWidth="1"/>
    <col min="10521" max="10521" width="2.75" style="3" customWidth="1"/>
    <col min="10522" max="10522" width="2.25" style="3" customWidth="1"/>
    <col min="10523" max="10523" width="1.875" style="3" customWidth="1"/>
    <col min="10524" max="10526" width="2.25" style="3" customWidth="1"/>
    <col min="10527" max="10534" width="1.625" style="3" customWidth="1"/>
    <col min="10535" max="10535" width="1.875" style="3" customWidth="1"/>
    <col min="10536" max="10536" width="1.625" style="3" customWidth="1"/>
    <col min="10537" max="10537" width="2.25" style="3" customWidth="1"/>
    <col min="10538" max="10538" width="1.625" style="3" customWidth="1"/>
    <col min="10539" max="10539" width="2.25" style="3" customWidth="1"/>
    <col min="10540" max="10541" width="1.625" style="3" customWidth="1"/>
    <col min="10542" max="10542" width="2.625" style="3" customWidth="1"/>
    <col min="10543" max="10544" width="1.625" style="3" customWidth="1"/>
    <col min="10545" max="10545" width="2.625" style="3" customWidth="1"/>
    <col min="10546" max="10551" width="1.625" style="3" customWidth="1"/>
    <col min="10552" max="10552" width="2.875" style="3" customWidth="1"/>
    <col min="10553" max="10553" width="2.5" style="3" customWidth="1"/>
    <col min="10554" max="10554" width="1" style="3" customWidth="1"/>
    <col min="10555" max="10555" width="0.75" style="3" customWidth="1"/>
    <col min="10556" max="10652" width="1.625" style="3" customWidth="1"/>
    <col min="10653" max="10752" width="9" style="3"/>
    <col min="10753" max="10753" width="1.625" style="3" customWidth="1"/>
    <col min="10754" max="10754" width="2.25" style="3" customWidth="1"/>
    <col min="10755" max="10774" width="1.625" style="3" customWidth="1"/>
    <col min="10775" max="10776" width="1.875" style="3" customWidth="1"/>
    <col min="10777" max="10777" width="2.75" style="3" customWidth="1"/>
    <col min="10778" max="10778" width="2.25" style="3" customWidth="1"/>
    <col min="10779" max="10779" width="1.875" style="3" customWidth="1"/>
    <col min="10780" max="10782" width="2.25" style="3" customWidth="1"/>
    <col min="10783" max="10790" width="1.625" style="3" customWidth="1"/>
    <col min="10791" max="10791" width="1.875" style="3" customWidth="1"/>
    <col min="10792" max="10792" width="1.625" style="3" customWidth="1"/>
    <col min="10793" max="10793" width="2.25" style="3" customWidth="1"/>
    <col min="10794" max="10794" width="1.625" style="3" customWidth="1"/>
    <col min="10795" max="10795" width="2.25" style="3" customWidth="1"/>
    <col min="10796" max="10797" width="1.625" style="3" customWidth="1"/>
    <col min="10798" max="10798" width="2.625" style="3" customWidth="1"/>
    <col min="10799" max="10800" width="1.625" style="3" customWidth="1"/>
    <col min="10801" max="10801" width="2.625" style="3" customWidth="1"/>
    <col min="10802" max="10807" width="1.625" style="3" customWidth="1"/>
    <col min="10808" max="10808" width="2.875" style="3" customWidth="1"/>
    <col min="10809" max="10809" width="2.5" style="3" customWidth="1"/>
    <col min="10810" max="10810" width="1" style="3" customWidth="1"/>
    <col min="10811" max="10811" width="0.75" style="3" customWidth="1"/>
    <col min="10812" max="10908" width="1.625" style="3" customWidth="1"/>
    <col min="10909" max="11008" width="9" style="3"/>
    <col min="11009" max="11009" width="1.625" style="3" customWidth="1"/>
    <col min="11010" max="11010" width="2.25" style="3" customWidth="1"/>
    <col min="11011" max="11030" width="1.625" style="3" customWidth="1"/>
    <col min="11031" max="11032" width="1.875" style="3" customWidth="1"/>
    <col min="11033" max="11033" width="2.75" style="3" customWidth="1"/>
    <col min="11034" max="11034" width="2.25" style="3" customWidth="1"/>
    <col min="11035" max="11035" width="1.875" style="3" customWidth="1"/>
    <col min="11036" max="11038" width="2.25" style="3" customWidth="1"/>
    <col min="11039" max="11046" width="1.625" style="3" customWidth="1"/>
    <col min="11047" max="11047" width="1.875" style="3" customWidth="1"/>
    <col min="11048" max="11048" width="1.625" style="3" customWidth="1"/>
    <col min="11049" max="11049" width="2.25" style="3" customWidth="1"/>
    <col min="11050" max="11050" width="1.625" style="3" customWidth="1"/>
    <col min="11051" max="11051" width="2.25" style="3" customWidth="1"/>
    <col min="11052" max="11053" width="1.625" style="3" customWidth="1"/>
    <col min="11054" max="11054" width="2.625" style="3" customWidth="1"/>
    <col min="11055" max="11056" width="1.625" style="3" customWidth="1"/>
    <col min="11057" max="11057" width="2.625" style="3" customWidth="1"/>
    <col min="11058" max="11063" width="1.625" style="3" customWidth="1"/>
    <col min="11064" max="11064" width="2.875" style="3" customWidth="1"/>
    <col min="11065" max="11065" width="2.5" style="3" customWidth="1"/>
    <col min="11066" max="11066" width="1" style="3" customWidth="1"/>
    <col min="11067" max="11067" width="0.75" style="3" customWidth="1"/>
    <col min="11068" max="11164" width="1.625" style="3" customWidth="1"/>
    <col min="11165" max="11264" width="9" style="3"/>
    <col min="11265" max="11265" width="1.625" style="3" customWidth="1"/>
    <col min="11266" max="11266" width="2.25" style="3" customWidth="1"/>
    <col min="11267" max="11286" width="1.625" style="3" customWidth="1"/>
    <col min="11287" max="11288" width="1.875" style="3" customWidth="1"/>
    <col min="11289" max="11289" width="2.75" style="3" customWidth="1"/>
    <col min="11290" max="11290" width="2.25" style="3" customWidth="1"/>
    <col min="11291" max="11291" width="1.875" style="3" customWidth="1"/>
    <col min="11292" max="11294" width="2.25" style="3" customWidth="1"/>
    <col min="11295" max="11302" width="1.625" style="3" customWidth="1"/>
    <col min="11303" max="11303" width="1.875" style="3" customWidth="1"/>
    <col min="11304" max="11304" width="1.625" style="3" customWidth="1"/>
    <col min="11305" max="11305" width="2.25" style="3" customWidth="1"/>
    <col min="11306" max="11306" width="1.625" style="3" customWidth="1"/>
    <col min="11307" max="11307" width="2.25" style="3" customWidth="1"/>
    <col min="11308" max="11309" width="1.625" style="3" customWidth="1"/>
    <col min="11310" max="11310" width="2.625" style="3" customWidth="1"/>
    <col min="11311" max="11312" width="1.625" style="3" customWidth="1"/>
    <col min="11313" max="11313" width="2.625" style="3" customWidth="1"/>
    <col min="11314" max="11319" width="1.625" style="3" customWidth="1"/>
    <col min="11320" max="11320" width="2.875" style="3" customWidth="1"/>
    <col min="11321" max="11321" width="2.5" style="3" customWidth="1"/>
    <col min="11322" max="11322" width="1" style="3" customWidth="1"/>
    <col min="11323" max="11323" width="0.75" style="3" customWidth="1"/>
    <col min="11324" max="11420" width="1.625" style="3" customWidth="1"/>
    <col min="11421" max="11520" width="9" style="3"/>
    <col min="11521" max="11521" width="1.625" style="3" customWidth="1"/>
    <col min="11522" max="11522" width="2.25" style="3" customWidth="1"/>
    <col min="11523" max="11542" width="1.625" style="3" customWidth="1"/>
    <col min="11543" max="11544" width="1.875" style="3" customWidth="1"/>
    <col min="11545" max="11545" width="2.75" style="3" customWidth="1"/>
    <col min="11546" max="11546" width="2.25" style="3" customWidth="1"/>
    <col min="11547" max="11547" width="1.875" style="3" customWidth="1"/>
    <col min="11548" max="11550" width="2.25" style="3" customWidth="1"/>
    <col min="11551" max="11558" width="1.625" style="3" customWidth="1"/>
    <col min="11559" max="11559" width="1.875" style="3" customWidth="1"/>
    <col min="11560" max="11560" width="1.625" style="3" customWidth="1"/>
    <col min="11561" max="11561" width="2.25" style="3" customWidth="1"/>
    <col min="11562" max="11562" width="1.625" style="3" customWidth="1"/>
    <col min="11563" max="11563" width="2.25" style="3" customWidth="1"/>
    <col min="11564" max="11565" width="1.625" style="3" customWidth="1"/>
    <col min="11566" max="11566" width="2.625" style="3" customWidth="1"/>
    <col min="11567" max="11568" width="1.625" style="3" customWidth="1"/>
    <col min="11569" max="11569" width="2.625" style="3" customWidth="1"/>
    <col min="11570" max="11575" width="1.625" style="3" customWidth="1"/>
    <col min="11576" max="11576" width="2.875" style="3" customWidth="1"/>
    <col min="11577" max="11577" width="2.5" style="3" customWidth="1"/>
    <col min="11578" max="11578" width="1" style="3" customWidth="1"/>
    <col min="11579" max="11579" width="0.75" style="3" customWidth="1"/>
    <col min="11580" max="11676" width="1.625" style="3" customWidth="1"/>
    <col min="11677" max="11776" width="9" style="3"/>
    <col min="11777" max="11777" width="1.625" style="3" customWidth="1"/>
    <col min="11778" max="11778" width="2.25" style="3" customWidth="1"/>
    <col min="11779" max="11798" width="1.625" style="3" customWidth="1"/>
    <col min="11799" max="11800" width="1.875" style="3" customWidth="1"/>
    <col min="11801" max="11801" width="2.75" style="3" customWidth="1"/>
    <col min="11802" max="11802" width="2.25" style="3" customWidth="1"/>
    <col min="11803" max="11803" width="1.875" style="3" customWidth="1"/>
    <col min="11804" max="11806" width="2.25" style="3" customWidth="1"/>
    <col min="11807" max="11814" width="1.625" style="3" customWidth="1"/>
    <col min="11815" max="11815" width="1.875" style="3" customWidth="1"/>
    <col min="11816" max="11816" width="1.625" style="3" customWidth="1"/>
    <col min="11817" max="11817" width="2.25" style="3" customWidth="1"/>
    <col min="11818" max="11818" width="1.625" style="3" customWidth="1"/>
    <col min="11819" max="11819" width="2.25" style="3" customWidth="1"/>
    <col min="11820" max="11821" width="1.625" style="3" customWidth="1"/>
    <col min="11822" max="11822" width="2.625" style="3" customWidth="1"/>
    <col min="11823" max="11824" width="1.625" style="3" customWidth="1"/>
    <col min="11825" max="11825" width="2.625" style="3" customWidth="1"/>
    <col min="11826" max="11831" width="1.625" style="3" customWidth="1"/>
    <col min="11832" max="11832" width="2.875" style="3" customWidth="1"/>
    <col min="11833" max="11833" width="2.5" style="3" customWidth="1"/>
    <col min="11834" max="11834" width="1" style="3" customWidth="1"/>
    <col min="11835" max="11835" width="0.75" style="3" customWidth="1"/>
    <col min="11836" max="11932" width="1.625" style="3" customWidth="1"/>
    <col min="11933" max="12032" width="9" style="3"/>
    <col min="12033" max="12033" width="1.625" style="3" customWidth="1"/>
    <col min="12034" max="12034" width="2.25" style="3" customWidth="1"/>
    <col min="12035" max="12054" width="1.625" style="3" customWidth="1"/>
    <col min="12055" max="12056" width="1.875" style="3" customWidth="1"/>
    <col min="12057" max="12057" width="2.75" style="3" customWidth="1"/>
    <col min="12058" max="12058" width="2.25" style="3" customWidth="1"/>
    <col min="12059" max="12059" width="1.875" style="3" customWidth="1"/>
    <col min="12060" max="12062" width="2.25" style="3" customWidth="1"/>
    <col min="12063" max="12070" width="1.625" style="3" customWidth="1"/>
    <col min="12071" max="12071" width="1.875" style="3" customWidth="1"/>
    <col min="12072" max="12072" width="1.625" style="3" customWidth="1"/>
    <col min="12073" max="12073" width="2.25" style="3" customWidth="1"/>
    <col min="12074" max="12074" width="1.625" style="3" customWidth="1"/>
    <col min="12075" max="12075" width="2.25" style="3" customWidth="1"/>
    <col min="12076" max="12077" width="1.625" style="3" customWidth="1"/>
    <col min="12078" max="12078" width="2.625" style="3" customWidth="1"/>
    <col min="12079" max="12080" width="1.625" style="3" customWidth="1"/>
    <col min="12081" max="12081" width="2.625" style="3" customWidth="1"/>
    <col min="12082" max="12087" width="1.625" style="3" customWidth="1"/>
    <col min="12088" max="12088" width="2.875" style="3" customWidth="1"/>
    <col min="12089" max="12089" width="2.5" style="3" customWidth="1"/>
    <col min="12090" max="12090" width="1" style="3" customWidth="1"/>
    <col min="12091" max="12091" width="0.75" style="3" customWidth="1"/>
    <col min="12092" max="12188" width="1.625" style="3" customWidth="1"/>
    <col min="12189" max="12288" width="9" style="3"/>
    <col min="12289" max="12289" width="1.625" style="3" customWidth="1"/>
    <col min="12290" max="12290" width="2.25" style="3" customWidth="1"/>
    <col min="12291" max="12310" width="1.625" style="3" customWidth="1"/>
    <col min="12311" max="12312" width="1.875" style="3" customWidth="1"/>
    <col min="12313" max="12313" width="2.75" style="3" customWidth="1"/>
    <col min="12314" max="12314" width="2.25" style="3" customWidth="1"/>
    <col min="12315" max="12315" width="1.875" style="3" customWidth="1"/>
    <col min="12316" max="12318" width="2.25" style="3" customWidth="1"/>
    <col min="12319" max="12326" width="1.625" style="3" customWidth="1"/>
    <col min="12327" max="12327" width="1.875" style="3" customWidth="1"/>
    <col min="12328" max="12328" width="1.625" style="3" customWidth="1"/>
    <col min="12329" max="12329" width="2.25" style="3" customWidth="1"/>
    <col min="12330" max="12330" width="1.625" style="3" customWidth="1"/>
    <col min="12331" max="12331" width="2.25" style="3" customWidth="1"/>
    <col min="12332" max="12333" width="1.625" style="3" customWidth="1"/>
    <col min="12334" max="12334" width="2.625" style="3" customWidth="1"/>
    <col min="12335" max="12336" width="1.625" style="3" customWidth="1"/>
    <col min="12337" max="12337" width="2.625" style="3" customWidth="1"/>
    <col min="12338" max="12343" width="1.625" style="3" customWidth="1"/>
    <col min="12344" max="12344" width="2.875" style="3" customWidth="1"/>
    <col min="12345" max="12345" width="2.5" style="3" customWidth="1"/>
    <col min="12346" max="12346" width="1" style="3" customWidth="1"/>
    <col min="12347" max="12347" width="0.75" style="3" customWidth="1"/>
    <col min="12348" max="12444" width="1.625" style="3" customWidth="1"/>
    <col min="12445" max="12544" width="9" style="3"/>
    <col min="12545" max="12545" width="1.625" style="3" customWidth="1"/>
    <col min="12546" max="12546" width="2.25" style="3" customWidth="1"/>
    <col min="12547" max="12566" width="1.625" style="3" customWidth="1"/>
    <col min="12567" max="12568" width="1.875" style="3" customWidth="1"/>
    <col min="12569" max="12569" width="2.75" style="3" customWidth="1"/>
    <col min="12570" max="12570" width="2.25" style="3" customWidth="1"/>
    <col min="12571" max="12571" width="1.875" style="3" customWidth="1"/>
    <col min="12572" max="12574" width="2.25" style="3" customWidth="1"/>
    <col min="12575" max="12582" width="1.625" style="3" customWidth="1"/>
    <col min="12583" max="12583" width="1.875" style="3" customWidth="1"/>
    <col min="12584" max="12584" width="1.625" style="3" customWidth="1"/>
    <col min="12585" max="12585" width="2.25" style="3" customWidth="1"/>
    <col min="12586" max="12586" width="1.625" style="3" customWidth="1"/>
    <col min="12587" max="12587" width="2.25" style="3" customWidth="1"/>
    <col min="12588" max="12589" width="1.625" style="3" customWidth="1"/>
    <col min="12590" max="12590" width="2.625" style="3" customWidth="1"/>
    <col min="12591" max="12592" width="1.625" style="3" customWidth="1"/>
    <col min="12593" max="12593" width="2.625" style="3" customWidth="1"/>
    <col min="12594" max="12599" width="1.625" style="3" customWidth="1"/>
    <col min="12600" max="12600" width="2.875" style="3" customWidth="1"/>
    <col min="12601" max="12601" width="2.5" style="3" customWidth="1"/>
    <col min="12602" max="12602" width="1" style="3" customWidth="1"/>
    <col min="12603" max="12603" width="0.75" style="3" customWidth="1"/>
    <col min="12604" max="12700" width="1.625" style="3" customWidth="1"/>
    <col min="12701" max="12800" width="9" style="3"/>
    <col min="12801" max="12801" width="1.625" style="3" customWidth="1"/>
    <col min="12802" max="12802" width="2.25" style="3" customWidth="1"/>
    <col min="12803" max="12822" width="1.625" style="3" customWidth="1"/>
    <col min="12823" max="12824" width="1.875" style="3" customWidth="1"/>
    <col min="12825" max="12825" width="2.75" style="3" customWidth="1"/>
    <col min="12826" max="12826" width="2.25" style="3" customWidth="1"/>
    <col min="12827" max="12827" width="1.875" style="3" customWidth="1"/>
    <col min="12828" max="12830" width="2.25" style="3" customWidth="1"/>
    <col min="12831" max="12838" width="1.625" style="3" customWidth="1"/>
    <col min="12839" max="12839" width="1.875" style="3" customWidth="1"/>
    <col min="12840" max="12840" width="1.625" style="3" customWidth="1"/>
    <col min="12841" max="12841" width="2.25" style="3" customWidth="1"/>
    <col min="12842" max="12842" width="1.625" style="3" customWidth="1"/>
    <col min="12843" max="12843" width="2.25" style="3" customWidth="1"/>
    <col min="12844" max="12845" width="1.625" style="3" customWidth="1"/>
    <col min="12846" max="12846" width="2.625" style="3" customWidth="1"/>
    <col min="12847" max="12848" width="1.625" style="3" customWidth="1"/>
    <col min="12849" max="12849" width="2.625" style="3" customWidth="1"/>
    <col min="12850" max="12855" width="1.625" style="3" customWidth="1"/>
    <col min="12856" max="12856" width="2.875" style="3" customWidth="1"/>
    <col min="12857" max="12857" width="2.5" style="3" customWidth="1"/>
    <col min="12858" max="12858" width="1" style="3" customWidth="1"/>
    <col min="12859" max="12859" width="0.75" style="3" customWidth="1"/>
    <col min="12860" max="12956" width="1.625" style="3" customWidth="1"/>
    <col min="12957" max="13056" width="9" style="3"/>
    <col min="13057" max="13057" width="1.625" style="3" customWidth="1"/>
    <col min="13058" max="13058" width="2.25" style="3" customWidth="1"/>
    <col min="13059" max="13078" width="1.625" style="3" customWidth="1"/>
    <col min="13079" max="13080" width="1.875" style="3" customWidth="1"/>
    <col min="13081" max="13081" width="2.75" style="3" customWidth="1"/>
    <col min="13082" max="13082" width="2.25" style="3" customWidth="1"/>
    <col min="13083" max="13083" width="1.875" style="3" customWidth="1"/>
    <col min="13084" max="13086" width="2.25" style="3" customWidth="1"/>
    <col min="13087" max="13094" width="1.625" style="3" customWidth="1"/>
    <col min="13095" max="13095" width="1.875" style="3" customWidth="1"/>
    <col min="13096" max="13096" width="1.625" style="3" customWidth="1"/>
    <col min="13097" max="13097" width="2.25" style="3" customWidth="1"/>
    <col min="13098" max="13098" width="1.625" style="3" customWidth="1"/>
    <col min="13099" max="13099" width="2.25" style="3" customWidth="1"/>
    <col min="13100" max="13101" width="1.625" style="3" customWidth="1"/>
    <col min="13102" max="13102" width="2.625" style="3" customWidth="1"/>
    <col min="13103" max="13104" width="1.625" style="3" customWidth="1"/>
    <col min="13105" max="13105" width="2.625" style="3" customWidth="1"/>
    <col min="13106" max="13111" width="1.625" style="3" customWidth="1"/>
    <col min="13112" max="13112" width="2.875" style="3" customWidth="1"/>
    <col min="13113" max="13113" width="2.5" style="3" customWidth="1"/>
    <col min="13114" max="13114" width="1" style="3" customWidth="1"/>
    <col min="13115" max="13115" width="0.75" style="3" customWidth="1"/>
    <col min="13116" max="13212" width="1.625" style="3" customWidth="1"/>
    <col min="13213" max="13312" width="9" style="3"/>
    <col min="13313" max="13313" width="1.625" style="3" customWidth="1"/>
    <col min="13314" max="13314" width="2.25" style="3" customWidth="1"/>
    <col min="13315" max="13334" width="1.625" style="3" customWidth="1"/>
    <col min="13335" max="13336" width="1.875" style="3" customWidth="1"/>
    <col min="13337" max="13337" width="2.75" style="3" customWidth="1"/>
    <col min="13338" max="13338" width="2.25" style="3" customWidth="1"/>
    <col min="13339" max="13339" width="1.875" style="3" customWidth="1"/>
    <col min="13340" max="13342" width="2.25" style="3" customWidth="1"/>
    <col min="13343" max="13350" width="1.625" style="3" customWidth="1"/>
    <col min="13351" max="13351" width="1.875" style="3" customWidth="1"/>
    <col min="13352" max="13352" width="1.625" style="3" customWidth="1"/>
    <col min="13353" max="13353" width="2.25" style="3" customWidth="1"/>
    <col min="13354" max="13354" width="1.625" style="3" customWidth="1"/>
    <col min="13355" max="13355" width="2.25" style="3" customWidth="1"/>
    <col min="13356" max="13357" width="1.625" style="3" customWidth="1"/>
    <col min="13358" max="13358" width="2.625" style="3" customWidth="1"/>
    <col min="13359" max="13360" width="1.625" style="3" customWidth="1"/>
    <col min="13361" max="13361" width="2.625" style="3" customWidth="1"/>
    <col min="13362" max="13367" width="1.625" style="3" customWidth="1"/>
    <col min="13368" max="13368" width="2.875" style="3" customWidth="1"/>
    <col min="13369" max="13369" width="2.5" style="3" customWidth="1"/>
    <col min="13370" max="13370" width="1" style="3" customWidth="1"/>
    <col min="13371" max="13371" width="0.75" style="3" customWidth="1"/>
    <col min="13372" max="13468" width="1.625" style="3" customWidth="1"/>
    <col min="13469" max="13568" width="9" style="3"/>
    <col min="13569" max="13569" width="1.625" style="3" customWidth="1"/>
    <col min="13570" max="13570" width="2.25" style="3" customWidth="1"/>
    <col min="13571" max="13590" width="1.625" style="3" customWidth="1"/>
    <col min="13591" max="13592" width="1.875" style="3" customWidth="1"/>
    <col min="13593" max="13593" width="2.75" style="3" customWidth="1"/>
    <col min="13594" max="13594" width="2.25" style="3" customWidth="1"/>
    <col min="13595" max="13595" width="1.875" style="3" customWidth="1"/>
    <col min="13596" max="13598" width="2.25" style="3" customWidth="1"/>
    <col min="13599" max="13606" width="1.625" style="3" customWidth="1"/>
    <col min="13607" max="13607" width="1.875" style="3" customWidth="1"/>
    <col min="13608" max="13608" width="1.625" style="3" customWidth="1"/>
    <col min="13609" max="13609" width="2.25" style="3" customWidth="1"/>
    <col min="13610" max="13610" width="1.625" style="3" customWidth="1"/>
    <col min="13611" max="13611" width="2.25" style="3" customWidth="1"/>
    <col min="13612" max="13613" width="1.625" style="3" customWidth="1"/>
    <col min="13614" max="13614" width="2.625" style="3" customWidth="1"/>
    <col min="13615" max="13616" width="1.625" style="3" customWidth="1"/>
    <col min="13617" max="13617" width="2.625" style="3" customWidth="1"/>
    <col min="13618" max="13623" width="1.625" style="3" customWidth="1"/>
    <col min="13624" max="13624" width="2.875" style="3" customWidth="1"/>
    <col min="13625" max="13625" width="2.5" style="3" customWidth="1"/>
    <col min="13626" max="13626" width="1" style="3" customWidth="1"/>
    <col min="13627" max="13627" width="0.75" style="3" customWidth="1"/>
    <col min="13628" max="13724" width="1.625" style="3" customWidth="1"/>
    <col min="13725" max="13824" width="9" style="3"/>
    <col min="13825" max="13825" width="1.625" style="3" customWidth="1"/>
    <col min="13826" max="13826" width="2.25" style="3" customWidth="1"/>
    <col min="13827" max="13846" width="1.625" style="3" customWidth="1"/>
    <col min="13847" max="13848" width="1.875" style="3" customWidth="1"/>
    <col min="13849" max="13849" width="2.75" style="3" customWidth="1"/>
    <col min="13850" max="13850" width="2.25" style="3" customWidth="1"/>
    <col min="13851" max="13851" width="1.875" style="3" customWidth="1"/>
    <col min="13852" max="13854" width="2.25" style="3" customWidth="1"/>
    <col min="13855" max="13862" width="1.625" style="3" customWidth="1"/>
    <col min="13863" max="13863" width="1.875" style="3" customWidth="1"/>
    <col min="13864" max="13864" width="1.625" style="3" customWidth="1"/>
    <col min="13865" max="13865" width="2.25" style="3" customWidth="1"/>
    <col min="13866" max="13866" width="1.625" style="3" customWidth="1"/>
    <col min="13867" max="13867" width="2.25" style="3" customWidth="1"/>
    <col min="13868" max="13869" width="1.625" style="3" customWidth="1"/>
    <col min="13870" max="13870" width="2.625" style="3" customWidth="1"/>
    <col min="13871" max="13872" width="1.625" style="3" customWidth="1"/>
    <col min="13873" max="13873" width="2.625" style="3" customWidth="1"/>
    <col min="13874" max="13879" width="1.625" style="3" customWidth="1"/>
    <col min="13880" max="13880" width="2.875" style="3" customWidth="1"/>
    <col min="13881" max="13881" width="2.5" style="3" customWidth="1"/>
    <col min="13882" max="13882" width="1" style="3" customWidth="1"/>
    <col min="13883" max="13883" width="0.75" style="3" customWidth="1"/>
    <col min="13884" max="13980" width="1.625" style="3" customWidth="1"/>
    <col min="13981" max="14080" width="9" style="3"/>
    <col min="14081" max="14081" width="1.625" style="3" customWidth="1"/>
    <col min="14082" max="14082" width="2.25" style="3" customWidth="1"/>
    <col min="14083" max="14102" width="1.625" style="3" customWidth="1"/>
    <col min="14103" max="14104" width="1.875" style="3" customWidth="1"/>
    <col min="14105" max="14105" width="2.75" style="3" customWidth="1"/>
    <col min="14106" max="14106" width="2.25" style="3" customWidth="1"/>
    <col min="14107" max="14107" width="1.875" style="3" customWidth="1"/>
    <col min="14108" max="14110" width="2.25" style="3" customWidth="1"/>
    <col min="14111" max="14118" width="1.625" style="3" customWidth="1"/>
    <col min="14119" max="14119" width="1.875" style="3" customWidth="1"/>
    <col min="14120" max="14120" width="1.625" style="3" customWidth="1"/>
    <col min="14121" max="14121" width="2.25" style="3" customWidth="1"/>
    <col min="14122" max="14122" width="1.625" style="3" customWidth="1"/>
    <col min="14123" max="14123" width="2.25" style="3" customWidth="1"/>
    <col min="14124" max="14125" width="1.625" style="3" customWidth="1"/>
    <col min="14126" max="14126" width="2.625" style="3" customWidth="1"/>
    <col min="14127" max="14128" width="1.625" style="3" customWidth="1"/>
    <col min="14129" max="14129" width="2.625" style="3" customWidth="1"/>
    <col min="14130" max="14135" width="1.625" style="3" customWidth="1"/>
    <col min="14136" max="14136" width="2.875" style="3" customWidth="1"/>
    <col min="14137" max="14137" width="2.5" style="3" customWidth="1"/>
    <col min="14138" max="14138" width="1" style="3" customWidth="1"/>
    <col min="14139" max="14139" width="0.75" style="3" customWidth="1"/>
    <col min="14140" max="14236" width="1.625" style="3" customWidth="1"/>
    <col min="14237" max="14336" width="9" style="3"/>
    <col min="14337" max="14337" width="1.625" style="3" customWidth="1"/>
    <col min="14338" max="14338" width="2.25" style="3" customWidth="1"/>
    <col min="14339" max="14358" width="1.625" style="3" customWidth="1"/>
    <col min="14359" max="14360" width="1.875" style="3" customWidth="1"/>
    <col min="14361" max="14361" width="2.75" style="3" customWidth="1"/>
    <col min="14362" max="14362" width="2.25" style="3" customWidth="1"/>
    <col min="14363" max="14363" width="1.875" style="3" customWidth="1"/>
    <col min="14364" max="14366" width="2.25" style="3" customWidth="1"/>
    <col min="14367" max="14374" width="1.625" style="3" customWidth="1"/>
    <col min="14375" max="14375" width="1.875" style="3" customWidth="1"/>
    <col min="14376" max="14376" width="1.625" style="3" customWidth="1"/>
    <col min="14377" max="14377" width="2.25" style="3" customWidth="1"/>
    <col min="14378" max="14378" width="1.625" style="3" customWidth="1"/>
    <col min="14379" max="14379" width="2.25" style="3" customWidth="1"/>
    <col min="14380" max="14381" width="1.625" style="3" customWidth="1"/>
    <col min="14382" max="14382" width="2.625" style="3" customWidth="1"/>
    <col min="14383" max="14384" width="1.625" style="3" customWidth="1"/>
    <col min="14385" max="14385" width="2.625" style="3" customWidth="1"/>
    <col min="14386" max="14391" width="1.625" style="3" customWidth="1"/>
    <col min="14392" max="14392" width="2.875" style="3" customWidth="1"/>
    <col min="14393" max="14393" width="2.5" style="3" customWidth="1"/>
    <col min="14394" max="14394" width="1" style="3" customWidth="1"/>
    <col min="14395" max="14395" width="0.75" style="3" customWidth="1"/>
    <col min="14396" max="14492" width="1.625" style="3" customWidth="1"/>
    <col min="14493" max="14592" width="9" style="3"/>
    <col min="14593" max="14593" width="1.625" style="3" customWidth="1"/>
    <col min="14594" max="14594" width="2.25" style="3" customWidth="1"/>
    <col min="14595" max="14614" width="1.625" style="3" customWidth="1"/>
    <col min="14615" max="14616" width="1.875" style="3" customWidth="1"/>
    <col min="14617" max="14617" width="2.75" style="3" customWidth="1"/>
    <col min="14618" max="14618" width="2.25" style="3" customWidth="1"/>
    <col min="14619" max="14619" width="1.875" style="3" customWidth="1"/>
    <col min="14620" max="14622" width="2.25" style="3" customWidth="1"/>
    <col min="14623" max="14630" width="1.625" style="3" customWidth="1"/>
    <col min="14631" max="14631" width="1.875" style="3" customWidth="1"/>
    <col min="14632" max="14632" width="1.625" style="3" customWidth="1"/>
    <col min="14633" max="14633" width="2.25" style="3" customWidth="1"/>
    <col min="14634" max="14634" width="1.625" style="3" customWidth="1"/>
    <col min="14635" max="14635" width="2.25" style="3" customWidth="1"/>
    <col min="14636" max="14637" width="1.625" style="3" customWidth="1"/>
    <col min="14638" max="14638" width="2.625" style="3" customWidth="1"/>
    <col min="14639" max="14640" width="1.625" style="3" customWidth="1"/>
    <col min="14641" max="14641" width="2.625" style="3" customWidth="1"/>
    <col min="14642" max="14647" width="1.625" style="3" customWidth="1"/>
    <col min="14648" max="14648" width="2.875" style="3" customWidth="1"/>
    <col min="14649" max="14649" width="2.5" style="3" customWidth="1"/>
    <col min="14650" max="14650" width="1" style="3" customWidth="1"/>
    <col min="14651" max="14651" width="0.75" style="3" customWidth="1"/>
    <col min="14652" max="14748" width="1.625" style="3" customWidth="1"/>
    <col min="14749" max="14848" width="9" style="3"/>
    <col min="14849" max="14849" width="1.625" style="3" customWidth="1"/>
    <col min="14850" max="14850" width="2.25" style="3" customWidth="1"/>
    <col min="14851" max="14870" width="1.625" style="3" customWidth="1"/>
    <col min="14871" max="14872" width="1.875" style="3" customWidth="1"/>
    <col min="14873" max="14873" width="2.75" style="3" customWidth="1"/>
    <col min="14874" max="14874" width="2.25" style="3" customWidth="1"/>
    <col min="14875" max="14875" width="1.875" style="3" customWidth="1"/>
    <col min="14876" max="14878" width="2.25" style="3" customWidth="1"/>
    <col min="14879" max="14886" width="1.625" style="3" customWidth="1"/>
    <col min="14887" max="14887" width="1.875" style="3" customWidth="1"/>
    <col min="14888" max="14888" width="1.625" style="3" customWidth="1"/>
    <col min="14889" max="14889" width="2.25" style="3" customWidth="1"/>
    <col min="14890" max="14890" width="1.625" style="3" customWidth="1"/>
    <col min="14891" max="14891" width="2.25" style="3" customWidth="1"/>
    <col min="14892" max="14893" width="1.625" style="3" customWidth="1"/>
    <col min="14894" max="14894" width="2.625" style="3" customWidth="1"/>
    <col min="14895" max="14896" width="1.625" style="3" customWidth="1"/>
    <col min="14897" max="14897" width="2.625" style="3" customWidth="1"/>
    <col min="14898" max="14903" width="1.625" style="3" customWidth="1"/>
    <col min="14904" max="14904" width="2.875" style="3" customWidth="1"/>
    <col min="14905" max="14905" width="2.5" style="3" customWidth="1"/>
    <col min="14906" max="14906" width="1" style="3" customWidth="1"/>
    <col min="14907" max="14907" width="0.75" style="3" customWidth="1"/>
    <col min="14908" max="15004" width="1.625" style="3" customWidth="1"/>
    <col min="15005" max="15104" width="9" style="3"/>
    <col min="15105" max="15105" width="1.625" style="3" customWidth="1"/>
    <col min="15106" max="15106" width="2.25" style="3" customWidth="1"/>
    <col min="15107" max="15126" width="1.625" style="3" customWidth="1"/>
    <col min="15127" max="15128" width="1.875" style="3" customWidth="1"/>
    <col min="15129" max="15129" width="2.75" style="3" customWidth="1"/>
    <col min="15130" max="15130" width="2.25" style="3" customWidth="1"/>
    <col min="15131" max="15131" width="1.875" style="3" customWidth="1"/>
    <col min="15132" max="15134" width="2.25" style="3" customWidth="1"/>
    <col min="15135" max="15142" width="1.625" style="3" customWidth="1"/>
    <col min="15143" max="15143" width="1.875" style="3" customWidth="1"/>
    <col min="15144" max="15144" width="1.625" style="3" customWidth="1"/>
    <col min="15145" max="15145" width="2.25" style="3" customWidth="1"/>
    <col min="15146" max="15146" width="1.625" style="3" customWidth="1"/>
    <col min="15147" max="15147" width="2.25" style="3" customWidth="1"/>
    <col min="15148" max="15149" width="1.625" style="3" customWidth="1"/>
    <col min="15150" max="15150" width="2.625" style="3" customWidth="1"/>
    <col min="15151" max="15152" width="1.625" style="3" customWidth="1"/>
    <col min="15153" max="15153" width="2.625" style="3" customWidth="1"/>
    <col min="15154" max="15159" width="1.625" style="3" customWidth="1"/>
    <col min="15160" max="15160" width="2.875" style="3" customWidth="1"/>
    <col min="15161" max="15161" width="2.5" style="3" customWidth="1"/>
    <col min="15162" max="15162" width="1" style="3" customWidth="1"/>
    <col min="15163" max="15163" width="0.75" style="3" customWidth="1"/>
    <col min="15164" max="15260" width="1.625" style="3" customWidth="1"/>
    <col min="15261" max="15360" width="9" style="3"/>
    <col min="15361" max="15361" width="1.625" style="3" customWidth="1"/>
    <col min="15362" max="15362" width="2.25" style="3" customWidth="1"/>
    <col min="15363" max="15382" width="1.625" style="3" customWidth="1"/>
    <col min="15383" max="15384" width="1.875" style="3" customWidth="1"/>
    <col min="15385" max="15385" width="2.75" style="3" customWidth="1"/>
    <col min="15386" max="15386" width="2.25" style="3" customWidth="1"/>
    <col min="15387" max="15387" width="1.875" style="3" customWidth="1"/>
    <col min="15388" max="15390" width="2.25" style="3" customWidth="1"/>
    <col min="15391" max="15398" width="1.625" style="3" customWidth="1"/>
    <col min="15399" max="15399" width="1.875" style="3" customWidth="1"/>
    <col min="15400" max="15400" width="1.625" style="3" customWidth="1"/>
    <col min="15401" max="15401" width="2.25" style="3" customWidth="1"/>
    <col min="15402" max="15402" width="1.625" style="3" customWidth="1"/>
    <col min="15403" max="15403" width="2.25" style="3" customWidth="1"/>
    <col min="15404" max="15405" width="1.625" style="3" customWidth="1"/>
    <col min="15406" max="15406" width="2.625" style="3" customWidth="1"/>
    <col min="15407" max="15408" width="1.625" style="3" customWidth="1"/>
    <col min="15409" max="15409" width="2.625" style="3" customWidth="1"/>
    <col min="15410" max="15415" width="1.625" style="3" customWidth="1"/>
    <col min="15416" max="15416" width="2.875" style="3" customWidth="1"/>
    <col min="15417" max="15417" width="2.5" style="3" customWidth="1"/>
    <col min="15418" max="15418" width="1" style="3" customWidth="1"/>
    <col min="15419" max="15419" width="0.75" style="3" customWidth="1"/>
    <col min="15420" max="15516" width="1.625" style="3" customWidth="1"/>
    <col min="15517" max="15616" width="9" style="3"/>
    <col min="15617" max="15617" width="1.625" style="3" customWidth="1"/>
    <col min="15618" max="15618" width="2.25" style="3" customWidth="1"/>
    <col min="15619" max="15638" width="1.625" style="3" customWidth="1"/>
    <col min="15639" max="15640" width="1.875" style="3" customWidth="1"/>
    <col min="15641" max="15641" width="2.75" style="3" customWidth="1"/>
    <col min="15642" max="15642" width="2.25" style="3" customWidth="1"/>
    <col min="15643" max="15643" width="1.875" style="3" customWidth="1"/>
    <col min="15644" max="15646" width="2.25" style="3" customWidth="1"/>
    <col min="15647" max="15654" width="1.625" style="3" customWidth="1"/>
    <col min="15655" max="15655" width="1.875" style="3" customWidth="1"/>
    <col min="15656" max="15656" width="1.625" style="3" customWidth="1"/>
    <col min="15657" max="15657" width="2.25" style="3" customWidth="1"/>
    <col min="15658" max="15658" width="1.625" style="3" customWidth="1"/>
    <col min="15659" max="15659" width="2.25" style="3" customWidth="1"/>
    <col min="15660" max="15661" width="1.625" style="3" customWidth="1"/>
    <col min="15662" max="15662" width="2.625" style="3" customWidth="1"/>
    <col min="15663" max="15664" width="1.625" style="3" customWidth="1"/>
    <col min="15665" max="15665" width="2.625" style="3" customWidth="1"/>
    <col min="15666" max="15671" width="1.625" style="3" customWidth="1"/>
    <col min="15672" max="15672" width="2.875" style="3" customWidth="1"/>
    <col min="15673" max="15673" width="2.5" style="3" customWidth="1"/>
    <col min="15674" max="15674" width="1" style="3" customWidth="1"/>
    <col min="15675" max="15675" width="0.75" style="3" customWidth="1"/>
    <col min="15676" max="15772" width="1.625" style="3" customWidth="1"/>
    <col min="15773" max="15872" width="9" style="3"/>
    <col min="15873" max="15873" width="1.625" style="3" customWidth="1"/>
    <col min="15874" max="15874" width="2.25" style="3" customWidth="1"/>
    <col min="15875" max="15894" width="1.625" style="3" customWidth="1"/>
    <col min="15895" max="15896" width="1.875" style="3" customWidth="1"/>
    <col min="15897" max="15897" width="2.75" style="3" customWidth="1"/>
    <col min="15898" max="15898" width="2.25" style="3" customWidth="1"/>
    <col min="15899" max="15899" width="1.875" style="3" customWidth="1"/>
    <col min="15900" max="15902" width="2.25" style="3" customWidth="1"/>
    <col min="15903" max="15910" width="1.625" style="3" customWidth="1"/>
    <col min="15911" max="15911" width="1.875" style="3" customWidth="1"/>
    <col min="15912" max="15912" width="1.625" style="3" customWidth="1"/>
    <col min="15913" max="15913" width="2.25" style="3" customWidth="1"/>
    <col min="15914" max="15914" width="1.625" style="3" customWidth="1"/>
    <col min="15915" max="15915" width="2.25" style="3" customWidth="1"/>
    <col min="15916" max="15917" width="1.625" style="3" customWidth="1"/>
    <col min="15918" max="15918" width="2.625" style="3" customWidth="1"/>
    <col min="15919" max="15920" width="1.625" style="3" customWidth="1"/>
    <col min="15921" max="15921" width="2.625" style="3" customWidth="1"/>
    <col min="15922" max="15927" width="1.625" style="3" customWidth="1"/>
    <col min="15928" max="15928" width="2.875" style="3" customWidth="1"/>
    <col min="15929" max="15929" width="2.5" style="3" customWidth="1"/>
    <col min="15930" max="15930" width="1" style="3" customWidth="1"/>
    <col min="15931" max="15931" width="0.75" style="3" customWidth="1"/>
    <col min="15932" max="16028" width="1.625" style="3" customWidth="1"/>
    <col min="16029" max="16128" width="9" style="3"/>
    <col min="16129" max="16129" width="1.625" style="3" customWidth="1"/>
    <col min="16130" max="16130" width="2.25" style="3" customWidth="1"/>
    <col min="16131" max="16150" width="1.625" style="3" customWidth="1"/>
    <col min="16151" max="16152" width="1.875" style="3" customWidth="1"/>
    <col min="16153" max="16153" width="2.75" style="3" customWidth="1"/>
    <col min="16154" max="16154" width="2.25" style="3" customWidth="1"/>
    <col min="16155" max="16155" width="1.875" style="3" customWidth="1"/>
    <col min="16156" max="16158" width="2.25" style="3" customWidth="1"/>
    <col min="16159" max="16166" width="1.625" style="3" customWidth="1"/>
    <col min="16167" max="16167" width="1.875" style="3" customWidth="1"/>
    <col min="16168" max="16168" width="1.625" style="3" customWidth="1"/>
    <col min="16169" max="16169" width="2.25" style="3" customWidth="1"/>
    <col min="16170" max="16170" width="1.625" style="3" customWidth="1"/>
    <col min="16171" max="16171" width="2.25" style="3" customWidth="1"/>
    <col min="16172" max="16173" width="1.625" style="3" customWidth="1"/>
    <col min="16174" max="16174" width="2.625" style="3" customWidth="1"/>
    <col min="16175" max="16176" width="1.625" style="3" customWidth="1"/>
    <col min="16177" max="16177" width="2.625" style="3" customWidth="1"/>
    <col min="16178" max="16183" width="1.625" style="3" customWidth="1"/>
    <col min="16184" max="16184" width="2.875" style="3" customWidth="1"/>
    <col min="16185" max="16185" width="2.5" style="3" customWidth="1"/>
    <col min="16186" max="16186" width="1" style="3" customWidth="1"/>
    <col min="16187" max="16187" width="0.75" style="3" customWidth="1"/>
    <col min="16188" max="16284" width="1.625" style="3" customWidth="1"/>
    <col min="16285" max="16384" width="9" style="3"/>
  </cols>
  <sheetData>
    <row r="1" spans="1:122" ht="16.5" customHeight="1" x14ac:dyDescent="0.4">
      <c r="A1" s="1" t="s">
        <v>531</v>
      </c>
      <c r="R1" s="64"/>
      <c r="S1" s="64"/>
      <c r="T1" s="64"/>
      <c r="U1" s="64"/>
      <c r="V1" s="64"/>
      <c r="W1" s="64"/>
      <c r="X1" s="64"/>
      <c r="Y1" s="2529" t="s">
        <v>1</v>
      </c>
      <c r="Z1" s="2530"/>
      <c r="AA1" s="2530"/>
      <c r="AB1" s="2530"/>
      <c r="AC1" s="2531"/>
      <c r="AD1" s="2532"/>
      <c r="AE1" s="2532"/>
      <c r="AF1" s="2532"/>
      <c r="AG1" s="2532"/>
      <c r="AH1" s="2532"/>
      <c r="AI1" s="2532"/>
      <c r="AJ1" s="2532"/>
      <c r="AK1" s="2532"/>
      <c r="AL1" s="2532"/>
      <c r="AM1" s="2532"/>
      <c r="AN1" s="2532"/>
      <c r="AO1" s="2532"/>
      <c r="AP1" s="2532"/>
      <c r="AQ1" s="2532"/>
      <c r="AR1" s="2533" t="s">
        <v>2</v>
      </c>
      <c r="AS1" s="2533"/>
      <c r="AT1" s="2533"/>
      <c r="AU1" s="2533"/>
      <c r="AV1" s="2533"/>
      <c r="AW1" s="2533"/>
      <c r="AX1" s="2534"/>
      <c r="AY1" s="2534"/>
      <c r="AZ1" s="2534"/>
      <c r="BA1" s="2534"/>
      <c r="BB1" s="2534"/>
      <c r="BC1" s="2534"/>
      <c r="BD1" s="2535"/>
      <c r="BE1" s="2531" t="s">
        <v>3</v>
      </c>
      <c r="BF1" s="2533"/>
      <c r="BG1" s="2533"/>
    </row>
    <row r="2" spans="1:122" ht="16.5" customHeight="1" x14ac:dyDescent="0.4">
      <c r="R2" s="64"/>
      <c r="S2" s="64"/>
      <c r="T2" s="64"/>
      <c r="U2" s="64"/>
      <c r="V2" s="64"/>
      <c r="W2" s="64"/>
      <c r="X2" s="64"/>
      <c r="Y2" s="1383" t="s">
        <v>532</v>
      </c>
      <c r="Z2" s="1974"/>
      <c r="AA2" s="1974"/>
      <c r="AB2" s="1974"/>
      <c r="AC2" s="2536"/>
      <c r="AD2" s="2538"/>
      <c r="AE2" s="2538"/>
      <c r="AF2" s="2538"/>
      <c r="AG2" s="2538"/>
      <c r="AH2" s="2538"/>
      <c r="AI2" s="2538"/>
      <c r="AJ2" s="2538"/>
      <c r="AK2" s="2538"/>
      <c r="AL2" s="2538"/>
      <c r="AM2" s="2538"/>
      <c r="AN2" s="2538"/>
      <c r="AO2" s="2538"/>
      <c r="AP2" s="2538"/>
      <c r="AQ2" s="2538"/>
      <c r="AR2" s="2347" t="s">
        <v>5</v>
      </c>
      <c r="AS2" s="2347"/>
      <c r="AT2" s="2347"/>
      <c r="AU2" s="2347"/>
      <c r="AV2" s="2347"/>
      <c r="AW2" s="2347"/>
      <c r="AX2" s="2539"/>
      <c r="AY2" s="2539"/>
      <c r="AZ2" s="2539"/>
      <c r="BA2" s="2539"/>
      <c r="BB2" s="2539"/>
      <c r="BC2" s="2539"/>
      <c r="BD2" s="2539"/>
      <c r="BE2" s="2539"/>
      <c r="BF2" s="2539"/>
      <c r="BG2" s="2539"/>
    </row>
    <row r="3" spans="1:122" ht="16.5" customHeight="1" x14ac:dyDescent="0.4">
      <c r="R3" s="64"/>
      <c r="S3" s="64"/>
      <c r="T3" s="64"/>
      <c r="U3" s="64"/>
      <c r="V3" s="64"/>
      <c r="W3" s="64"/>
      <c r="X3" s="64"/>
      <c r="Y3" s="1381"/>
      <c r="Z3" s="1975"/>
      <c r="AA3" s="1975"/>
      <c r="AB3" s="1975"/>
      <c r="AC3" s="2537"/>
      <c r="AD3" s="2538"/>
      <c r="AE3" s="2538"/>
      <c r="AF3" s="2538"/>
      <c r="AG3" s="2538"/>
      <c r="AH3" s="2538"/>
      <c r="AI3" s="2538"/>
      <c r="AJ3" s="2538"/>
      <c r="AK3" s="2538"/>
      <c r="AL3" s="2538"/>
      <c r="AM3" s="2538"/>
      <c r="AN3" s="2538"/>
      <c r="AO3" s="2538"/>
      <c r="AP3" s="2538"/>
      <c r="AQ3" s="2538"/>
      <c r="AR3" s="1380" t="s">
        <v>6</v>
      </c>
      <c r="AS3" s="1380"/>
      <c r="AT3" s="1380"/>
      <c r="AU3" s="1380"/>
      <c r="AV3" s="1380"/>
      <c r="AW3" s="1380"/>
      <c r="AX3" s="2517"/>
      <c r="AY3" s="2517"/>
      <c r="AZ3" s="2517"/>
      <c r="BA3" s="2517"/>
      <c r="BB3" s="2517"/>
      <c r="BC3" s="2517"/>
      <c r="BD3" s="2517"/>
      <c r="BE3" s="2517"/>
      <c r="BF3" s="2517"/>
      <c r="BG3" s="2517"/>
    </row>
    <row r="4" spans="1:122" ht="10.5" customHeight="1" x14ac:dyDescent="0.4">
      <c r="F4" s="1299" t="s">
        <v>7</v>
      </c>
      <c r="G4" s="1299"/>
      <c r="H4" s="1299"/>
      <c r="I4" s="1299"/>
      <c r="J4" s="1299"/>
      <c r="K4" s="1299"/>
      <c r="L4" s="1299"/>
      <c r="M4" s="1299"/>
      <c r="R4" s="2518"/>
      <c r="S4" s="2519"/>
      <c r="T4" s="2519"/>
      <c r="U4" s="2519"/>
      <c r="V4" s="2520"/>
      <c r="W4" s="64"/>
      <c r="X4" s="64"/>
      <c r="Y4" s="64"/>
      <c r="Z4" s="64"/>
      <c r="AA4" s="64"/>
      <c r="AB4" s="64"/>
      <c r="AC4" s="64"/>
      <c r="AD4" s="64"/>
      <c r="AE4" s="64"/>
      <c r="AF4" s="64"/>
      <c r="AG4" s="310"/>
      <c r="AH4" s="310"/>
      <c r="AI4" s="310"/>
      <c r="AJ4" s="310"/>
      <c r="AK4" s="310"/>
      <c r="AL4" s="310"/>
      <c r="AM4" s="310"/>
      <c r="AN4" s="310"/>
      <c r="AO4" s="310"/>
      <c r="AP4" s="310"/>
      <c r="AQ4" s="310"/>
      <c r="AR4" s="310"/>
      <c r="AS4" s="310"/>
      <c r="AT4" s="310"/>
      <c r="AU4" s="310"/>
      <c r="AV4" s="310"/>
      <c r="AW4" s="310"/>
      <c r="AX4" s="310"/>
      <c r="AY4" s="64"/>
      <c r="AZ4" s="64"/>
      <c r="BA4" s="64"/>
      <c r="BB4" s="64"/>
      <c r="BC4" s="64"/>
      <c r="BD4" s="64"/>
      <c r="BE4" s="64" t="s">
        <v>8</v>
      </c>
      <c r="BF4" s="64"/>
      <c r="BG4" s="64"/>
    </row>
    <row r="5" spans="1:122" ht="10.5" customHeight="1" x14ac:dyDescent="0.4">
      <c r="F5" s="1299"/>
      <c r="G5" s="1299"/>
      <c r="H5" s="1299"/>
      <c r="I5" s="1299"/>
      <c r="J5" s="1299"/>
      <c r="K5" s="1299"/>
      <c r="L5" s="1299"/>
      <c r="M5" s="1299"/>
      <c r="N5" s="1310" t="s">
        <v>9</v>
      </c>
      <c r="O5" s="1310"/>
      <c r="P5" s="1310"/>
      <c r="Q5" s="1311"/>
      <c r="R5" s="2521"/>
      <c r="S5" s="2522"/>
      <c r="T5" s="2522"/>
      <c r="U5" s="2522"/>
      <c r="V5" s="2523"/>
      <c r="W5" s="2527" t="s">
        <v>10</v>
      </c>
      <c r="X5" s="2528"/>
      <c r="Y5" s="2528"/>
      <c r="Z5" s="2528"/>
      <c r="AA5" s="2528"/>
      <c r="AB5" s="2528"/>
      <c r="AC5" s="2528"/>
      <c r="AD5" s="2528"/>
      <c r="AE5" s="2528"/>
      <c r="AF5" s="2528"/>
      <c r="AG5" s="2528"/>
      <c r="AH5" s="2528"/>
      <c r="AI5" s="2528"/>
      <c r="AJ5" s="2528"/>
      <c r="AK5" s="2528"/>
      <c r="AL5" s="2528"/>
      <c r="AM5" s="2528"/>
      <c r="AN5" s="2528"/>
      <c r="AO5" s="2528"/>
      <c r="AP5" s="2528"/>
      <c r="AQ5" s="2528"/>
      <c r="AR5" s="2528"/>
      <c r="AS5" s="2528"/>
      <c r="AT5" s="2528"/>
      <c r="AU5" s="311"/>
      <c r="AV5" s="311"/>
      <c r="AW5" s="311"/>
      <c r="AX5" s="311"/>
      <c r="AY5" s="64"/>
      <c r="AZ5" s="64"/>
      <c r="BA5" s="64"/>
      <c r="BB5" s="64"/>
      <c r="BC5" s="64"/>
      <c r="BD5" s="64"/>
      <c r="BE5" s="64"/>
      <c r="BF5" s="64"/>
      <c r="BG5" s="64"/>
    </row>
    <row r="6" spans="1:122" ht="10.5" customHeight="1" x14ac:dyDescent="0.4">
      <c r="F6" s="1300"/>
      <c r="G6" s="1300"/>
      <c r="H6" s="1300"/>
      <c r="I6" s="1300"/>
      <c r="J6" s="1300"/>
      <c r="K6" s="1300"/>
      <c r="L6" s="1300"/>
      <c r="M6" s="1300"/>
      <c r="N6" s="1310"/>
      <c r="O6" s="1310"/>
      <c r="P6" s="1310"/>
      <c r="Q6" s="1311"/>
      <c r="R6" s="2524"/>
      <c r="S6" s="2525"/>
      <c r="T6" s="2525"/>
      <c r="U6" s="2525"/>
      <c r="V6" s="2526"/>
      <c r="W6" s="2527"/>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311"/>
      <c r="AV6" s="311"/>
      <c r="AW6" s="311"/>
      <c r="AX6" s="311"/>
      <c r="AY6" s="64"/>
      <c r="AZ6" s="64"/>
      <c r="BA6" s="64"/>
      <c r="BB6" s="64"/>
      <c r="BC6" s="64"/>
      <c r="BD6" s="64"/>
      <c r="BE6" s="64"/>
      <c r="BF6" s="64"/>
      <c r="BG6" s="64"/>
    </row>
    <row r="7" spans="1:122" ht="18.75" customHeight="1" x14ac:dyDescent="0.4">
      <c r="F7" s="79"/>
      <c r="G7" s="79"/>
      <c r="H7" s="79"/>
      <c r="I7" s="79"/>
      <c r="J7" s="79"/>
      <c r="K7" s="79"/>
      <c r="L7" s="79"/>
      <c r="M7" s="79"/>
      <c r="N7" s="312"/>
      <c r="O7" s="312"/>
      <c r="P7" s="312"/>
      <c r="Q7" s="313"/>
      <c r="R7" s="63"/>
      <c r="S7" s="63"/>
      <c r="T7" s="63"/>
      <c r="U7" s="63"/>
      <c r="V7" s="63"/>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6"/>
      <c r="AV7" s="6"/>
      <c r="AW7" s="6"/>
      <c r="AX7" s="6"/>
    </row>
    <row r="8" spans="1:122" ht="13.5" customHeight="1" x14ac:dyDescent="0.4">
      <c r="A8" s="1297" t="s">
        <v>11</v>
      </c>
      <c r="B8" s="1297"/>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c r="AT8" s="1297"/>
      <c r="AU8" s="1297"/>
      <c r="AV8" s="1297"/>
      <c r="AW8" s="1297"/>
      <c r="AX8" s="1297"/>
      <c r="AY8" s="1297"/>
      <c r="AZ8" s="1297"/>
      <c r="BA8" s="1297"/>
      <c r="BB8" s="1297"/>
      <c r="BC8" s="1297"/>
      <c r="BD8" s="1297"/>
      <c r="BE8" s="1297"/>
      <c r="BF8" s="1297"/>
    </row>
    <row r="9" spans="1:122" ht="13.5" customHeight="1" x14ac:dyDescent="0.4">
      <c r="A9" s="576" t="s">
        <v>13</v>
      </c>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315"/>
      <c r="BI9" s="315"/>
      <c r="BJ9" s="315"/>
      <c r="BK9" s="315"/>
    </row>
    <row r="10" spans="1:122" ht="13.5" customHeight="1" x14ac:dyDescent="0.4">
      <c r="A10" s="2514" t="s">
        <v>15</v>
      </c>
      <c r="B10" s="2515"/>
      <c r="C10" s="2515"/>
      <c r="D10" s="2515"/>
      <c r="E10" s="2515"/>
      <c r="F10" s="2515"/>
      <c r="G10" s="2515"/>
      <c r="H10" s="2515"/>
      <c r="I10" s="2515"/>
      <c r="J10" s="2515"/>
      <c r="K10" s="2515"/>
      <c r="L10" s="2515"/>
      <c r="M10" s="2515"/>
      <c r="N10" s="2515"/>
      <c r="O10" s="2515"/>
      <c r="P10" s="2515"/>
      <c r="Q10" s="2515"/>
      <c r="R10" s="2515"/>
      <c r="S10" s="2515"/>
      <c r="T10" s="2515"/>
      <c r="U10" s="2515"/>
      <c r="V10" s="2515"/>
      <c r="W10" s="2515"/>
      <c r="X10" s="2515"/>
      <c r="Y10" s="2515"/>
      <c r="Z10" s="2515"/>
      <c r="AA10" s="2515"/>
      <c r="AB10" s="2515"/>
      <c r="AC10" s="2515"/>
      <c r="AD10" s="2515"/>
      <c r="AE10" s="2515"/>
      <c r="AF10" s="2515"/>
      <c r="AG10" s="2515"/>
      <c r="AH10" s="2515"/>
      <c r="AI10" s="2515"/>
      <c r="AJ10" s="2515"/>
      <c r="AK10" s="2515"/>
      <c r="AL10" s="2515"/>
      <c r="AM10" s="2515"/>
      <c r="AN10" s="2515"/>
      <c r="AO10" s="2515"/>
      <c r="AP10" s="2515"/>
      <c r="AQ10" s="2515"/>
      <c r="AR10" s="2515"/>
      <c r="AS10" s="2515"/>
      <c r="AT10" s="2515"/>
      <c r="AU10" s="2515"/>
      <c r="AV10" s="2515"/>
      <c r="AW10" s="2515"/>
      <c r="AX10" s="2515"/>
      <c r="AY10" s="2515"/>
      <c r="AZ10" s="2515"/>
      <c r="BA10" s="2515"/>
      <c r="BB10" s="2515"/>
      <c r="BC10" s="2515"/>
      <c r="BD10" s="2515"/>
      <c r="BE10" s="2515"/>
      <c r="BF10" s="2515"/>
      <c r="BG10" s="2515"/>
    </row>
    <row r="11" spans="1:122" ht="15" customHeight="1" x14ac:dyDescent="0.4">
      <c r="A11" s="2" t="s">
        <v>533</v>
      </c>
    </row>
    <row r="12" spans="1:122" ht="15" customHeight="1" x14ac:dyDescent="0.4">
      <c r="A12" s="796" t="s">
        <v>534</v>
      </c>
      <c r="B12" s="1482"/>
      <c r="C12" s="1482"/>
      <c r="D12" s="1482"/>
      <c r="E12" s="1482"/>
      <c r="F12" s="1483"/>
      <c r="G12" s="1288">
        <v>1</v>
      </c>
      <c r="H12" s="1289"/>
      <c r="I12" s="1289"/>
      <c r="J12" s="1289"/>
      <c r="K12" s="894" t="s">
        <v>20</v>
      </c>
      <c r="L12" s="895"/>
      <c r="M12" s="10"/>
      <c r="N12" s="1775" t="s">
        <v>535</v>
      </c>
      <c r="O12" s="1259"/>
      <c r="P12" s="1259"/>
      <c r="Q12" s="1259"/>
      <c r="R12" s="1259"/>
      <c r="S12" s="1776"/>
      <c r="T12" s="1288">
        <f>AG107</f>
        <v>0</v>
      </c>
      <c r="U12" s="1289"/>
      <c r="V12" s="1289"/>
      <c r="W12" s="1289"/>
      <c r="X12" s="894"/>
      <c r="Y12" s="895"/>
      <c r="Z12" s="1775" t="s">
        <v>536</v>
      </c>
      <c r="AA12" s="1259"/>
      <c r="AB12" s="1259"/>
      <c r="AC12" s="1259"/>
      <c r="AD12" s="1259"/>
      <c r="AE12" s="1776"/>
      <c r="AF12" s="1496">
        <f>AV107</f>
        <v>0</v>
      </c>
      <c r="AG12" s="1497"/>
      <c r="AH12" s="1497"/>
      <c r="AI12" s="1497"/>
      <c r="AJ12" s="894" t="s">
        <v>21</v>
      </c>
      <c r="AK12" s="895"/>
      <c r="AL12" s="1775" t="s">
        <v>537</v>
      </c>
      <c r="AM12" s="1259"/>
      <c r="AN12" s="1259"/>
      <c r="AO12" s="1259"/>
      <c r="AP12" s="1259"/>
      <c r="AQ12" s="1776"/>
      <c r="AR12" s="1287" t="s">
        <v>215</v>
      </c>
      <c r="AS12" s="894"/>
      <c r="AT12" s="894"/>
      <c r="AU12" s="894"/>
      <c r="AV12" s="894"/>
      <c r="AW12" s="894"/>
      <c r="AX12" s="894" t="s">
        <v>27</v>
      </c>
      <c r="AY12" s="895"/>
      <c r="AZ12" s="165" t="s">
        <v>216</v>
      </c>
      <c r="BA12" s="165"/>
    </row>
    <row r="13" spans="1:122" ht="15" customHeight="1" x14ac:dyDescent="0.4">
      <c r="A13" s="1484"/>
      <c r="B13" s="2516"/>
      <c r="C13" s="2516"/>
      <c r="D13" s="2516"/>
      <c r="E13" s="2516"/>
      <c r="F13" s="1486"/>
      <c r="G13" s="1269"/>
      <c r="H13" s="1290"/>
      <c r="I13" s="1290"/>
      <c r="J13" s="1290"/>
      <c r="K13" s="884"/>
      <c r="L13" s="897"/>
      <c r="M13" s="10"/>
      <c r="N13" s="1777"/>
      <c r="O13" s="1784"/>
      <c r="P13" s="1784"/>
      <c r="Q13" s="1784"/>
      <c r="R13" s="1784"/>
      <c r="S13" s="1779"/>
      <c r="T13" s="1269"/>
      <c r="U13" s="1290"/>
      <c r="V13" s="1290"/>
      <c r="W13" s="1290"/>
      <c r="X13" s="1283"/>
      <c r="Y13" s="897"/>
      <c r="Z13" s="1777"/>
      <c r="AA13" s="1778"/>
      <c r="AB13" s="1778"/>
      <c r="AC13" s="1778"/>
      <c r="AD13" s="1778"/>
      <c r="AE13" s="1779"/>
      <c r="AF13" s="1498"/>
      <c r="AG13" s="1499"/>
      <c r="AH13" s="1499"/>
      <c r="AI13" s="1499"/>
      <c r="AJ13" s="1283"/>
      <c r="AK13" s="897"/>
      <c r="AL13" s="1777"/>
      <c r="AM13" s="1778"/>
      <c r="AN13" s="1778"/>
      <c r="AO13" s="1778"/>
      <c r="AP13" s="1778"/>
      <c r="AQ13" s="1779"/>
      <c r="AR13" s="1269">
        <f>ROUNDDOWN(AF12/160,0)</f>
        <v>0</v>
      </c>
      <c r="AS13" s="1290"/>
      <c r="AT13" s="1290"/>
      <c r="AU13" s="1290"/>
      <c r="AV13" s="1290"/>
      <c r="AW13" s="1290"/>
      <c r="AX13" s="1283"/>
      <c r="AY13" s="897"/>
      <c r="AZ13" s="165"/>
      <c r="BA13" s="165" t="s">
        <v>217</v>
      </c>
    </row>
    <row r="14" spans="1:122" ht="15" customHeight="1" x14ac:dyDescent="0.4">
      <c r="A14" s="1487"/>
      <c r="B14" s="1488"/>
      <c r="C14" s="1488"/>
      <c r="D14" s="1488"/>
      <c r="E14" s="1488"/>
      <c r="F14" s="1489"/>
      <c r="G14" s="1279"/>
      <c r="H14" s="1280"/>
      <c r="I14" s="1280"/>
      <c r="J14" s="1280"/>
      <c r="K14" s="899" t="s">
        <v>28</v>
      </c>
      <c r="L14" s="900"/>
      <c r="M14" s="10"/>
      <c r="N14" s="1780"/>
      <c r="O14" s="1781"/>
      <c r="P14" s="1781"/>
      <c r="Q14" s="1781"/>
      <c r="R14" s="1781"/>
      <c r="S14" s="1782"/>
      <c r="T14" s="1279"/>
      <c r="U14" s="1280"/>
      <c r="V14" s="1280"/>
      <c r="W14" s="1280"/>
      <c r="X14" s="899" t="s">
        <v>28</v>
      </c>
      <c r="Y14" s="900"/>
      <c r="Z14" s="1780"/>
      <c r="AA14" s="1781"/>
      <c r="AB14" s="1781"/>
      <c r="AC14" s="1781"/>
      <c r="AD14" s="1781"/>
      <c r="AE14" s="1782"/>
      <c r="AF14" s="1500"/>
      <c r="AG14" s="1501"/>
      <c r="AH14" s="1501"/>
      <c r="AI14" s="1501"/>
      <c r="AJ14" s="1281" t="s">
        <v>19</v>
      </c>
      <c r="AK14" s="1282"/>
      <c r="AL14" s="1780"/>
      <c r="AM14" s="1781"/>
      <c r="AN14" s="1781"/>
      <c r="AO14" s="1781"/>
      <c r="AP14" s="1781"/>
      <c r="AQ14" s="1782"/>
      <c r="AR14" s="1279"/>
      <c r="AS14" s="1280"/>
      <c r="AT14" s="1280"/>
      <c r="AU14" s="1280"/>
      <c r="AV14" s="1280"/>
      <c r="AW14" s="1280"/>
      <c r="AX14" s="899" t="s">
        <v>28</v>
      </c>
      <c r="AY14" s="900"/>
    </row>
    <row r="15" spans="1:122" ht="12.75" thickBot="1" x14ac:dyDescent="0.45">
      <c r="A15" s="1259"/>
      <c r="B15" s="1259"/>
      <c r="C15" s="1259"/>
      <c r="D15" s="1259"/>
      <c r="E15" s="1259"/>
      <c r="F15" s="1259"/>
      <c r="G15" s="1259"/>
      <c r="H15" s="1259"/>
      <c r="I15" s="1259"/>
      <c r="J15" s="1259"/>
      <c r="K15" s="1259"/>
      <c r="L15" s="1259"/>
      <c r="M15" s="12"/>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3"/>
      <c r="AM15" s="13"/>
      <c r="AN15" s="13"/>
      <c r="AO15" s="13"/>
      <c r="AP15" s="13"/>
      <c r="AQ15" s="13"/>
      <c r="AR15" s="12"/>
      <c r="AS15" s="12"/>
      <c r="AT15" s="12"/>
      <c r="AU15" s="12"/>
      <c r="AV15" s="12"/>
      <c r="AW15" s="12"/>
      <c r="AX15" s="12"/>
      <c r="AY15" s="12"/>
    </row>
    <row r="16" spans="1:122" s="16" customFormat="1" ht="15" customHeight="1" thickTop="1" x14ac:dyDescent="0.15">
      <c r="A16" s="26" t="s">
        <v>538</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1223" t="s">
        <v>539</v>
      </c>
      <c r="AT16" s="1224"/>
      <c r="AU16" s="1224"/>
      <c r="AV16" s="1224"/>
      <c r="AW16" s="1225"/>
      <c r="AX16" s="1770">
        <f>G12+AR13</f>
        <v>1</v>
      </c>
      <c r="AY16" s="1771"/>
      <c r="AZ16" s="1771"/>
      <c r="BA16" s="1771"/>
      <c r="BB16" s="1771"/>
      <c r="BC16" s="1771"/>
      <c r="BD16" s="1771"/>
      <c r="BE16" s="2510" t="s">
        <v>223</v>
      </c>
      <c r="BF16" s="2510"/>
      <c r="BG16" s="2511"/>
      <c r="BH16" s="3"/>
      <c r="BL16" s="1252"/>
      <c r="BM16" s="1252"/>
      <c r="BN16" s="1252"/>
      <c r="BO16" s="1252"/>
      <c r="BP16" s="1252"/>
      <c r="BQ16" s="1252"/>
      <c r="BR16" s="1252"/>
      <c r="BS16" s="1252"/>
      <c r="BT16" s="1252"/>
      <c r="BU16" s="1252"/>
      <c r="BV16" s="1252"/>
      <c r="BW16" s="1252"/>
      <c r="BX16" s="1252"/>
      <c r="BY16" s="1252"/>
      <c r="BZ16" s="1252"/>
      <c r="CA16" s="1252"/>
      <c r="CB16" s="1252"/>
      <c r="CC16" s="1252"/>
      <c r="CD16" s="1252"/>
      <c r="CE16" s="1252"/>
      <c r="CF16" s="1252"/>
      <c r="CG16" s="1252"/>
      <c r="CH16" s="1252"/>
      <c r="CI16" s="1252"/>
      <c r="CJ16" s="1252"/>
      <c r="CK16" s="1252"/>
      <c r="CL16" s="1252"/>
      <c r="CM16" s="1252"/>
      <c r="CN16" s="1252"/>
      <c r="CO16" s="1252"/>
      <c r="CP16" s="1252"/>
      <c r="CQ16" s="1252"/>
      <c r="CR16" s="1252"/>
      <c r="CS16" s="1252"/>
      <c r="CT16" s="1252"/>
      <c r="CU16" s="1252"/>
      <c r="CV16" s="1252"/>
      <c r="CW16" s="1252"/>
      <c r="CX16" s="1252"/>
      <c r="CY16" s="1252"/>
      <c r="CZ16" s="1252"/>
      <c r="DA16" s="1252"/>
      <c r="DB16" s="1252"/>
      <c r="DC16" s="1252"/>
      <c r="DD16" s="1252"/>
      <c r="DE16" s="1252"/>
      <c r="DF16" s="1252"/>
      <c r="DG16" s="1252"/>
      <c r="DH16" s="1252"/>
      <c r="DI16" s="1252"/>
      <c r="DJ16" s="1252"/>
      <c r="DK16" s="1252"/>
      <c r="DL16" s="1252"/>
      <c r="DM16" s="1252"/>
      <c r="DN16" s="1252"/>
      <c r="DO16" s="1252"/>
      <c r="DP16" s="1252"/>
      <c r="DQ16" s="1252"/>
      <c r="DR16" s="1252"/>
    </row>
    <row r="17" spans="1:122" s="16" customFormat="1" ht="15" customHeight="1" thickBot="1" x14ac:dyDescent="0.2">
      <c r="A17" s="2" t="s">
        <v>221</v>
      </c>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167"/>
      <c r="AS17" s="2507"/>
      <c r="AT17" s="2508"/>
      <c r="AU17" s="2508"/>
      <c r="AV17" s="2508"/>
      <c r="AW17" s="2509"/>
      <c r="AX17" s="1772"/>
      <c r="AY17" s="1773"/>
      <c r="AZ17" s="1773"/>
      <c r="BA17" s="1773"/>
      <c r="BB17" s="1773"/>
      <c r="BC17" s="1773"/>
      <c r="BD17" s="1773"/>
      <c r="BE17" s="2512" t="s">
        <v>28</v>
      </c>
      <c r="BF17" s="2512"/>
      <c r="BG17" s="2513"/>
      <c r="BL17" s="1252"/>
      <c r="BM17" s="1252"/>
      <c r="BN17" s="1252"/>
      <c r="BO17" s="1252"/>
      <c r="BP17" s="1252"/>
      <c r="BQ17" s="1252"/>
      <c r="BR17" s="1252"/>
      <c r="BS17" s="1252"/>
      <c r="BT17" s="1252"/>
      <c r="BU17" s="1252"/>
      <c r="BV17" s="1252"/>
      <c r="BW17" s="1252"/>
      <c r="BX17" s="1252"/>
      <c r="BY17" s="1252"/>
      <c r="BZ17" s="1252"/>
      <c r="CA17" s="1252"/>
      <c r="CB17" s="1252"/>
      <c r="CC17" s="1252"/>
      <c r="CD17" s="1252"/>
      <c r="CE17" s="1252"/>
      <c r="CF17" s="1252"/>
      <c r="CG17" s="1252"/>
      <c r="CH17" s="1252"/>
      <c r="CI17" s="1252"/>
      <c r="CJ17" s="1252"/>
      <c r="CK17" s="1252"/>
      <c r="CL17" s="1252"/>
      <c r="CM17" s="1252"/>
      <c r="CN17" s="1252"/>
      <c r="CO17" s="1252"/>
      <c r="CP17" s="1252"/>
      <c r="CQ17" s="1252"/>
      <c r="CR17" s="1252"/>
      <c r="CS17" s="1252"/>
      <c r="CT17" s="1252"/>
      <c r="CU17" s="1252"/>
      <c r="CV17" s="1252"/>
      <c r="CW17" s="1252"/>
      <c r="CX17" s="1252"/>
      <c r="CY17" s="1252"/>
      <c r="CZ17" s="1252"/>
      <c r="DA17" s="1252"/>
      <c r="DB17" s="1252"/>
      <c r="DC17" s="1252"/>
      <c r="DD17" s="1252"/>
      <c r="DE17" s="1252"/>
      <c r="DF17" s="1252"/>
      <c r="DG17" s="1252"/>
      <c r="DH17" s="1252"/>
      <c r="DI17" s="1252"/>
      <c r="DJ17" s="1252"/>
      <c r="DK17" s="1252"/>
      <c r="DL17" s="1252"/>
      <c r="DM17" s="1252"/>
      <c r="DN17" s="1252"/>
      <c r="DO17" s="1252"/>
      <c r="DP17" s="1252"/>
      <c r="DQ17" s="1252"/>
      <c r="DR17" s="1252"/>
    </row>
    <row r="18" spans="1:122" ht="15" customHeight="1" thickTop="1" x14ac:dyDescent="0.15">
      <c r="A18" s="114" t="s">
        <v>540</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20"/>
      <c r="AS18" s="316"/>
      <c r="AT18" s="316"/>
      <c r="AU18" s="316"/>
      <c r="AV18" s="316"/>
      <c r="AW18" s="316"/>
      <c r="AX18" s="7"/>
      <c r="AY18" s="7"/>
      <c r="AZ18" s="7"/>
      <c r="BA18" s="7"/>
      <c r="BB18" s="7"/>
      <c r="BC18" s="7"/>
      <c r="BD18" s="7"/>
      <c r="BE18" s="1462"/>
      <c r="BF18" s="1462"/>
      <c r="BG18" s="1462"/>
    </row>
    <row r="19" spans="1:122" ht="15" customHeight="1" x14ac:dyDescent="0.4">
      <c r="A19" s="1249" t="s">
        <v>541</v>
      </c>
      <c r="B19" s="1249"/>
      <c r="C19" s="1249"/>
      <c r="D19" s="1249"/>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7"/>
    </row>
    <row r="20" spans="1:122" ht="12" customHeight="1" x14ac:dyDescent="0.4">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20"/>
      <c r="AS20" s="21"/>
      <c r="AT20" s="21"/>
      <c r="AU20" s="21"/>
      <c r="AV20" s="21"/>
      <c r="AW20" s="21"/>
      <c r="AX20" s="7"/>
      <c r="AY20" s="7"/>
      <c r="AZ20" s="7"/>
      <c r="BA20" s="7"/>
      <c r="BB20" s="7"/>
      <c r="BC20" s="7"/>
      <c r="BD20" s="7"/>
      <c r="BE20" s="12"/>
      <c r="BF20" s="12"/>
      <c r="BG20" s="12"/>
    </row>
    <row r="21" spans="1:122" ht="15" customHeight="1" x14ac:dyDescent="0.4">
      <c r="A21" s="167" t="s">
        <v>542</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122" ht="15" customHeight="1" x14ac:dyDescent="0.4">
      <c r="B22" s="573" t="s">
        <v>44</v>
      </c>
      <c r="C22" s="675"/>
      <c r="D22" s="555" t="s">
        <v>226</v>
      </c>
      <c r="E22" s="674"/>
      <c r="F22" s="674"/>
      <c r="G22" s="674"/>
      <c r="H22" s="674"/>
      <c r="I22" s="675"/>
      <c r="J22" s="555" t="s">
        <v>46</v>
      </c>
      <c r="K22" s="556"/>
      <c r="L22" s="556"/>
      <c r="M22" s="556"/>
      <c r="N22" s="556"/>
      <c r="O22" s="557"/>
      <c r="P22" s="2129">
        <f>R4</f>
        <v>0</v>
      </c>
      <c r="Q22" s="2130"/>
      <c r="R22" s="2130"/>
      <c r="S22" s="1214" t="s">
        <v>47</v>
      </c>
      <c r="T22" s="1214"/>
      <c r="U22" s="1214"/>
      <c r="V22" s="1214"/>
      <c r="W22" s="1214"/>
      <c r="X22" s="1214"/>
      <c r="Y22" s="1214"/>
      <c r="Z22" s="1214"/>
      <c r="AA22" s="1214"/>
      <c r="AB22" s="1214"/>
      <c r="AC22" s="2505"/>
      <c r="AD22" s="317"/>
      <c r="AE22" s="205"/>
      <c r="AF22" s="205"/>
      <c r="AG22" s="744" t="s">
        <v>543</v>
      </c>
      <c r="AH22" s="556"/>
      <c r="AI22" s="556"/>
      <c r="AJ22" s="556"/>
      <c r="AK22" s="556"/>
      <c r="AL22" s="556"/>
      <c r="AM22" s="556"/>
      <c r="AN22" s="556"/>
      <c r="AO22" s="556"/>
      <c r="AP22" s="556"/>
      <c r="AQ22" s="556"/>
      <c r="AR22" s="556"/>
      <c r="AS22" s="556"/>
      <c r="AT22" s="556"/>
      <c r="AU22" s="556"/>
      <c r="AV22" s="556"/>
      <c r="AW22" s="556"/>
      <c r="AX22" s="557"/>
    </row>
    <row r="23" spans="1:122" ht="15" customHeight="1" x14ac:dyDescent="0.4">
      <c r="B23" s="676"/>
      <c r="C23" s="678"/>
      <c r="D23" s="676"/>
      <c r="E23" s="1759"/>
      <c r="F23" s="1759"/>
      <c r="G23" s="1759"/>
      <c r="H23" s="1759"/>
      <c r="I23" s="678"/>
      <c r="J23" s="558"/>
      <c r="K23" s="559"/>
      <c r="L23" s="559"/>
      <c r="M23" s="559"/>
      <c r="N23" s="559"/>
      <c r="O23" s="560"/>
      <c r="P23" s="2131"/>
      <c r="Q23" s="2132"/>
      <c r="R23" s="2132"/>
      <c r="S23" s="1216"/>
      <c r="T23" s="1216"/>
      <c r="U23" s="1216"/>
      <c r="V23" s="1216"/>
      <c r="W23" s="1216"/>
      <c r="X23" s="1216"/>
      <c r="Y23" s="1216"/>
      <c r="Z23" s="1216"/>
      <c r="AA23" s="1216"/>
      <c r="AB23" s="1216"/>
      <c r="AC23" s="2506"/>
      <c r="AD23" s="318"/>
      <c r="AE23" s="319"/>
      <c r="AF23" s="319"/>
      <c r="AG23" s="559"/>
      <c r="AH23" s="559"/>
      <c r="AI23" s="559"/>
      <c r="AJ23" s="559"/>
      <c r="AK23" s="559"/>
      <c r="AL23" s="559"/>
      <c r="AM23" s="559"/>
      <c r="AN23" s="559"/>
      <c r="AO23" s="559"/>
      <c r="AP23" s="559"/>
      <c r="AQ23" s="559"/>
      <c r="AR23" s="559"/>
      <c r="AS23" s="559"/>
      <c r="AT23" s="559"/>
      <c r="AU23" s="559"/>
      <c r="AV23" s="559"/>
      <c r="AW23" s="559"/>
      <c r="AX23" s="560"/>
    </row>
    <row r="24" spans="1:122" ht="15" customHeight="1" x14ac:dyDescent="0.4">
      <c r="B24" s="676"/>
      <c r="C24" s="678"/>
      <c r="D24" s="676"/>
      <c r="E24" s="1759"/>
      <c r="F24" s="1759"/>
      <c r="G24" s="1759"/>
      <c r="H24" s="1759"/>
      <c r="I24" s="678"/>
      <c r="J24" s="558"/>
      <c r="K24" s="559"/>
      <c r="L24" s="559"/>
      <c r="M24" s="559"/>
      <c r="N24" s="559"/>
      <c r="O24" s="560"/>
      <c r="P24" s="1222" t="s">
        <v>49</v>
      </c>
      <c r="Q24" s="1191"/>
      <c r="R24" s="1191"/>
      <c r="S24" s="1191"/>
      <c r="T24" s="1191"/>
      <c r="U24" s="1191"/>
      <c r="V24" s="1191"/>
      <c r="W24" s="1193"/>
      <c r="X24" s="1191" t="s">
        <v>50</v>
      </c>
      <c r="Y24" s="1191"/>
      <c r="Z24" s="1191"/>
      <c r="AA24" s="1191"/>
      <c r="AB24" s="1191"/>
      <c r="AC24" s="1193"/>
      <c r="AD24" s="1192" t="s">
        <v>51</v>
      </c>
      <c r="AE24" s="1191"/>
      <c r="AF24" s="1191"/>
      <c r="AG24" s="1191"/>
      <c r="AH24" s="1191"/>
      <c r="AI24" s="1191"/>
      <c r="AJ24" s="1193"/>
      <c r="AK24" s="1745"/>
      <c r="AL24" s="782"/>
      <c r="AM24" s="782"/>
      <c r="AN24" s="782"/>
      <c r="AO24" s="782"/>
      <c r="AP24" s="782"/>
      <c r="AQ24" s="782"/>
      <c r="AR24" s="782"/>
      <c r="AS24" s="782"/>
      <c r="AT24" s="782"/>
      <c r="AU24" s="782"/>
      <c r="AV24" s="782"/>
      <c r="AW24" s="782"/>
      <c r="AX24" s="783"/>
    </row>
    <row r="25" spans="1:122" ht="15" customHeight="1" thickBot="1" x14ac:dyDescent="0.45">
      <c r="B25" s="1082"/>
      <c r="C25" s="1209"/>
      <c r="D25" s="676"/>
      <c r="E25" s="677"/>
      <c r="F25" s="677"/>
      <c r="G25" s="677"/>
      <c r="H25" s="677"/>
      <c r="I25" s="678"/>
      <c r="J25" s="2503"/>
      <c r="K25" s="1464"/>
      <c r="L25" s="1464"/>
      <c r="M25" s="1464"/>
      <c r="N25" s="1464"/>
      <c r="O25" s="2504"/>
      <c r="P25" s="2503"/>
      <c r="Q25" s="1464"/>
      <c r="R25" s="1464"/>
      <c r="S25" s="1464"/>
      <c r="T25" s="1464"/>
      <c r="U25" s="1464"/>
      <c r="V25" s="1464"/>
      <c r="W25" s="2493"/>
      <c r="X25" s="1464"/>
      <c r="Y25" s="1464"/>
      <c r="Z25" s="1464"/>
      <c r="AA25" s="1464"/>
      <c r="AB25" s="1464"/>
      <c r="AC25" s="2493"/>
      <c r="AD25" s="2492"/>
      <c r="AE25" s="1464"/>
      <c r="AF25" s="1464"/>
      <c r="AG25" s="1464"/>
      <c r="AH25" s="1464"/>
      <c r="AI25" s="1464"/>
      <c r="AJ25" s="2493"/>
      <c r="AK25" s="2494"/>
      <c r="AL25" s="1475"/>
      <c r="AM25" s="1475"/>
      <c r="AN25" s="1475"/>
      <c r="AO25" s="1475"/>
      <c r="AP25" s="1475"/>
      <c r="AQ25" s="1475"/>
      <c r="AR25" s="1475"/>
      <c r="AS25" s="1475"/>
      <c r="AT25" s="1475"/>
      <c r="AU25" s="1475"/>
      <c r="AV25" s="1475"/>
      <c r="AW25" s="1475"/>
      <c r="AX25" s="1476"/>
    </row>
    <row r="26" spans="1:122" ht="18" customHeight="1" thickTop="1" x14ac:dyDescent="0.4">
      <c r="B26" s="1659" t="s">
        <v>544</v>
      </c>
      <c r="C26" s="1660"/>
      <c r="D26" s="1755" t="s">
        <v>233</v>
      </c>
      <c r="E26" s="2495"/>
      <c r="F26" s="2495"/>
      <c r="G26" s="2495"/>
      <c r="H26" s="2495"/>
      <c r="I26" s="2496"/>
      <c r="J26" s="2497"/>
      <c r="K26" s="2498"/>
      <c r="L26" s="2498"/>
      <c r="M26" s="2498"/>
      <c r="N26" s="2498"/>
      <c r="O26" s="2499" t="s">
        <v>28</v>
      </c>
      <c r="P26" s="2500"/>
      <c r="Q26" s="2501"/>
      <c r="R26" s="2501"/>
      <c r="S26" s="2501"/>
      <c r="T26" s="2501"/>
      <c r="U26" s="2501"/>
      <c r="V26" s="2501"/>
      <c r="W26" s="2502" t="s">
        <v>28</v>
      </c>
      <c r="X26" s="2500"/>
      <c r="Y26" s="2501"/>
      <c r="Z26" s="2501"/>
      <c r="AA26" s="2501"/>
      <c r="AB26" s="2501"/>
      <c r="AC26" s="1734" t="s">
        <v>28</v>
      </c>
      <c r="AD26" s="2477"/>
      <c r="AE26" s="2478"/>
      <c r="AF26" s="2478"/>
      <c r="AG26" s="2478"/>
      <c r="AH26" s="2478"/>
      <c r="AI26" s="2478"/>
      <c r="AJ26" s="2479"/>
      <c r="AK26" s="2483" t="s">
        <v>545</v>
      </c>
      <c r="AL26" s="1739"/>
      <c r="AM26" s="1739"/>
      <c r="AN26" s="1739"/>
      <c r="AO26" s="1739"/>
      <c r="AP26" s="1739"/>
      <c r="AQ26" s="1739"/>
      <c r="AR26" s="1739"/>
      <c r="AS26" s="1739"/>
      <c r="AT26" s="1739"/>
      <c r="AU26" s="1739"/>
      <c r="AV26" s="1739"/>
      <c r="AW26" s="1739"/>
      <c r="AX26" s="2484"/>
    </row>
    <row r="27" spans="1:122" ht="18" customHeight="1" x14ac:dyDescent="0.4">
      <c r="B27" s="1661"/>
      <c r="C27" s="1662"/>
      <c r="D27" s="1646"/>
      <c r="E27" s="1167"/>
      <c r="F27" s="1167"/>
      <c r="G27" s="1167"/>
      <c r="H27" s="1167"/>
      <c r="I27" s="1168"/>
      <c r="J27" s="2488"/>
      <c r="K27" s="2442"/>
      <c r="L27" s="2442"/>
      <c r="M27" s="2442"/>
      <c r="N27" s="2442"/>
      <c r="O27" s="2432"/>
      <c r="P27" s="2490"/>
      <c r="Q27" s="2006"/>
      <c r="R27" s="2006"/>
      <c r="S27" s="2006"/>
      <c r="T27" s="2006"/>
      <c r="U27" s="2006"/>
      <c r="V27" s="2006"/>
      <c r="W27" s="2491"/>
      <c r="X27" s="2490"/>
      <c r="Y27" s="2006"/>
      <c r="Z27" s="2006"/>
      <c r="AA27" s="2006"/>
      <c r="AB27" s="2006"/>
      <c r="AC27" s="1173"/>
      <c r="AD27" s="2480"/>
      <c r="AE27" s="2481"/>
      <c r="AF27" s="2481"/>
      <c r="AG27" s="2481"/>
      <c r="AH27" s="2481"/>
      <c r="AI27" s="2481"/>
      <c r="AJ27" s="2482"/>
      <c r="AK27" s="1182"/>
      <c r="AL27" s="1183"/>
      <c r="AM27" s="1183"/>
      <c r="AN27" s="1183"/>
      <c r="AO27" s="1183"/>
      <c r="AP27" s="1183"/>
      <c r="AQ27" s="1183"/>
      <c r="AR27" s="1183"/>
      <c r="AS27" s="1183"/>
      <c r="AT27" s="1183"/>
      <c r="AU27" s="1183"/>
      <c r="AV27" s="1183"/>
      <c r="AW27" s="1183"/>
      <c r="AX27" s="2216"/>
    </row>
    <row r="28" spans="1:122" ht="18" customHeight="1" x14ac:dyDescent="0.4">
      <c r="B28" s="1661"/>
      <c r="C28" s="1662"/>
      <c r="D28" s="1643" t="s">
        <v>546</v>
      </c>
      <c r="E28" s="1153"/>
      <c r="F28" s="1153"/>
      <c r="G28" s="1153"/>
      <c r="H28" s="1153"/>
      <c r="I28" s="1154"/>
      <c r="J28" s="2486"/>
      <c r="K28" s="2487"/>
      <c r="L28" s="2487"/>
      <c r="M28" s="2487"/>
      <c r="N28" s="2487"/>
      <c r="O28" s="2431" t="s">
        <v>28</v>
      </c>
      <c r="P28" s="2490"/>
      <c r="Q28" s="2006"/>
      <c r="R28" s="2006"/>
      <c r="S28" s="2006"/>
      <c r="T28" s="2006"/>
      <c r="U28" s="2006"/>
      <c r="V28" s="2006"/>
      <c r="W28" s="2491" t="s">
        <v>28</v>
      </c>
      <c r="X28" s="2490"/>
      <c r="Y28" s="2006"/>
      <c r="Z28" s="2006"/>
      <c r="AA28" s="2006"/>
      <c r="AB28" s="2006"/>
      <c r="AC28" s="1159" t="s">
        <v>28</v>
      </c>
      <c r="AD28" s="2480"/>
      <c r="AE28" s="2481"/>
      <c r="AF28" s="2481"/>
      <c r="AG28" s="2481"/>
      <c r="AH28" s="2481"/>
      <c r="AI28" s="2481"/>
      <c r="AJ28" s="2482"/>
      <c r="AK28" s="1182"/>
      <c r="AL28" s="1183"/>
      <c r="AM28" s="1183"/>
      <c r="AN28" s="1183"/>
      <c r="AO28" s="1183"/>
      <c r="AP28" s="1183"/>
      <c r="AQ28" s="1183"/>
      <c r="AR28" s="1183"/>
      <c r="AS28" s="1183"/>
      <c r="AT28" s="1183"/>
      <c r="AU28" s="1183"/>
      <c r="AV28" s="1183"/>
      <c r="AW28" s="1183"/>
      <c r="AX28" s="2216"/>
    </row>
    <row r="29" spans="1:122" ht="18" customHeight="1" x14ac:dyDescent="0.4">
      <c r="B29" s="1661"/>
      <c r="C29" s="1662"/>
      <c r="D29" s="1646"/>
      <c r="E29" s="1167"/>
      <c r="F29" s="1167"/>
      <c r="G29" s="1167"/>
      <c r="H29" s="1167"/>
      <c r="I29" s="1168"/>
      <c r="J29" s="2488"/>
      <c r="K29" s="2442"/>
      <c r="L29" s="2442"/>
      <c r="M29" s="2442"/>
      <c r="N29" s="2442"/>
      <c r="O29" s="2489"/>
      <c r="P29" s="2490"/>
      <c r="Q29" s="2006"/>
      <c r="R29" s="2006"/>
      <c r="S29" s="2006"/>
      <c r="T29" s="2006"/>
      <c r="U29" s="2006"/>
      <c r="V29" s="2006"/>
      <c r="W29" s="2491"/>
      <c r="X29" s="2490"/>
      <c r="Y29" s="2006"/>
      <c r="Z29" s="2006"/>
      <c r="AA29" s="2006"/>
      <c r="AB29" s="2006"/>
      <c r="AC29" s="1173"/>
      <c r="AD29" s="2480"/>
      <c r="AE29" s="2481"/>
      <c r="AF29" s="2481"/>
      <c r="AG29" s="2481"/>
      <c r="AH29" s="2481"/>
      <c r="AI29" s="2481"/>
      <c r="AJ29" s="2482"/>
      <c r="AK29" s="1189"/>
      <c r="AL29" s="1190"/>
      <c r="AM29" s="1190"/>
      <c r="AN29" s="1190"/>
      <c r="AO29" s="1190"/>
      <c r="AP29" s="1190"/>
      <c r="AQ29" s="1190"/>
      <c r="AR29" s="1190"/>
      <c r="AS29" s="1190"/>
      <c r="AT29" s="1190"/>
      <c r="AU29" s="1190"/>
      <c r="AV29" s="1190"/>
      <c r="AW29" s="1190"/>
      <c r="AX29" s="2485"/>
    </row>
    <row r="30" spans="1:122" ht="18" customHeight="1" x14ac:dyDescent="0.4">
      <c r="B30" s="1661"/>
      <c r="C30" s="1662"/>
      <c r="D30" s="1643" t="s">
        <v>547</v>
      </c>
      <c r="E30" s="1153"/>
      <c r="F30" s="1153"/>
      <c r="G30" s="1153"/>
      <c r="H30" s="1153"/>
      <c r="I30" s="1154"/>
      <c r="J30" s="1631">
        <f>J26+J28</f>
        <v>0</v>
      </c>
      <c r="K30" s="1148"/>
      <c r="L30" s="1148"/>
      <c r="M30" s="1148"/>
      <c r="N30" s="1148"/>
      <c r="O30" s="895" t="s">
        <v>28</v>
      </c>
      <c r="P30" s="879">
        <f>P26+P28</f>
        <v>0</v>
      </c>
      <c r="Q30" s="880"/>
      <c r="R30" s="880"/>
      <c r="S30" s="880"/>
      <c r="T30" s="880"/>
      <c r="U30" s="880"/>
      <c r="V30" s="880"/>
      <c r="W30" s="883" t="s">
        <v>28</v>
      </c>
      <c r="X30" s="879">
        <f>X26+X28</f>
        <v>0</v>
      </c>
      <c r="Y30" s="880"/>
      <c r="Z30" s="880"/>
      <c r="AA30" s="880"/>
      <c r="AB30" s="880"/>
      <c r="AC30" s="1159" t="s">
        <v>28</v>
      </c>
      <c r="AD30" s="1711">
        <f>P30+X30</f>
        <v>0</v>
      </c>
      <c r="AE30" s="880"/>
      <c r="AF30" s="880"/>
      <c r="AG30" s="880"/>
      <c r="AH30" s="880"/>
      <c r="AI30" s="880"/>
      <c r="AJ30" s="1712"/>
      <c r="AK30" s="1619" t="s">
        <v>238</v>
      </c>
      <c r="AL30" s="674"/>
      <c r="AM30" s="674"/>
      <c r="AN30" s="674"/>
      <c r="AO30" s="674"/>
      <c r="AP30" s="674"/>
      <c r="AQ30" s="674"/>
      <c r="AR30" s="2476">
        <v>2</v>
      </c>
      <c r="AS30" s="2476"/>
      <c r="AT30" s="2476"/>
      <c r="AU30" s="2476"/>
      <c r="AV30" s="894" t="s">
        <v>28</v>
      </c>
      <c r="AW30" s="894"/>
      <c r="AX30" s="895" t="s">
        <v>66</v>
      </c>
      <c r="AY30" s="2446" t="s">
        <v>548</v>
      </c>
      <c r="AZ30" s="2447"/>
      <c r="BA30" s="2447"/>
      <c r="BB30" s="2447"/>
      <c r="BC30" s="2447"/>
      <c r="BD30" s="2447"/>
      <c r="BE30" s="2447"/>
      <c r="BF30" s="2447"/>
      <c r="BG30" s="2447"/>
      <c r="BK30" s="320"/>
      <c r="BL30" s="320"/>
    </row>
    <row r="31" spans="1:122" ht="18" customHeight="1" thickBot="1" x14ac:dyDescent="0.45">
      <c r="B31" s="1661"/>
      <c r="C31" s="1662"/>
      <c r="D31" s="2080"/>
      <c r="E31" s="1127"/>
      <c r="F31" s="1127"/>
      <c r="G31" s="1127"/>
      <c r="H31" s="1127"/>
      <c r="I31" s="1128"/>
      <c r="J31" s="1130"/>
      <c r="K31" s="1108"/>
      <c r="L31" s="1108"/>
      <c r="M31" s="1108"/>
      <c r="N31" s="1108"/>
      <c r="O31" s="1132"/>
      <c r="P31" s="1670"/>
      <c r="Q31" s="1965"/>
      <c r="R31" s="1965"/>
      <c r="S31" s="1965"/>
      <c r="T31" s="1965"/>
      <c r="U31" s="1965"/>
      <c r="V31" s="1965"/>
      <c r="W31" s="2083"/>
      <c r="X31" s="1670"/>
      <c r="Y31" s="1965"/>
      <c r="Z31" s="1965"/>
      <c r="AA31" s="1965"/>
      <c r="AB31" s="1965"/>
      <c r="AC31" s="1134"/>
      <c r="AD31" s="2474"/>
      <c r="AE31" s="1965"/>
      <c r="AF31" s="1965"/>
      <c r="AG31" s="1965"/>
      <c r="AH31" s="1965"/>
      <c r="AI31" s="1965"/>
      <c r="AJ31" s="2475"/>
      <c r="AK31" s="1113"/>
      <c r="AL31" s="1072"/>
      <c r="AM31" s="1072"/>
      <c r="AN31" s="1072"/>
      <c r="AO31" s="1072"/>
      <c r="AP31" s="1072"/>
      <c r="AQ31" s="1072"/>
      <c r="AR31" s="2201"/>
      <c r="AS31" s="2201"/>
      <c r="AT31" s="2201"/>
      <c r="AU31" s="2201"/>
      <c r="AV31" s="1079"/>
      <c r="AW31" s="1079"/>
      <c r="AX31" s="1132"/>
      <c r="AY31" s="2446"/>
      <c r="AZ31" s="2447"/>
      <c r="BA31" s="2447"/>
      <c r="BB31" s="2447"/>
      <c r="BC31" s="2447"/>
      <c r="BD31" s="2447"/>
      <c r="BE31" s="2447"/>
      <c r="BF31" s="2447"/>
      <c r="BG31" s="2447"/>
      <c r="BK31" s="320"/>
      <c r="BL31" s="321"/>
    </row>
    <row r="32" spans="1:122" ht="15" customHeight="1" x14ac:dyDescent="0.4">
      <c r="B32" s="1661"/>
      <c r="C32" s="1662"/>
      <c r="D32" s="2448" t="s">
        <v>549</v>
      </c>
      <c r="E32" s="2429"/>
      <c r="F32" s="2429"/>
      <c r="G32" s="2429"/>
      <c r="H32" s="2429"/>
      <c r="I32" s="2429"/>
      <c r="J32" s="2429"/>
      <c r="K32" s="2429"/>
      <c r="L32" s="2429"/>
      <c r="M32" s="2429"/>
      <c r="N32" s="2429"/>
      <c r="O32" s="2449"/>
      <c r="P32" s="2453" t="s">
        <v>550</v>
      </c>
      <c r="Q32" s="2454"/>
      <c r="R32" s="2454"/>
      <c r="S32" s="2454"/>
      <c r="T32" s="2454"/>
      <c r="U32" s="2454"/>
      <c r="V32" s="2454"/>
      <c r="W32" s="2454"/>
      <c r="X32" s="2454"/>
      <c r="Y32" s="2454"/>
      <c r="Z32" s="2454"/>
      <c r="AA32" s="2454"/>
      <c r="AB32" s="2454"/>
      <c r="AC32" s="2454"/>
      <c r="AD32" s="2454"/>
      <c r="AE32" s="2454"/>
      <c r="AF32" s="2454"/>
      <c r="AG32" s="2454"/>
      <c r="AH32" s="2454"/>
      <c r="AI32" s="2454"/>
      <c r="AJ32" s="2454"/>
      <c r="AK32" s="2454"/>
      <c r="AL32" s="2454"/>
      <c r="AM32" s="2454"/>
      <c r="AN32" s="2454"/>
      <c r="AO32" s="2454"/>
      <c r="AP32" s="2454"/>
      <c r="AQ32" s="2454"/>
      <c r="AR32" s="2454"/>
      <c r="AS32" s="2454"/>
      <c r="AT32" s="2454"/>
      <c r="AU32" s="2454"/>
      <c r="AV32" s="2454"/>
      <c r="AW32" s="2454"/>
      <c r="AX32" s="2455"/>
      <c r="AY32" s="2446"/>
      <c r="AZ32" s="2447"/>
      <c r="BA32" s="2447"/>
      <c r="BB32" s="2447"/>
      <c r="BC32" s="2447"/>
      <c r="BD32" s="2447"/>
      <c r="BE32" s="2447"/>
      <c r="BF32" s="2447"/>
      <c r="BG32" s="2447"/>
    </row>
    <row r="33" spans="2:90" ht="15" customHeight="1" x14ac:dyDescent="0.4">
      <c r="B33" s="1661"/>
      <c r="C33" s="1662"/>
      <c r="D33" s="2450"/>
      <c r="E33" s="2451"/>
      <c r="F33" s="2451"/>
      <c r="G33" s="2451"/>
      <c r="H33" s="2451"/>
      <c r="I33" s="2451"/>
      <c r="J33" s="2451"/>
      <c r="K33" s="2451"/>
      <c r="L33" s="2451"/>
      <c r="M33" s="2451"/>
      <c r="N33" s="2451"/>
      <c r="O33" s="2452"/>
      <c r="P33" s="2456"/>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457"/>
      <c r="AO33" s="2457"/>
      <c r="AP33" s="2457"/>
      <c r="AQ33" s="2457"/>
      <c r="AR33" s="2457"/>
      <c r="AS33" s="2457"/>
      <c r="AT33" s="2457"/>
      <c r="AU33" s="2457"/>
      <c r="AV33" s="2457"/>
      <c r="AW33" s="2457"/>
      <c r="AX33" s="2458"/>
      <c r="AY33" s="2446"/>
      <c r="AZ33" s="2447"/>
      <c r="BA33" s="2447"/>
      <c r="BB33" s="2447"/>
      <c r="BC33" s="2447"/>
      <c r="BD33" s="2447"/>
      <c r="BE33" s="2447"/>
      <c r="BF33" s="2447"/>
      <c r="BG33" s="2447"/>
    </row>
    <row r="34" spans="2:90" ht="15" customHeight="1" x14ac:dyDescent="0.4">
      <c r="B34" s="1661"/>
      <c r="C34" s="1662"/>
      <c r="D34" s="2462" t="s">
        <v>551</v>
      </c>
      <c r="E34" s="2463"/>
      <c r="F34" s="2463"/>
      <c r="G34" s="2463"/>
      <c r="H34" s="2463"/>
      <c r="I34" s="2464"/>
      <c r="J34" s="2467" t="s">
        <v>552</v>
      </c>
      <c r="K34" s="2468"/>
      <c r="L34" s="2468"/>
      <c r="M34" s="2468"/>
      <c r="N34" s="2468"/>
      <c r="O34" s="2469"/>
      <c r="P34" s="2456"/>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c r="AN34" s="2457"/>
      <c r="AO34" s="2457"/>
      <c r="AP34" s="2457"/>
      <c r="AQ34" s="2457"/>
      <c r="AR34" s="2457"/>
      <c r="AS34" s="2457"/>
      <c r="AT34" s="2457"/>
      <c r="AU34" s="2457"/>
      <c r="AV34" s="2457"/>
      <c r="AW34" s="2457"/>
      <c r="AX34" s="2458"/>
      <c r="AY34" s="165"/>
      <c r="AZ34" s="165"/>
      <c r="BB34" s="322"/>
      <c r="BC34" s="322"/>
      <c r="BD34" s="322"/>
      <c r="BE34" s="322"/>
      <c r="BF34" s="322"/>
      <c r="BG34" s="322"/>
      <c r="BK34" s="320"/>
      <c r="BL34" s="320"/>
    </row>
    <row r="35" spans="2:90" ht="21" customHeight="1" thickBot="1" x14ac:dyDescent="0.45">
      <c r="B35" s="1664"/>
      <c r="C35" s="1665"/>
      <c r="D35" s="2465"/>
      <c r="E35" s="2416"/>
      <c r="F35" s="2416"/>
      <c r="G35" s="2416"/>
      <c r="H35" s="2416"/>
      <c r="I35" s="2466"/>
      <c r="J35" s="2470"/>
      <c r="K35" s="2471"/>
      <c r="L35" s="2471"/>
      <c r="M35" s="2471"/>
      <c r="N35" s="2472" t="s">
        <v>28</v>
      </c>
      <c r="O35" s="2473"/>
      <c r="P35" s="2459"/>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c r="AS35" s="2460"/>
      <c r="AT35" s="2460"/>
      <c r="AU35" s="2460"/>
      <c r="AV35" s="2460"/>
      <c r="AW35" s="2460"/>
      <c r="AX35" s="2461"/>
      <c r="AY35" s="165"/>
      <c r="AZ35" s="165"/>
      <c r="BB35" s="322"/>
      <c r="BC35" s="322"/>
      <c r="BD35" s="322"/>
      <c r="BE35" s="322"/>
      <c r="BF35" s="322"/>
      <c r="BG35" s="322"/>
      <c r="BK35" s="320"/>
      <c r="BL35" s="321"/>
    </row>
    <row r="36" spans="2:90" ht="30" customHeight="1" x14ac:dyDescent="0.4">
      <c r="B36" s="1677" t="s">
        <v>553</v>
      </c>
      <c r="C36" s="2434"/>
      <c r="D36" s="1383"/>
      <c r="E36" s="2436" t="s">
        <v>554</v>
      </c>
      <c r="F36" s="2436"/>
      <c r="G36" s="2436"/>
      <c r="H36" s="2436"/>
      <c r="I36" s="2436"/>
      <c r="J36" s="2436"/>
      <c r="K36" s="2436"/>
      <c r="L36" s="2436"/>
      <c r="M36" s="2436"/>
      <c r="N36" s="2436"/>
      <c r="O36" s="2436"/>
      <c r="P36" s="2436"/>
      <c r="Q36" s="2436"/>
      <c r="R36" s="2436"/>
      <c r="S36" s="2436"/>
      <c r="T36" s="2436"/>
      <c r="U36" s="2436"/>
      <c r="V36" s="2436"/>
      <c r="W36" s="2436"/>
      <c r="X36" s="2436"/>
      <c r="Y36" s="2436"/>
      <c r="Z36" s="2436"/>
      <c r="AA36" s="2436"/>
      <c r="AB36" s="2436"/>
      <c r="AC36" s="2436"/>
      <c r="AD36" s="2436"/>
      <c r="AE36" s="2438"/>
      <c r="AF36" s="2439"/>
      <c r="AG36" s="323"/>
      <c r="AH36" s="324"/>
      <c r="AI36" s="324"/>
      <c r="AJ36" s="324"/>
      <c r="AK36" s="324"/>
      <c r="AL36" s="324"/>
      <c r="AM36" s="324"/>
      <c r="AN36" s="324"/>
      <c r="AO36" s="324"/>
      <c r="AP36" s="324"/>
      <c r="AQ36" s="324"/>
      <c r="AR36" s="2442"/>
      <c r="AS36" s="2442"/>
      <c r="AT36" s="2442"/>
      <c r="AU36" s="2442"/>
      <c r="AV36" s="2444" t="s">
        <v>28</v>
      </c>
      <c r="AW36" s="2444"/>
      <c r="AX36" s="2431" t="s">
        <v>69</v>
      </c>
      <c r="AY36" s="325"/>
      <c r="AZ36" s="322"/>
      <c r="BA36" s="322"/>
      <c r="BB36" s="322"/>
      <c r="BC36" s="322"/>
      <c r="BD36" s="322"/>
      <c r="BE36" s="322"/>
      <c r="BF36" s="322"/>
      <c r="BG36" s="322"/>
      <c r="BL36" s="321"/>
    </row>
    <row r="37" spans="2:90" ht="29.25" customHeight="1" thickBot="1" x14ac:dyDescent="0.45">
      <c r="B37" s="1677"/>
      <c r="C37" s="2434"/>
      <c r="D37" s="2435"/>
      <c r="E37" s="2437"/>
      <c r="F37" s="2437"/>
      <c r="G37" s="2437"/>
      <c r="H37" s="2437"/>
      <c r="I37" s="2437"/>
      <c r="J37" s="2437"/>
      <c r="K37" s="2437"/>
      <c r="L37" s="2437"/>
      <c r="M37" s="2437"/>
      <c r="N37" s="2437"/>
      <c r="O37" s="2437"/>
      <c r="P37" s="2437"/>
      <c r="Q37" s="2437"/>
      <c r="R37" s="2437"/>
      <c r="S37" s="2437"/>
      <c r="T37" s="2437"/>
      <c r="U37" s="2437"/>
      <c r="V37" s="2437"/>
      <c r="W37" s="2437"/>
      <c r="X37" s="2437"/>
      <c r="Y37" s="2437"/>
      <c r="Z37" s="2437"/>
      <c r="AA37" s="2437"/>
      <c r="AB37" s="2437"/>
      <c r="AC37" s="2437"/>
      <c r="AD37" s="2437"/>
      <c r="AE37" s="2440"/>
      <c r="AF37" s="2441"/>
      <c r="AG37" s="326"/>
      <c r="AH37" s="327"/>
      <c r="AI37" s="327"/>
      <c r="AJ37" s="327"/>
      <c r="AK37" s="327"/>
      <c r="AL37" s="327"/>
      <c r="AM37" s="327"/>
      <c r="AN37" s="327"/>
      <c r="AO37" s="327"/>
      <c r="AP37" s="327"/>
      <c r="AQ37" s="327"/>
      <c r="AR37" s="2443"/>
      <c r="AS37" s="2443"/>
      <c r="AT37" s="2443"/>
      <c r="AU37" s="2443"/>
      <c r="AV37" s="2445"/>
      <c r="AW37" s="2445"/>
      <c r="AX37" s="2432"/>
      <c r="BL37" s="321"/>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row>
    <row r="38" spans="2:90" ht="18" customHeight="1" x14ac:dyDescent="0.4">
      <c r="B38" s="1679" t="s">
        <v>555</v>
      </c>
      <c r="C38" s="1069"/>
      <c r="D38" s="1069"/>
      <c r="E38" s="1069"/>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c r="AB38" s="1069"/>
      <c r="AC38" s="1069"/>
      <c r="AD38" s="1069"/>
      <c r="AE38" s="1069"/>
      <c r="AF38" s="1069"/>
      <c r="AG38" s="328"/>
      <c r="AH38" s="329"/>
      <c r="AI38" s="329"/>
      <c r="AJ38" s="329"/>
      <c r="AK38" s="329"/>
      <c r="AL38" s="329"/>
      <c r="AM38" s="329"/>
      <c r="AN38" s="329"/>
      <c r="AO38" s="329"/>
      <c r="AP38" s="329"/>
      <c r="AQ38" s="329"/>
      <c r="AR38" s="1150">
        <f>AR30+AR36</f>
        <v>2</v>
      </c>
      <c r="AS38" s="1150"/>
      <c r="AT38" s="1150"/>
      <c r="AU38" s="1150"/>
      <c r="AV38" s="1078" t="s">
        <v>28</v>
      </c>
      <c r="AW38" s="1078"/>
      <c r="AX38" s="1080" t="s">
        <v>71</v>
      </c>
      <c r="BL38" s="320"/>
    </row>
    <row r="39" spans="2:90" ht="13.5" customHeight="1" thickBot="1" x14ac:dyDescent="0.45">
      <c r="B39" s="679"/>
      <c r="C39" s="680"/>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A39" s="680"/>
      <c r="AB39" s="680"/>
      <c r="AC39" s="680"/>
      <c r="AD39" s="680"/>
      <c r="AE39" s="680"/>
      <c r="AF39" s="680"/>
      <c r="AG39" s="330"/>
      <c r="AH39" s="331"/>
      <c r="AI39" s="331"/>
      <c r="AJ39" s="331"/>
      <c r="AK39" s="331"/>
      <c r="AL39" s="331"/>
      <c r="AM39" s="331"/>
      <c r="AN39" s="331"/>
      <c r="AO39" s="331"/>
      <c r="AP39" s="331"/>
      <c r="AQ39" s="331"/>
      <c r="AR39" s="1965"/>
      <c r="AS39" s="1965"/>
      <c r="AT39" s="1965"/>
      <c r="AU39" s="1965"/>
      <c r="AV39" s="1079"/>
      <c r="AW39" s="1079"/>
      <c r="AX39" s="1081"/>
      <c r="AY39" s="41" t="s">
        <v>556</v>
      </c>
      <c r="BL39" s="321"/>
    </row>
    <row r="40" spans="2:90" ht="11.25" customHeight="1" thickBot="1" x14ac:dyDescent="0.45">
      <c r="BL40" s="321"/>
    </row>
    <row r="41" spans="2:90" ht="15.75" customHeight="1" x14ac:dyDescent="0.4">
      <c r="B41" s="2433" t="s">
        <v>557</v>
      </c>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0"/>
      <c r="Y41" s="2410"/>
      <c r="Z41" s="2410"/>
      <c r="AA41" s="2410"/>
      <c r="AB41" s="2410"/>
      <c r="AC41" s="2410"/>
      <c r="AD41" s="2410"/>
      <c r="AE41" s="2410"/>
      <c r="AF41" s="2410"/>
      <c r="AG41" s="2413"/>
      <c r="AH41" s="2414"/>
      <c r="AI41" s="2414"/>
      <c r="AJ41" s="2414"/>
      <c r="AK41" s="2417" t="s">
        <v>558</v>
      </c>
      <c r="AL41" s="2417"/>
      <c r="AM41" s="2417"/>
      <c r="AN41" s="2417"/>
      <c r="AO41" s="2417"/>
      <c r="AP41" s="2419"/>
      <c r="AQ41" s="2419"/>
      <c r="AR41" s="2419"/>
      <c r="AS41" s="2419"/>
      <c r="AT41" s="2421" t="s">
        <v>559</v>
      </c>
      <c r="AU41" s="2421"/>
      <c r="AV41" s="2421"/>
      <c r="AW41" s="2421"/>
      <c r="AX41" s="2422"/>
      <c r="AY41" s="165"/>
      <c r="AZ41" s="165"/>
    </row>
    <row r="42" spans="2:90" ht="15.75" customHeight="1" thickBot="1" x14ac:dyDescent="0.45">
      <c r="B42" s="2411"/>
      <c r="C42" s="2412"/>
      <c r="D42" s="2412"/>
      <c r="E42" s="2412"/>
      <c r="F42" s="2412"/>
      <c r="G42" s="2412"/>
      <c r="H42" s="2412"/>
      <c r="I42" s="2412"/>
      <c r="J42" s="2412"/>
      <c r="K42" s="2412"/>
      <c r="L42" s="2412"/>
      <c r="M42" s="2412"/>
      <c r="N42" s="2412"/>
      <c r="O42" s="2412"/>
      <c r="P42" s="2412"/>
      <c r="Q42" s="2412"/>
      <c r="R42" s="2412"/>
      <c r="S42" s="2412"/>
      <c r="T42" s="2412"/>
      <c r="U42" s="2412"/>
      <c r="V42" s="2412"/>
      <c r="W42" s="2412"/>
      <c r="X42" s="2412"/>
      <c r="Y42" s="2412"/>
      <c r="Z42" s="2412"/>
      <c r="AA42" s="2412"/>
      <c r="AB42" s="2412"/>
      <c r="AC42" s="2412"/>
      <c r="AD42" s="2412"/>
      <c r="AE42" s="2412"/>
      <c r="AF42" s="2412"/>
      <c r="AG42" s="2415"/>
      <c r="AH42" s="2416"/>
      <c r="AI42" s="2416"/>
      <c r="AJ42" s="2416"/>
      <c r="AK42" s="2418"/>
      <c r="AL42" s="2418"/>
      <c r="AM42" s="2418"/>
      <c r="AN42" s="2418"/>
      <c r="AO42" s="2418"/>
      <c r="AP42" s="2420"/>
      <c r="AQ42" s="2420"/>
      <c r="AR42" s="2420"/>
      <c r="AS42" s="2420"/>
      <c r="AT42" s="2423"/>
      <c r="AU42" s="2423"/>
      <c r="AV42" s="2423"/>
      <c r="AW42" s="2423"/>
      <c r="AX42" s="2424"/>
      <c r="AY42" s="165"/>
      <c r="AZ42" s="165"/>
    </row>
    <row r="43" spans="2:90" ht="12" customHeight="1" thickBot="1" x14ac:dyDescent="0.45">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3"/>
      <c r="AH43" s="333"/>
      <c r="AI43" s="333"/>
      <c r="AJ43" s="333"/>
      <c r="AK43" s="332"/>
      <c r="AL43" s="332"/>
      <c r="AM43" s="332"/>
      <c r="AN43" s="332"/>
      <c r="AO43" s="332"/>
      <c r="AP43" s="332"/>
      <c r="AQ43" s="332"/>
      <c r="AR43" s="332"/>
      <c r="AS43" s="332"/>
      <c r="AT43" s="332"/>
      <c r="AU43" s="332"/>
      <c r="AV43" s="334"/>
      <c r="AW43" s="334"/>
      <c r="AX43" s="334"/>
      <c r="AY43" s="165"/>
      <c r="AZ43" s="165"/>
    </row>
    <row r="44" spans="2:90" ht="15" customHeight="1" x14ac:dyDescent="0.4">
      <c r="B44" s="2409" t="s">
        <v>560</v>
      </c>
      <c r="C44" s="2410"/>
      <c r="D44" s="2410"/>
      <c r="E44" s="2410"/>
      <c r="F44" s="2410"/>
      <c r="G44" s="2410"/>
      <c r="H44" s="2410"/>
      <c r="I44" s="2410"/>
      <c r="J44" s="2410"/>
      <c r="K44" s="2410"/>
      <c r="L44" s="2410"/>
      <c r="M44" s="2410"/>
      <c r="N44" s="2410"/>
      <c r="O44" s="2410"/>
      <c r="P44" s="2410"/>
      <c r="Q44" s="2410"/>
      <c r="R44" s="2410"/>
      <c r="S44" s="2410"/>
      <c r="T44" s="2410"/>
      <c r="U44" s="2410"/>
      <c r="V44" s="2410"/>
      <c r="W44" s="2410"/>
      <c r="X44" s="2410"/>
      <c r="Y44" s="2410"/>
      <c r="Z44" s="2410"/>
      <c r="AA44" s="2410"/>
      <c r="AB44" s="2410"/>
      <c r="AC44" s="2410"/>
      <c r="AD44" s="2410"/>
      <c r="AE44" s="2410"/>
      <c r="AF44" s="2410"/>
      <c r="AG44" s="2413"/>
      <c r="AH44" s="2414"/>
      <c r="AI44" s="2414"/>
      <c r="AJ44" s="2414"/>
      <c r="AK44" s="2417" t="s">
        <v>558</v>
      </c>
      <c r="AL44" s="2417"/>
      <c r="AM44" s="2417"/>
      <c r="AN44" s="2417"/>
      <c r="AO44" s="2417"/>
      <c r="AP44" s="2419"/>
      <c r="AQ44" s="2419"/>
      <c r="AR44" s="2419"/>
      <c r="AS44" s="2419"/>
      <c r="AT44" s="2421" t="s">
        <v>559</v>
      </c>
      <c r="AU44" s="2421"/>
      <c r="AV44" s="2421"/>
      <c r="AW44" s="2421"/>
      <c r="AX44" s="2422"/>
      <c r="AY44" s="165"/>
      <c r="AZ44" s="165"/>
    </row>
    <row r="45" spans="2:90" ht="15" customHeight="1" thickBot="1" x14ac:dyDescent="0.45">
      <c r="B45" s="2411"/>
      <c r="C45" s="2412"/>
      <c r="D45" s="2412"/>
      <c r="E45" s="2412"/>
      <c r="F45" s="2412"/>
      <c r="G45" s="2412"/>
      <c r="H45" s="2412"/>
      <c r="I45" s="2412"/>
      <c r="J45" s="2412"/>
      <c r="K45" s="2412"/>
      <c r="L45" s="241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5"/>
      <c r="AH45" s="2416"/>
      <c r="AI45" s="2416"/>
      <c r="AJ45" s="2416"/>
      <c r="AK45" s="2418"/>
      <c r="AL45" s="2418"/>
      <c r="AM45" s="2418"/>
      <c r="AN45" s="2418"/>
      <c r="AO45" s="2418"/>
      <c r="AP45" s="2420"/>
      <c r="AQ45" s="2420"/>
      <c r="AR45" s="2420"/>
      <c r="AS45" s="2420"/>
      <c r="AT45" s="2423"/>
      <c r="AU45" s="2423"/>
      <c r="AV45" s="2423"/>
      <c r="AW45" s="2423"/>
      <c r="AX45" s="2424"/>
      <c r="AY45" s="165"/>
      <c r="AZ45" s="165"/>
    </row>
    <row r="46" spans="2:90" ht="15" customHeight="1" x14ac:dyDescent="0.4">
      <c r="B46" s="2409" t="s">
        <v>561</v>
      </c>
      <c r="C46" s="2410"/>
      <c r="D46" s="2410"/>
      <c r="E46" s="2410"/>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25"/>
      <c r="AH46" s="2426"/>
      <c r="AI46" s="2426"/>
      <c r="AJ46" s="2426"/>
      <c r="AK46" s="2426"/>
      <c r="AL46" s="2426"/>
      <c r="AM46" s="2426"/>
      <c r="AN46" s="2426"/>
      <c r="AO46" s="2426"/>
      <c r="AP46" s="2426"/>
      <c r="AQ46" s="2426"/>
      <c r="AR46" s="2426"/>
      <c r="AS46" s="2426"/>
      <c r="AT46" s="2426"/>
      <c r="AU46" s="2426"/>
      <c r="AV46" s="2429" t="s">
        <v>19</v>
      </c>
      <c r="AW46" s="2429"/>
      <c r="AX46" s="2402" t="s">
        <v>76</v>
      </c>
      <c r="AY46" s="165"/>
      <c r="AZ46" s="165"/>
    </row>
    <row r="47" spans="2:90" ht="15" customHeight="1" thickBot="1" x14ac:dyDescent="0.45">
      <c r="B47" s="2411"/>
      <c r="C47" s="2412"/>
      <c r="D47" s="2412"/>
      <c r="E47" s="2412"/>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27"/>
      <c r="AH47" s="2428"/>
      <c r="AI47" s="2428"/>
      <c r="AJ47" s="2428"/>
      <c r="AK47" s="2428"/>
      <c r="AL47" s="2428"/>
      <c r="AM47" s="2428"/>
      <c r="AN47" s="2428"/>
      <c r="AO47" s="2428"/>
      <c r="AP47" s="2428"/>
      <c r="AQ47" s="2428"/>
      <c r="AR47" s="2428"/>
      <c r="AS47" s="2428"/>
      <c r="AT47" s="2428"/>
      <c r="AU47" s="2428"/>
      <c r="AV47" s="2430"/>
      <c r="AW47" s="2430"/>
      <c r="AX47" s="2403"/>
      <c r="AY47" s="165"/>
      <c r="AZ47" s="165"/>
    </row>
    <row r="48" spans="2:90" ht="15" customHeight="1" x14ac:dyDescent="0.4">
      <c r="B48" s="2390" t="s">
        <v>562</v>
      </c>
      <c r="C48" s="2391"/>
      <c r="D48" s="2391"/>
      <c r="E48" s="2391"/>
      <c r="F48" s="2391"/>
      <c r="G48" s="2391"/>
      <c r="H48" s="2391"/>
      <c r="I48" s="2391"/>
      <c r="J48" s="2391"/>
      <c r="K48" s="2391"/>
      <c r="L48" s="2391"/>
      <c r="M48" s="2391"/>
      <c r="N48" s="2391"/>
      <c r="O48" s="2391"/>
      <c r="P48" s="2391"/>
      <c r="Q48" s="2391"/>
      <c r="R48" s="2391"/>
      <c r="S48" s="2391"/>
      <c r="T48" s="2391"/>
      <c r="U48" s="2391"/>
      <c r="V48" s="2391"/>
      <c r="W48" s="2391"/>
      <c r="X48" s="2391"/>
      <c r="Y48" s="2391"/>
      <c r="Z48" s="2391"/>
      <c r="AA48" s="2391"/>
      <c r="AB48" s="2391"/>
      <c r="AC48" s="2391"/>
      <c r="AD48" s="2391"/>
      <c r="AE48" s="2391"/>
      <c r="AF48" s="2392"/>
      <c r="AG48" s="2396"/>
      <c r="AH48" s="2397"/>
      <c r="AI48" s="2397"/>
      <c r="AJ48" s="2397"/>
      <c r="AK48" s="2397"/>
      <c r="AL48" s="2397"/>
      <c r="AM48" s="2397"/>
      <c r="AN48" s="2397"/>
      <c r="AO48" s="2397"/>
      <c r="AP48" s="2397"/>
      <c r="AQ48" s="2397"/>
      <c r="AR48" s="2397"/>
      <c r="AS48" s="2397"/>
      <c r="AT48" s="2397"/>
      <c r="AU48" s="2397"/>
      <c r="AV48" s="2400" t="s">
        <v>381</v>
      </c>
      <c r="AW48" s="2400"/>
      <c r="AX48" s="2402" t="s">
        <v>79</v>
      </c>
      <c r="AY48" s="165"/>
      <c r="AZ48" s="165"/>
    </row>
    <row r="49" spans="1:62" ht="15" customHeight="1" thickBot="1" x14ac:dyDescent="0.45">
      <c r="B49" s="2393"/>
      <c r="C49" s="2394"/>
      <c r="D49" s="2394"/>
      <c r="E49" s="2394"/>
      <c r="F49" s="2394"/>
      <c r="G49" s="2394"/>
      <c r="H49" s="2394"/>
      <c r="I49" s="2394"/>
      <c r="J49" s="2394"/>
      <c r="K49" s="2394"/>
      <c r="L49" s="2394"/>
      <c r="M49" s="2394"/>
      <c r="N49" s="2394"/>
      <c r="O49" s="2394"/>
      <c r="P49" s="2394"/>
      <c r="Q49" s="2394"/>
      <c r="R49" s="2394"/>
      <c r="S49" s="2394"/>
      <c r="T49" s="2394"/>
      <c r="U49" s="2394"/>
      <c r="V49" s="2394"/>
      <c r="W49" s="2394"/>
      <c r="X49" s="2394"/>
      <c r="Y49" s="2394"/>
      <c r="Z49" s="2394"/>
      <c r="AA49" s="2394"/>
      <c r="AB49" s="2394"/>
      <c r="AC49" s="2394"/>
      <c r="AD49" s="2394"/>
      <c r="AE49" s="2394"/>
      <c r="AF49" s="2395"/>
      <c r="AG49" s="2398"/>
      <c r="AH49" s="2399"/>
      <c r="AI49" s="2399"/>
      <c r="AJ49" s="2399"/>
      <c r="AK49" s="2399"/>
      <c r="AL49" s="2399"/>
      <c r="AM49" s="2399"/>
      <c r="AN49" s="2399"/>
      <c r="AO49" s="2399"/>
      <c r="AP49" s="2399"/>
      <c r="AQ49" s="2399"/>
      <c r="AR49" s="2399"/>
      <c r="AS49" s="2399"/>
      <c r="AT49" s="2399"/>
      <c r="AU49" s="2399"/>
      <c r="AV49" s="2401"/>
      <c r="AW49" s="2401"/>
      <c r="AX49" s="2403"/>
      <c r="AY49" s="165"/>
      <c r="AZ49" s="165"/>
    </row>
    <row r="50" spans="1:62" ht="15" customHeight="1" x14ac:dyDescent="0.4">
      <c r="B50" s="2404" t="s">
        <v>563</v>
      </c>
      <c r="C50" s="1069"/>
      <c r="D50" s="1069"/>
      <c r="E50" s="1069"/>
      <c r="F50" s="1069"/>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2405">
        <f>AG46*1200-AG48</f>
        <v>0</v>
      </c>
      <c r="AH50" s="2406"/>
      <c r="AI50" s="2406"/>
      <c r="AJ50" s="2406"/>
      <c r="AK50" s="2406"/>
      <c r="AL50" s="2406"/>
      <c r="AM50" s="2406"/>
      <c r="AN50" s="2406"/>
      <c r="AO50" s="2406"/>
      <c r="AP50" s="2406"/>
      <c r="AQ50" s="2406"/>
      <c r="AR50" s="2406"/>
      <c r="AS50" s="2406"/>
      <c r="AT50" s="2406"/>
      <c r="AU50" s="2406"/>
      <c r="AV50" s="1078" t="s">
        <v>381</v>
      </c>
      <c r="AW50" s="1078"/>
      <c r="AX50" s="1080" t="s">
        <v>81</v>
      </c>
      <c r="AY50" s="165"/>
      <c r="AZ50" s="165"/>
    </row>
    <row r="51" spans="1:62" ht="15" customHeight="1" thickBot="1" x14ac:dyDescent="0.45">
      <c r="B51" s="1071"/>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c r="AA51" s="1072"/>
      <c r="AB51" s="1072"/>
      <c r="AC51" s="1072"/>
      <c r="AD51" s="1072"/>
      <c r="AE51" s="1072"/>
      <c r="AF51" s="1072"/>
      <c r="AG51" s="2407"/>
      <c r="AH51" s="2408"/>
      <c r="AI51" s="2408"/>
      <c r="AJ51" s="2408"/>
      <c r="AK51" s="2408"/>
      <c r="AL51" s="2408"/>
      <c r="AM51" s="2408"/>
      <c r="AN51" s="2408"/>
      <c r="AO51" s="2408"/>
      <c r="AP51" s="2408"/>
      <c r="AQ51" s="2408"/>
      <c r="AR51" s="2408"/>
      <c r="AS51" s="2408"/>
      <c r="AT51" s="2408"/>
      <c r="AU51" s="2408"/>
      <c r="AV51" s="1079"/>
      <c r="AW51" s="1079"/>
      <c r="AX51" s="1081"/>
      <c r="AY51" s="165"/>
      <c r="AZ51" s="165"/>
    </row>
    <row r="52" spans="1:62" ht="15" customHeight="1" x14ac:dyDescent="0.4">
      <c r="A52" s="2" t="s">
        <v>85</v>
      </c>
      <c r="AG52" s="577"/>
      <c r="AH52" s="577"/>
      <c r="AI52" s="577"/>
      <c r="AJ52" s="577"/>
      <c r="AK52" s="577"/>
      <c r="AL52" s="577"/>
      <c r="AM52" s="577"/>
      <c r="AN52" s="577"/>
      <c r="AO52" s="577"/>
      <c r="AP52" s="577"/>
      <c r="AQ52" s="577"/>
      <c r="AR52" s="577"/>
      <c r="AS52" s="577"/>
      <c r="AT52" s="577"/>
      <c r="AU52" s="577"/>
      <c r="AV52" s="577"/>
      <c r="AW52" s="577"/>
      <c r="AX52" s="577"/>
      <c r="AY52" s="577"/>
      <c r="AZ52" s="577"/>
      <c r="BA52" s="577"/>
      <c r="BB52" s="577"/>
      <c r="BC52" s="577"/>
      <c r="BD52" s="577"/>
      <c r="BE52" s="577"/>
      <c r="BF52" s="577"/>
      <c r="BG52" s="577"/>
    </row>
    <row r="53" spans="1:62" ht="15" customHeight="1" x14ac:dyDescent="0.4">
      <c r="A53" s="2" t="s">
        <v>564</v>
      </c>
      <c r="AG53" s="577"/>
      <c r="AH53" s="577"/>
      <c r="AI53" s="577"/>
      <c r="AJ53" s="577"/>
      <c r="AK53" s="577"/>
      <c r="AL53" s="577"/>
      <c r="AM53" s="577"/>
      <c r="AN53" s="577"/>
      <c r="AO53" s="577"/>
      <c r="AP53" s="577"/>
      <c r="AQ53" s="577"/>
      <c r="AR53" s="577"/>
      <c r="AS53" s="577"/>
      <c r="AT53" s="577"/>
      <c r="AU53" s="577"/>
      <c r="AV53" s="577"/>
      <c r="AW53" s="577"/>
      <c r="AX53" s="577"/>
      <c r="AY53" s="577"/>
      <c r="AZ53" s="577"/>
      <c r="BA53" s="577"/>
      <c r="BB53" s="577"/>
      <c r="BC53" s="577"/>
      <c r="BD53" s="577"/>
      <c r="BE53" s="577"/>
      <c r="BF53" s="577"/>
      <c r="BG53" s="577"/>
    </row>
    <row r="54" spans="1:62" ht="15" customHeight="1" x14ac:dyDescent="0.4">
      <c r="B54" s="2" t="s">
        <v>565</v>
      </c>
    </row>
    <row r="55" spans="1:62" ht="15" customHeight="1" x14ac:dyDescent="0.4">
      <c r="B55" s="576" t="s">
        <v>566</v>
      </c>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69"/>
    </row>
    <row r="56" spans="1:62" ht="15" customHeight="1" x14ac:dyDescent="0.4">
      <c r="A56" s="2" t="s">
        <v>567</v>
      </c>
    </row>
    <row r="57" spans="1:62" ht="15.75" customHeight="1" x14ac:dyDescent="0.4">
      <c r="B57" s="2389" t="s">
        <v>568</v>
      </c>
      <c r="C57" s="2389"/>
      <c r="D57" s="2389"/>
      <c r="E57" s="2389"/>
      <c r="F57" s="2389"/>
      <c r="G57" s="2389"/>
      <c r="H57" s="2389"/>
      <c r="I57" s="2389"/>
      <c r="J57" s="2389"/>
      <c r="K57" s="2389"/>
      <c r="L57" s="2389"/>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c r="AS57" s="2389"/>
      <c r="AT57" s="2389"/>
      <c r="AU57" s="2389"/>
      <c r="AV57" s="2389"/>
      <c r="AW57" s="2389"/>
      <c r="AX57" s="2389"/>
      <c r="AY57" s="2389"/>
      <c r="AZ57" s="2389"/>
      <c r="BA57" s="2389"/>
      <c r="BB57" s="2389"/>
      <c r="BC57" s="2389"/>
      <c r="BD57" s="2389"/>
      <c r="BE57" s="2389"/>
      <c r="BF57" s="2389"/>
      <c r="BG57" s="48"/>
      <c r="BH57" s="49"/>
      <c r="BI57" s="49"/>
    </row>
    <row r="58" spans="1:62" ht="15.75" customHeight="1" x14ac:dyDescent="0.4">
      <c r="B58" s="870" t="s">
        <v>569</v>
      </c>
      <c r="C58" s="870"/>
      <c r="D58" s="870"/>
      <c r="E58" s="870"/>
      <c r="F58" s="870"/>
      <c r="G58" s="870"/>
      <c r="H58" s="870"/>
      <c r="I58" s="870"/>
      <c r="J58" s="870"/>
      <c r="K58" s="870"/>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870"/>
      <c r="AS58" s="870"/>
      <c r="AT58" s="870"/>
      <c r="AU58" s="870"/>
      <c r="AV58" s="870"/>
      <c r="AW58" s="870"/>
      <c r="AX58" s="870"/>
      <c r="AY58" s="870"/>
      <c r="AZ58" s="870"/>
      <c r="BA58" s="870"/>
      <c r="BB58" s="870"/>
      <c r="BC58" s="870"/>
      <c r="BD58" s="27"/>
      <c r="BE58" s="27"/>
      <c r="BF58" s="27"/>
      <c r="BG58" s="27"/>
      <c r="BH58" s="335"/>
      <c r="BI58" s="335"/>
      <c r="BJ58" s="335"/>
    </row>
    <row r="59" spans="1:62" ht="15.75" customHeight="1" x14ac:dyDescent="0.4">
      <c r="B59" s="870" t="s">
        <v>570</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row>
    <row r="60" spans="1:62" ht="15.75" customHeight="1" x14ac:dyDescent="0.4">
      <c r="B60" s="870" t="s">
        <v>571</v>
      </c>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row>
    <row r="61" spans="1:62" ht="15.75" customHeight="1" x14ac:dyDescent="0.4">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row>
    <row r="62" spans="1:62" ht="15.75" customHeight="1" x14ac:dyDescent="0.4">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row>
    <row r="63" spans="1:62" ht="15" customHeight="1" x14ac:dyDescent="0.4">
      <c r="A63" s="2" t="s">
        <v>572</v>
      </c>
    </row>
    <row r="64" spans="1:62" ht="15" customHeight="1" x14ac:dyDescent="0.4">
      <c r="A64" s="52"/>
      <c r="B64" s="52" t="s">
        <v>573</v>
      </c>
      <c r="C64" s="52"/>
      <c r="D64" s="52"/>
      <c r="E64" s="52"/>
      <c r="F64" s="52"/>
      <c r="G64" s="52"/>
      <c r="H64" s="52"/>
      <c r="I64" s="52"/>
      <c r="J64" s="52"/>
      <c r="K64" s="52"/>
      <c r="L64" s="52"/>
      <c r="M64" s="52"/>
      <c r="N64" s="52"/>
      <c r="O64" s="52"/>
    </row>
    <row r="65" spans="1:96" ht="12.75" customHeight="1" x14ac:dyDescent="0.4">
      <c r="B65" s="7"/>
      <c r="C65" s="59"/>
      <c r="D65" s="573" t="s">
        <v>96</v>
      </c>
      <c r="E65" s="744"/>
      <c r="F65" s="744"/>
      <c r="G65" s="744"/>
      <c r="H65" s="744"/>
      <c r="I65" s="744"/>
      <c r="J65" s="744"/>
      <c r="K65" s="744"/>
      <c r="L65" s="744"/>
      <c r="M65" s="744"/>
      <c r="N65" s="744"/>
      <c r="O65" s="745"/>
      <c r="P65" s="926" t="s">
        <v>118</v>
      </c>
      <c r="Q65" s="926"/>
      <c r="R65" s="926"/>
      <c r="S65" s="926"/>
      <c r="T65" s="926"/>
      <c r="U65" s="926"/>
      <c r="V65" s="926"/>
      <c r="W65" s="926"/>
      <c r="X65" s="926"/>
      <c r="Y65" s="926"/>
      <c r="Z65" s="926"/>
      <c r="AA65" s="926"/>
      <c r="AB65" s="926"/>
      <c r="AC65" s="926"/>
      <c r="AD65" s="926"/>
      <c r="AE65" s="926"/>
      <c r="AF65" s="926"/>
      <c r="AG65" s="926"/>
      <c r="AH65" s="926"/>
      <c r="AI65" s="926"/>
      <c r="AJ65" s="926"/>
      <c r="AK65" s="13"/>
      <c r="AL65" s="13"/>
      <c r="AM65" s="13"/>
      <c r="AN65" s="13"/>
      <c r="AO65" s="13"/>
      <c r="AP65" s="13"/>
      <c r="AQ65" s="13"/>
      <c r="AR65" s="13"/>
      <c r="AS65" s="13"/>
      <c r="AT65" s="13"/>
      <c r="AU65" s="13"/>
      <c r="AV65" s="336"/>
      <c r="AW65" s="336"/>
      <c r="AX65" s="336"/>
      <c r="AY65" s="336"/>
      <c r="AZ65" s="336"/>
      <c r="BA65" s="336"/>
      <c r="BB65" s="336"/>
      <c r="BC65" s="336"/>
      <c r="BD65" s="336"/>
      <c r="BE65" s="336"/>
    </row>
    <row r="66" spans="1:96" ht="12.75" customHeight="1" x14ac:dyDescent="0.4">
      <c r="B66" s="7"/>
      <c r="C66" s="59"/>
      <c r="D66" s="781"/>
      <c r="E66" s="782"/>
      <c r="F66" s="782"/>
      <c r="G66" s="782"/>
      <c r="H66" s="782"/>
      <c r="I66" s="782"/>
      <c r="J66" s="782"/>
      <c r="K66" s="782"/>
      <c r="L66" s="782"/>
      <c r="M66" s="782"/>
      <c r="N66" s="782"/>
      <c r="O66" s="783"/>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13"/>
      <c r="AL66" s="13"/>
      <c r="AM66" s="13"/>
      <c r="AN66" s="13"/>
      <c r="AO66" s="13"/>
      <c r="AP66" s="13"/>
      <c r="AQ66" s="13"/>
      <c r="AR66" s="13"/>
      <c r="AS66" s="13"/>
      <c r="AT66" s="13"/>
      <c r="AU66" s="13"/>
      <c r="AV66" s="336"/>
      <c r="AW66" s="336"/>
      <c r="AX66" s="336"/>
      <c r="AY66" s="336"/>
      <c r="AZ66" s="336"/>
      <c r="BA66" s="336"/>
      <c r="BB66" s="336"/>
      <c r="BC66" s="336"/>
      <c r="BD66" s="336"/>
      <c r="BE66" s="336"/>
    </row>
    <row r="67" spans="1:96" ht="12.75" customHeight="1" x14ac:dyDescent="0.4">
      <c r="B67" s="7"/>
      <c r="C67" s="59"/>
      <c r="D67" s="784"/>
      <c r="E67" s="785"/>
      <c r="F67" s="785"/>
      <c r="G67" s="785"/>
      <c r="H67" s="785"/>
      <c r="I67" s="785"/>
      <c r="J67" s="785"/>
      <c r="K67" s="785"/>
      <c r="L67" s="785"/>
      <c r="M67" s="785"/>
      <c r="N67" s="785"/>
      <c r="O67" s="786"/>
      <c r="P67" s="2369" t="s">
        <v>298</v>
      </c>
      <c r="Q67" s="2369"/>
      <c r="R67" s="2369"/>
      <c r="S67" s="2369"/>
      <c r="T67" s="2369"/>
      <c r="U67" s="2369"/>
      <c r="V67" s="2369"/>
      <c r="W67" s="2369"/>
      <c r="X67" s="2369"/>
      <c r="Y67" s="2369"/>
      <c r="Z67" s="2369"/>
      <c r="AA67" s="2369"/>
      <c r="AB67" s="2369"/>
      <c r="AC67" s="2369"/>
      <c r="AD67" s="2369"/>
      <c r="AE67" s="2369"/>
      <c r="AF67" s="2369"/>
      <c r="AG67" s="2369"/>
      <c r="AH67" s="2369"/>
      <c r="AI67" s="2369"/>
      <c r="AJ67" s="2369"/>
      <c r="AK67" s="13"/>
      <c r="AL67" s="13"/>
      <c r="AM67" s="13"/>
      <c r="AN67" s="13"/>
      <c r="AO67" s="13"/>
      <c r="AP67" s="13"/>
      <c r="AQ67" s="13"/>
      <c r="AR67" s="13"/>
      <c r="AS67" s="13"/>
      <c r="AT67" s="13"/>
      <c r="AU67" s="13"/>
      <c r="AV67" s="336"/>
      <c r="AW67" s="336"/>
      <c r="AX67" s="336"/>
      <c r="AY67" s="336"/>
      <c r="AZ67" s="336"/>
      <c r="BA67" s="336"/>
      <c r="BB67" s="336"/>
      <c r="BC67" s="336"/>
      <c r="BD67" s="336"/>
      <c r="BE67" s="336"/>
    </row>
    <row r="68" spans="1:96" ht="12.75" customHeight="1" x14ac:dyDescent="0.4">
      <c r="B68" s="101"/>
      <c r="C68" s="337"/>
      <c r="D68" s="2370"/>
      <c r="E68" s="2371"/>
      <c r="F68" s="2371"/>
      <c r="G68" s="2371"/>
      <c r="H68" s="2371"/>
      <c r="I68" s="2371"/>
      <c r="J68" s="2371"/>
      <c r="K68" s="2371"/>
      <c r="L68" s="2371"/>
      <c r="M68" s="2371"/>
      <c r="N68" s="2371"/>
      <c r="O68" s="2372"/>
      <c r="P68" s="2377"/>
      <c r="Q68" s="2378"/>
      <c r="R68" s="2378"/>
      <c r="S68" s="2378"/>
      <c r="T68" s="2378"/>
      <c r="U68" s="2378"/>
      <c r="V68" s="2378"/>
      <c r="W68" s="2378"/>
      <c r="X68" s="2378"/>
      <c r="Y68" s="2378"/>
      <c r="Z68" s="2378"/>
      <c r="AA68" s="2378"/>
      <c r="AB68" s="2378"/>
      <c r="AC68" s="2378"/>
      <c r="AD68" s="2378"/>
      <c r="AE68" s="2378"/>
      <c r="AF68" s="2378"/>
      <c r="AG68" s="2378"/>
      <c r="AH68" s="2378"/>
      <c r="AI68" s="2378"/>
      <c r="AJ68" s="2379"/>
      <c r="AK68" s="338"/>
      <c r="AL68" s="338"/>
      <c r="AM68" s="339"/>
      <c r="AN68" s="339"/>
      <c r="AO68" s="339"/>
      <c r="AP68" s="339"/>
      <c r="AQ68" s="339"/>
      <c r="AR68" s="339"/>
      <c r="AS68" s="339"/>
      <c r="AT68" s="339"/>
      <c r="AU68" s="339"/>
      <c r="AV68" s="339"/>
      <c r="AW68" s="339"/>
      <c r="AX68" s="339"/>
      <c r="AY68" s="339"/>
      <c r="AZ68" s="339"/>
      <c r="BA68" s="339"/>
      <c r="BB68" s="339"/>
      <c r="BC68" s="339"/>
      <c r="BD68" s="339"/>
      <c r="BE68" s="339"/>
    </row>
    <row r="69" spans="1:96" ht="12.75" customHeight="1" x14ac:dyDescent="0.4">
      <c r="B69" s="101"/>
      <c r="C69" s="337"/>
      <c r="D69" s="1837"/>
      <c r="E69" s="1838"/>
      <c r="F69" s="1838"/>
      <c r="G69" s="1838"/>
      <c r="H69" s="1838"/>
      <c r="I69" s="1838"/>
      <c r="J69" s="1838"/>
      <c r="K69" s="1838"/>
      <c r="L69" s="1838"/>
      <c r="M69" s="1838"/>
      <c r="N69" s="1838"/>
      <c r="O69" s="2373"/>
      <c r="P69" s="2380"/>
      <c r="Q69" s="2381"/>
      <c r="R69" s="2381"/>
      <c r="S69" s="2381"/>
      <c r="T69" s="2381"/>
      <c r="U69" s="2381"/>
      <c r="V69" s="2381"/>
      <c r="W69" s="2381"/>
      <c r="X69" s="2381"/>
      <c r="Y69" s="2381"/>
      <c r="Z69" s="2381"/>
      <c r="AA69" s="2381"/>
      <c r="AB69" s="2381"/>
      <c r="AC69" s="2381"/>
      <c r="AD69" s="2381"/>
      <c r="AE69" s="2381"/>
      <c r="AF69" s="2381"/>
      <c r="AG69" s="2381"/>
      <c r="AH69" s="2381"/>
      <c r="AI69" s="2381"/>
      <c r="AJ69" s="2382"/>
      <c r="AK69" s="338"/>
      <c r="AL69" s="338"/>
      <c r="AM69" s="339"/>
      <c r="AN69" s="339"/>
      <c r="AO69" s="339"/>
      <c r="AP69" s="339"/>
      <c r="AQ69" s="339"/>
      <c r="AR69" s="339"/>
      <c r="AS69" s="339"/>
      <c r="AT69" s="339"/>
      <c r="AU69" s="339"/>
      <c r="AV69" s="340"/>
      <c r="AW69" s="340"/>
      <c r="AX69" s="340"/>
      <c r="AY69" s="340"/>
      <c r="AZ69" s="340"/>
      <c r="BA69" s="340"/>
      <c r="BB69" s="340"/>
      <c r="BC69" s="340"/>
      <c r="BD69" s="339"/>
      <c r="BE69" s="339"/>
    </row>
    <row r="70" spans="1:96" ht="12.75" customHeight="1" x14ac:dyDescent="0.4">
      <c r="B70" s="101"/>
      <c r="C70" s="337"/>
      <c r="D70" s="1837"/>
      <c r="E70" s="1838"/>
      <c r="F70" s="1838"/>
      <c r="G70" s="1838"/>
      <c r="H70" s="1838"/>
      <c r="I70" s="1838"/>
      <c r="J70" s="1838"/>
      <c r="K70" s="1838"/>
      <c r="L70" s="1838"/>
      <c r="M70" s="1838"/>
      <c r="N70" s="1838"/>
      <c r="O70" s="2373"/>
      <c r="P70" s="2383"/>
      <c r="Q70" s="2384"/>
      <c r="R70" s="2384"/>
      <c r="S70" s="2384"/>
      <c r="T70" s="2384"/>
      <c r="U70" s="2384"/>
      <c r="V70" s="2384"/>
      <c r="W70" s="2384"/>
      <c r="X70" s="2384"/>
      <c r="Y70" s="2384"/>
      <c r="Z70" s="2384"/>
      <c r="AA70" s="2384"/>
      <c r="AB70" s="2384"/>
      <c r="AC70" s="2384"/>
      <c r="AD70" s="2384"/>
      <c r="AE70" s="2384"/>
      <c r="AF70" s="2384"/>
      <c r="AG70" s="2384"/>
      <c r="AH70" s="2384"/>
      <c r="AI70" s="2384"/>
      <c r="AJ70" s="2385"/>
      <c r="AK70" s="339"/>
      <c r="AL70" s="339"/>
      <c r="AM70" s="339"/>
      <c r="AN70" s="339"/>
      <c r="AO70" s="339"/>
      <c r="AP70" s="339"/>
      <c r="AQ70" s="339"/>
      <c r="AR70" s="339"/>
      <c r="AS70" s="339"/>
      <c r="AT70" s="339"/>
      <c r="AU70" s="339"/>
      <c r="AV70" s="340"/>
      <c r="AW70" s="340"/>
      <c r="AX70" s="340"/>
      <c r="AY70" s="340"/>
      <c r="AZ70" s="340"/>
      <c r="BA70" s="340"/>
      <c r="BB70" s="340"/>
      <c r="BC70" s="340"/>
      <c r="BD70" s="339"/>
      <c r="BE70" s="339"/>
    </row>
    <row r="71" spans="1:96" ht="12.75" customHeight="1" x14ac:dyDescent="0.4">
      <c r="B71" s="101"/>
      <c r="C71" s="337"/>
      <c r="D71" s="2374"/>
      <c r="E71" s="2375"/>
      <c r="F71" s="2375"/>
      <c r="G71" s="2375"/>
      <c r="H71" s="2375"/>
      <c r="I71" s="2375"/>
      <c r="J71" s="2375"/>
      <c r="K71" s="2375"/>
      <c r="L71" s="2375"/>
      <c r="M71" s="2375"/>
      <c r="N71" s="2375"/>
      <c r="O71" s="2376"/>
      <c r="P71" s="2386"/>
      <c r="Q71" s="2387"/>
      <c r="R71" s="2387"/>
      <c r="S71" s="2387"/>
      <c r="T71" s="2387"/>
      <c r="U71" s="2387"/>
      <c r="V71" s="2387"/>
      <c r="W71" s="2387"/>
      <c r="X71" s="2387"/>
      <c r="Y71" s="2387"/>
      <c r="Z71" s="2387"/>
      <c r="AA71" s="2387"/>
      <c r="AB71" s="2387"/>
      <c r="AC71" s="2387"/>
      <c r="AD71" s="2387"/>
      <c r="AE71" s="2387"/>
      <c r="AF71" s="2387"/>
      <c r="AG71" s="2387"/>
      <c r="AH71" s="2387"/>
      <c r="AI71" s="2387"/>
      <c r="AJ71" s="2388"/>
      <c r="AK71" s="339"/>
      <c r="AL71" s="339"/>
      <c r="AM71" s="339"/>
      <c r="AN71" s="339"/>
      <c r="AO71" s="339"/>
      <c r="AP71" s="339"/>
      <c r="AQ71" s="339"/>
      <c r="AR71" s="339"/>
      <c r="AS71" s="339"/>
      <c r="AT71" s="339"/>
      <c r="AU71" s="339"/>
      <c r="AV71" s="340"/>
      <c r="AW71" s="340"/>
      <c r="AX71" s="340"/>
      <c r="AY71" s="340"/>
      <c r="AZ71" s="340"/>
      <c r="BA71" s="340"/>
      <c r="BB71" s="340"/>
      <c r="BC71" s="340"/>
      <c r="BD71" s="339"/>
      <c r="BE71" s="339"/>
    </row>
    <row r="72" spans="1:96" ht="12.75" customHeight="1" x14ac:dyDescent="0.4">
      <c r="B72" s="101"/>
      <c r="C72" s="101"/>
      <c r="D72" s="341"/>
      <c r="E72" s="341"/>
      <c r="F72" s="341"/>
      <c r="G72" s="341"/>
      <c r="H72" s="341"/>
      <c r="I72" s="341"/>
      <c r="J72" s="341"/>
      <c r="K72" s="341"/>
      <c r="L72" s="341"/>
      <c r="M72" s="341"/>
      <c r="N72" s="341"/>
      <c r="O72" s="341"/>
      <c r="P72" s="342"/>
      <c r="Q72" s="342"/>
      <c r="R72" s="342"/>
      <c r="S72" s="342"/>
      <c r="T72" s="342"/>
      <c r="U72" s="342"/>
      <c r="V72" s="342"/>
      <c r="W72" s="342"/>
      <c r="X72" s="342"/>
      <c r="Y72" s="342"/>
      <c r="Z72" s="342"/>
      <c r="AA72" s="342"/>
      <c r="AB72" s="341"/>
      <c r="AC72" s="341"/>
      <c r="AD72" s="341"/>
      <c r="AE72" s="341"/>
      <c r="AF72" s="341"/>
      <c r="AG72" s="341"/>
      <c r="AH72" s="341"/>
      <c r="AI72" s="341"/>
      <c r="AJ72" s="341"/>
      <c r="AK72" s="341"/>
      <c r="AL72" s="341"/>
      <c r="AM72" s="341"/>
      <c r="AN72" s="341"/>
      <c r="AO72" s="341"/>
      <c r="AP72" s="341"/>
      <c r="AQ72" s="342"/>
      <c r="AR72" s="342"/>
      <c r="AS72" s="342"/>
      <c r="AT72" s="342"/>
      <c r="AU72" s="342"/>
      <c r="AV72" s="342"/>
      <c r="AW72" s="342"/>
      <c r="AX72" s="342"/>
      <c r="AY72" s="342"/>
      <c r="AZ72" s="342"/>
      <c r="BA72" s="342"/>
      <c r="BB72" s="342"/>
      <c r="BC72" s="343"/>
      <c r="BD72" s="343"/>
      <c r="BE72" s="343"/>
    </row>
    <row r="73" spans="1:96" s="65" customFormat="1" ht="20.25" customHeight="1" x14ac:dyDescent="0.4">
      <c r="A73" s="2"/>
      <c r="B73" s="64" t="s">
        <v>574</v>
      </c>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2"/>
      <c r="BG73" s="2"/>
    </row>
    <row r="74" spans="1:96" s="65" customFormat="1" ht="14.25" customHeight="1" x14ac:dyDescent="0.4">
      <c r="A74" s="2"/>
      <c r="B74" s="64"/>
      <c r="C74" s="2345" t="s">
        <v>575</v>
      </c>
      <c r="D74" s="2345"/>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2345"/>
      <c r="AC74" s="2345"/>
      <c r="AD74" s="2345"/>
      <c r="AE74" s="2345"/>
      <c r="AF74" s="2345"/>
      <c r="AG74" s="2345"/>
      <c r="AH74" s="2345"/>
      <c r="AI74" s="2345"/>
      <c r="AJ74" s="2345"/>
      <c r="AK74" s="2345"/>
      <c r="AL74" s="2345"/>
      <c r="AM74" s="2345"/>
      <c r="AN74" s="2345"/>
      <c r="AO74" s="2345"/>
      <c r="AP74" s="2345"/>
      <c r="AQ74" s="2345"/>
      <c r="AR74" s="2345"/>
      <c r="AS74" s="2345"/>
      <c r="AT74" s="2345"/>
      <c r="AU74" s="2345"/>
      <c r="AV74" s="2345"/>
      <c r="AW74" s="2345"/>
      <c r="AX74" s="2345"/>
      <c r="AY74" s="2345"/>
      <c r="AZ74" s="2345"/>
      <c r="BA74" s="2345"/>
      <c r="BB74" s="2345"/>
      <c r="BC74" s="2345"/>
      <c r="BD74" s="2345"/>
      <c r="BE74" s="2345"/>
      <c r="BF74" s="2"/>
      <c r="BG74" s="2"/>
    </row>
    <row r="75" spans="1:96" s="65" customFormat="1" ht="14.25" customHeight="1" x14ac:dyDescent="0.4">
      <c r="A75" s="2"/>
      <c r="B75" s="64"/>
      <c r="C75" s="2345" t="s">
        <v>576</v>
      </c>
      <c r="D75" s="2345"/>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2345"/>
      <c r="AC75" s="2345"/>
      <c r="AD75" s="2345"/>
      <c r="AE75" s="2345"/>
      <c r="AF75" s="2345"/>
      <c r="AG75" s="2345"/>
      <c r="AH75" s="2345"/>
      <c r="AI75" s="2345"/>
      <c r="AJ75" s="2345"/>
      <c r="AK75" s="2345"/>
      <c r="AL75" s="2345"/>
      <c r="AM75" s="2345"/>
      <c r="AN75" s="2345"/>
      <c r="AO75" s="2345"/>
      <c r="AP75" s="2345"/>
      <c r="AQ75" s="2345"/>
      <c r="AR75" s="2345"/>
      <c r="AS75" s="2345"/>
      <c r="AT75" s="2345"/>
      <c r="AU75" s="2345"/>
      <c r="AV75" s="2345"/>
      <c r="AW75" s="2345"/>
      <c r="AX75" s="2345"/>
      <c r="AY75" s="2345"/>
      <c r="AZ75" s="2345"/>
      <c r="BA75" s="2345"/>
      <c r="BB75" s="2345"/>
      <c r="BC75" s="2345"/>
      <c r="BD75" s="2345"/>
      <c r="BE75" s="2345"/>
      <c r="BF75" s="2"/>
      <c r="BG75" s="2"/>
      <c r="BO75" s="3"/>
      <c r="BP75" s="3"/>
      <c r="BQ75" s="3"/>
      <c r="BR75" s="3"/>
      <c r="CD75" s="3"/>
      <c r="CE75" s="3"/>
      <c r="CF75" s="3"/>
      <c r="CG75" s="3"/>
      <c r="CH75" s="3"/>
      <c r="CI75" s="3"/>
      <c r="CJ75" s="3"/>
      <c r="CK75" s="3"/>
      <c r="CL75" s="3"/>
      <c r="CM75" s="3"/>
      <c r="CN75" s="3"/>
      <c r="CO75" s="3"/>
      <c r="CP75" s="3"/>
      <c r="CQ75" s="3"/>
      <c r="CR75" s="3"/>
    </row>
    <row r="76" spans="1:96" ht="12.75" customHeight="1" x14ac:dyDescent="0.4">
      <c r="B76" s="101"/>
      <c r="C76" s="337"/>
      <c r="D76" s="2346" t="s">
        <v>577</v>
      </c>
      <c r="E76" s="2346"/>
      <c r="F76" s="2346"/>
      <c r="G76" s="2346"/>
      <c r="H76" s="2346"/>
      <c r="I76" s="2346"/>
      <c r="J76" s="2346"/>
      <c r="K76" s="2346"/>
      <c r="L76" s="2347" t="s">
        <v>344</v>
      </c>
      <c r="M76" s="2347"/>
      <c r="N76" s="2347"/>
      <c r="O76" s="2347"/>
      <c r="P76" s="2347"/>
      <c r="Q76" s="2347"/>
      <c r="R76" s="2347"/>
      <c r="S76" s="2347"/>
      <c r="T76" s="2347"/>
      <c r="U76" s="2347"/>
      <c r="V76" s="2347"/>
      <c r="W76" s="2347"/>
      <c r="X76" s="2347"/>
      <c r="Y76" s="2347"/>
      <c r="Z76" s="2349" t="s">
        <v>578</v>
      </c>
      <c r="AA76" s="2349"/>
      <c r="AB76" s="2349"/>
      <c r="AC76" s="2349"/>
      <c r="AD76" s="2349"/>
      <c r="AE76" s="2349"/>
      <c r="AF76" s="2349"/>
      <c r="AG76" s="2350" t="s">
        <v>579</v>
      </c>
      <c r="AH76" s="2351"/>
      <c r="AI76" s="2351"/>
      <c r="AJ76" s="2351"/>
      <c r="AK76" s="2351"/>
      <c r="AL76" s="2351"/>
      <c r="AM76" s="2351"/>
      <c r="AN76" s="2351"/>
      <c r="AO76" s="2352"/>
      <c r="AP76" s="2358" t="s">
        <v>580</v>
      </c>
      <c r="AQ76" s="2358"/>
      <c r="AR76" s="2358"/>
      <c r="AS76" s="2358"/>
      <c r="AT76" s="2358"/>
      <c r="AU76" s="2358"/>
      <c r="AV76" s="2359" t="s">
        <v>463</v>
      </c>
      <c r="AW76" s="2360"/>
      <c r="AX76" s="2360"/>
      <c r="AY76" s="2360"/>
      <c r="AZ76" s="2360"/>
      <c r="BA76" s="2360"/>
      <c r="BB76" s="2360"/>
      <c r="BC76" s="2360"/>
      <c r="BD76" s="2360"/>
      <c r="BE76" s="2361"/>
    </row>
    <row r="77" spans="1:96" ht="12.75" customHeight="1" x14ac:dyDescent="0.4">
      <c r="B77" s="101"/>
      <c r="C77" s="337"/>
      <c r="D77" s="2346"/>
      <c r="E77" s="2346"/>
      <c r="F77" s="2346"/>
      <c r="G77" s="2346"/>
      <c r="H77" s="2346"/>
      <c r="I77" s="2346"/>
      <c r="J77" s="2346"/>
      <c r="K77" s="2346"/>
      <c r="L77" s="2348"/>
      <c r="M77" s="2348"/>
      <c r="N77" s="2348"/>
      <c r="O77" s="2348"/>
      <c r="P77" s="2348"/>
      <c r="Q77" s="2348"/>
      <c r="R77" s="2348"/>
      <c r="S77" s="2348"/>
      <c r="T77" s="2348"/>
      <c r="U77" s="2348"/>
      <c r="V77" s="2348"/>
      <c r="W77" s="2348"/>
      <c r="X77" s="2348"/>
      <c r="Y77" s="2348"/>
      <c r="Z77" s="2349"/>
      <c r="AA77" s="2349"/>
      <c r="AB77" s="2349"/>
      <c r="AC77" s="2349"/>
      <c r="AD77" s="2349"/>
      <c r="AE77" s="2349"/>
      <c r="AF77" s="2349"/>
      <c r="AG77" s="2353"/>
      <c r="AH77" s="825"/>
      <c r="AI77" s="825"/>
      <c r="AJ77" s="825"/>
      <c r="AK77" s="825"/>
      <c r="AL77" s="825"/>
      <c r="AM77" s="825"/>
      <c r="AN77" s="825"/>
      <c r="AO77" s="2354"/>
      <c r="AP77" s="2358"/>
      <c r="AQ77" s="2358"/>
      <c r="AR77" s="2358"/>
      <c r="AS77" s="2358"/>
      <c r="AT77" s="2358"/>
      <c r="AU77" s="2358"/>
      <c r="AV77" s="2362"/>
      <c r="AW77" s="2363"/>
      <c r="AX77" s="2363"/>
      <c r="AY77" s="2363"/>
      <c r="AZ77" s="2363"/>
      <c r="BA77" s="2363"/>
      <c r="BB77" s="2363"/>
      <c r="BC77" s="2363"/>
      <c r="BD77" s="2363"/>
      <c r="BE77" s="2364"/>
    </row>
    <row r="78" spans="1:96" ht="12.75" customHeight="1" x14ac:dyDescent="0.4">
      <c r="B78" s="101"/>
      <c r="C78" s="337"/>
      <c r="D78" s="2346"/>
      <c r="E78" s="2346"/>
      <c r="F78" s="2346"/>
      <c r="G78" s="2346"/>
      <c r="H78" s="2346"/>
      <c r="I78" s="2346"/>
      <c r="J78" s="2346"/>
      <c r="K78" s="2346"/>
      <c r="L78" s="2365" t="s">
        <v>298</v>
      </c>
      <c r="M78" s="2365"/>
      <c r="N78" s="2365"/>
      <c r="O78" s="2365"/>
      <c r="P78" s="2365"/>
      <c r="Q78" s="2365"/>
      <c r="R78" s="2365"/>
      <c r="S78" s="2365"/>
      <c r="T78" s="2365"/>
      <c r="U78" s="2365"/>
      <c r="V78" s="2365"/>
      <c r="W78" s="2365"/>
      <c r="X78" s="2365"/>
      <c r="Y78" s="2365"/>
      <c r="Z78" s="2349"/>
      <c r="AA78" s="2349"/>
      <c r="AB78" s="2349"/>
      <c r="AC78" s="2349"/>
      <c r="AD78" s="2349"/>
      <c r="AE78" s="2349"/>
      <c r="AF78" s="2349"/>
      <c r="AG78" s="2355"/>
      <c r="AH78" s="2356"/>
      <c r="AI78" s="2356"/>
      <c r="AJ78" s="2356"/>
      <c r="AK78" s="2356"/>
      <c r="AL78" s="2356"/>
      <c r="AM78" s="2356"/>
      <c r="AN78" s="2356"/>
      <c r="AO78" s="2357"/>
      <c r="AP78" s="2358"/>
      <c r="AQ78" s="2358"/>
      <c r="AR78" s="2358"/>
      <c r="AS78" s="2358"/>
      <c r="AT78" s="2358"/>
      <c r="AU78" s="2358"/>
      <c r="AV78" s="2366" t="s">
        <v>113</v>
      </c>
      <c r="AW78" s="2367"/>
      <c r="AX78" s="2367"/>
      <c r="AY78" s="2341" t="s">
        <v>465</v>
      </c>
      <c r="AZ78" s="2341"/>
      <c r="BA78" s="2341"/>
      <c r="BB78" s="2341"/>
      <c r="BC78" s="2341"/>
      <c r="BD78" s="2341"/>
      <c r="BE78" s="2342"/>
    </row>
    <row r="79" spans="1:96" ht="12.75" customHeight="1" x14ac:dyDescent="0.4">
      <c r="A79" s="3"/>
      <c r="B79" s="198"/>
      <c r="C79" s="344"/>
      <c r="D79" s="2343"/>
      <c r="E79" s="2343"/>
      <c r="F79" s="2343"/>
      <c r="G79" s="2343"/>
      <c r="H79" s="2343"/>
      <c r="I79" s="2343"/>
      <c r="J79" s="2343"/>
      <c r="K79" s="2343"/>
      <c r="L79" s="2306"/>
      <c r="M79" s="2307"/>
      <c r="N79" s="2307"/>
      <c r="O79" s="2307"/>
      <c r="P79" s="2307"/>
      <c r="Q79" s="2307"/>
      <c r="R79" s="2307"/>
      <c r="S79" s="2307"/>
      <c r="T79" s="2307"/>
      <c r="U79" s="2307"/>
      <c r="V79" s="2307"/>
      <c r="W79" s="2307"/>
      <c r="X79" s="2307"/>
      <c r="Y79" s="2308"/>
      <c r="Z79" s="2344"/>
      <c r="AA79" s="2312"/>
      <c r="AB79" s="2312"/>
      <c r="AC79" s="2312"/>
      <c r="AD79" s="2312"/>
      <c r="AE79" s="2312"/>
      <c r="AF79" s="2312"/>
      <c r="AG79" s="2313" t="s">
        <v>581</v>
      </c>
      <c r="AH79" s="2314"/>
      <c r="AI79" s="2314"/>
      <c r="AJ79" s="2314"/>
      <c r="AK79" s="2314"/>
      <c r="AL79" s="2314"/>
      <c r="AM79" s="2314"/>
      <c r="AN79" s="2314"/>
      <c r="AO79" s="2315"/>
      <c r="AP79" s="2322"/>
      <c r="AQ79" s="2322"/>
      <c r="AR79" s="2322"/>
      <c r="AS79" s="2322"/>
      <c r="AT79" s="2322"/>
      <c r="AU79" s="2322"/>
      <c r="AV79" s="2323"/>
      <c r="AW79" s="2324"/>
      <c r="AX79" s="2324"/>
      <c r="AY79" s="2329"/>
      <c r="AZ79" s="2330"/>
      <c r="BA79" s="2330"/>
      <c r="BB79" s="2330"/>
      <c r="BC79" s="2330"/>
      <c r="BD79" s="2330"/>
      <c r="BE79" s="2331"/>
      <c r="BF79" s="3"/>
      <c r="BG79" s="3"/>
    </row>
    <row r="80" spans="1:96" ht="12.75" customHeight="1" x14ac:dyDescent="0.4">
      <c r="A80" s="3"/>
      <c r="B80" s="198"/>
      <c r="C80" s="344"/>
      <c r="D80" s="2343"/>
      <c r="E80" s="2343"/>
      <c r="F80" s="2343"/>
      <c r="G80" s="2343"/>
      <c r="H80" s="2343"/>
      <c r="I80" s="2343"/>
      <c r="J80" s="2343"/>
      <c r="K80" s="2343"/>
      <c r="L80" s="2309"/>
      <c r="M80" s="2310"/>
      <c r="N80" s="2310"/>
      <c r="O80" s="2310"/>
      <c r="P80" s="2310"/>
      <c r="Q80" s="2310"/>
      <c r="R80" s="2310"/>
      <c r="S80" s="2310"/>
      <c r="T80" s="2310"/>
      <c r="U80" s="2310"/>
      <c r="V80" s="2310"/>
      <c r="W80" s="2310"/>
      <c r="X80" s="2310"/>
      <c r="Y80" s="2311"/>
      <c r="Z80" s="2312"/>
      <c r="AA80" s="2312"/>
      <c r="AB80" s="2312"/>
      <c r="AC80" s="2312"/>
      <c r="AD80" s="2312"/>
      <c r="AE80" s="2312"/>
      <c r="AF80" s="2312"/>
      <c r="AG80" s="2316"/>
      <c r="AH80" s="2317"/>
      <c r="AI80" s="2317"/>
      <c r="AJ80" s="2317"/>
      <c r="AK80" s="2317"/>
      <c r="AL80" s="2317"/>
      <c r="AM80" s="2317"/>
      <c r="AN80" s="2317"/>
      <c r="AO80" s="2318"/>
      <c r="AP80" s="2322"/>
      <c r="AQ80" s="2322"/>
      <c r="AR80" s="2322"/>
      <c r="AS80" s="2322"/>
      <c r="AT80" s="2322"/>
      <c r="AU80" s="2322"/>
      <c r="AV80" s="2325"/>
      <c r="AW80" s="2326"/>
      <c r="AX80" s="2326"/>
      <c r="AY80" s="2332"/>
      <c r="AZ80" s="2333"/>
      <c r="BA80" s="2333"/>
      <c r="BB80" s="2333"/>
      <c r="BC80" s="2333"/>
      <c r="BD80" s="2333"/>
      <c r="BE80" s="2334"/>
      <c r="BF80" s="3"/>
      <c r="BG80" s="3"/>
    </row>
    <row r="81" spans="1:59" ht="12.75" customHeight="1" x14ac:dyDescent="0.4">
      <c r="A81" s="3"/>
      <c r="B81" s="198"/>
      <c r="C81" s="344"/>
      <c r="D81" s="2343"/>
      <c r="E81" s="2343"/>
      <c r="F81" s="2343"/>
      <c r="G81" s="2343"/>
      <c r="H81" s="2343"/>
      <c r="I81" s="2343"/>
      <c r="J81" s="2343"/>
      <c r="K81" s="2343"/>
      <c r="L81" s="2309"/>
      <c r="M81" s="2310"/>
      <c r="N81" s="2310"/>
      <c r="O81" s="2310"/>
      <c r="P81" s="2310"/>
      <c r="Q81" s="2310"/>
      <c r="R81" s="2310"/>
      <c r="S81" s="2310"/>
      <c r="T81" s="2310"/>
      <c r="U81" s="2310"/>
      <c r="V81" s="2310"/>
      <c r="W81" s="2310"/>
      <c r="X81" s="2310"/>
      <c r="Y81" s="2311"/>
      <c r="Z81" s="2312"/>
      <c r="AA81" s="2312"/>
      <c r="AB81" s="2312"/>
      <c r="AC81" s="2312"/>
      <c r="AD81" s="2312"/>
      <c r="AE81" s="2312"/>
      <c r="AF81" s="2312"/>
      <c r="AG81" s="2316"/>
      <c r="AH81" s="2317"/>
      <c r="AI81" s="2317"/>
      <c r="AJ81" s="2317"/>
      <c r="AK81" s="2317"/>
      <c r="AL81" s="2317"/>
      <c r="AM81" s="2317"/>
      <c r="AN81" s="2317"/>
      <c r="AO81" s="2318"/>
      <c r="AP81" s="2322"/>
      <c r="AQ81" s="2322"/>
      <c r="AR81" s="2322"/>
      <c r="AS81" s="2322"/>
      <c r="AT81" s="2322"/>
      <c r="AU81" s="2322"/>
      <c r="AV81" s="2325"/>
      <c r="AW81" s="2326"/>
      <c r="AX81" s="2326"/>
      <c r="AY81" s="2332"/>
      <c r="AZ81" s="2333"/>
      <c r="BA81" s="2333"/>
      <c r="BB81" s="2333"/>
      <c r="BC81" s="2333"/>
      <c r="BD81" s="2333"/>
      <c r="BE81" s="2334"/>
      <c r="BF81" s="3"/>
      <c r="BG81" s="3"/>
    </row>
    <row r="82" spans="1:59" ht="12.75" customHeight="1" x14ac:dyDescent="0.4">
      <c r="A82" s="3"/>
      <c r="B82" s="198"/>
      <c r="C82" s="344"/>
      <c r="D82" s="2343"/>
      <c r="E82" s="2343"/>
      <c r="F82" s="2343"/>
      <c r="G82" s="2343"/>
      <c r="H82" s="2343"/>
      <c r="I82" s="2343"/>
      <c r="J82" s="2343"/>
      <c r="K82" s="2343"/>
      <c r="L82" s="2338"/>
      <c r="M82" s="2339"/>
      <c r="N82" s="2339"/>
      <c r="O82" s="2339"/>
      <c r="P82" s="2339"/>
      <c r="Q82" s="2339"/>
      <c r="R82" s="2339"/>
      <c r="S82" s="2339"/>
      <c r="T82" s="2339"/>
      <c r="U82" s="2339"/>
      <c r="V82" s="2339"/>
      <c r="W82" s="2339"/>
      <c r="X82" s="2339"/>
      <c r="Y82" s="2340"/>
      <c r="Z82" s="2312"/>
      <c r="AA82" s="2312"/>
      <c r="AB82" s="2312"/>
      <c r="AC82" s="2312"/>
      <c r="AD82" s="2312"/>
      <c r="AE82" s="2312"/>
      <c r="AF82" s="2312"/>
      <c r="AG82" s="2319"/>
      <c r="AH82" s="2320"/>
      <c r="AI82" s="2320"/>
      <c r="AJ82" s="2320"/>
      <c r="AK82" s="2320"/>
      <c r="AL82" s="2320"/>
      <c r="AM82" s="2320"/>
      <c r="AN82" s="2320"/>
      <c r="AO82" s="2321"/>
      <c r="AP82" s="2322"/>
      <c r="AQ82" s="2322"/>
      <c r="AR82" s="2322"/>
      <c r="AS82" s="2322"/>
      <c r="AT82" s="2322"/>
      <c r="AU82" s="2322"/>
      <c r="AV82" s="2327"/>
      <c r="AW82" s="2328"/>
      <c r="AX82" s="2328"/>
      <c r="AY82" s="2335"/>
      <c r="AZ82" s="2336"/>
      <c r="BA82" s="2336"/>
      <c r="BB82" s="2336"/>
      <c r="BC82" s="2336"/>
      <c r="BD82" s="2336"/>
      <c r="BE82" s="2337"/>
      <c r="BF82" s="3"/>
      <c r="BG82" s="3"/>
    </row>
    <row r="83" spans="1:59" ht="12.75" customHeight="1" x14ac:dyDescent="0.4">
      <c r="A83" s="3"/>
      <c r="B83" s="198"/>
      <c r="C83" s="344"/>
      <c r="D83" s="345"/>
      <c r="E83" s="346"/>
      <c r="F83" s="346"/>
      <c r="G83" s="346"/>
      <c r="H83" s="346"/>
      <c r="I83" s="346"/>
      <c r="J83" s="346"/>
      <c r="K83" s="346"/>
      <c r="L83" s="2306"/>
      <c r="M83" s="2307"/>
      <c r="N83" s="2307"/>
      <c r="O83" s="2307"/>
      <c r="P83" s="2307"/>
      <c r="Q83" s="2307"/>
      <c r="R83" s="2307"/>
      <c r="S83" s="2307"/>
      <c r="T83" s="2307"/>
      <c r="U83" s="2307"/>
      <c r="V83" s="2307"/>
      <c r="W83" s="2307"/>
      <c r="X83" s="2307"/>
      <c r="Y83" s="2308"/>
      <c r="Z83" s="2312"/>
      <c r="AA83" s="2312"/>
      <c r="AB83" s="2312"/>
      <c r="AC83" s="2312"/>
      <c r="AD83" s="2312"/>
      <c r="AE83" s="2312"/>
      <c r="AF83" s="2312"/>
      <c r="AG83" s="2313" t="s">
        <v>581</v>
      </c>
      <c r="AH83" s="2314"/>
      <c r="AI83" s="2314"/>
      <c r="AJ83" s="2314"/>
      <c r="AK83" s="2314"/>
      <c r="AL83" s="2314"/>
      <c r="AM83" s="2314"/>
      <c r="AN83" s="2314"/>
      <c r="AO83" s="2315"/>
      <c r="AP83" s="2322"/>
      <c r="AQ83" s="2322"/>
      <c r="AR83" s="2322"/>
      <c r="AS83" s="2322"/>
      <c r="AT83" s="2322"/>
      <c r="AU83" s="2322"/>
      <c r="AV83" s="2323"/>
      <c r="AW83" s="2324"/>
      <c r="AX83" s="2324"/>
      <c r="AY83" s="2329"/>
      <c r="AZ83" s="2330"/>
      <c r="BA83" s="2330"/>
      <c r="BB83" s="2330"/>
      <c r="BC83" s="2330"/>
      <c r="BD83" s="2330"/>
      <c r="BE83" s="2331"/>
      <c r="BF83" s="3"/>
      <c r="BG83" s="3"/>
    </row>
    <row r="84" spans="1:59" ht="12.75" customHeight="1" x14ac:dyDescent="0.4">
      <c r="A84" s="3"/>
      <c r="B84" s="198"/>
      <c r="C84" s="344"/>
      <c r="D84" s="347"/>
      <c r="E84" s="348"/>
      <c r="F84" s="348"/>
      <c r="G84" s="348"/>
      <c r="H84" s="348"/>
      <c r="I84" s="348"/>
      <c r="J84" s="348"/>
      <c r="K84" s="348"/>
      <c r="L84" s="2309"/>
      <c r="M84" s="2310"/>
      <c r="N84" s="2310"/>
      <c r="O84" s="2310"/>
      <c r="P84" s="2310"/>
      <c r="Q84" s="2310"/>
      <c r="R84" s="2310"/>
      <c r="S84" s="2310"/>
      <c r="T84" s="2310"/>
      <c r="U84" s="2310"/>
      <c r="V84" s="2310"/>
      <c r="W84" s="2310"/>
      <c r="X84" s="2310"/>
      <c r="Y84" s="2311"/>
      <c r="Z84" s="2312"/>
      <c r="AA84" s="2312"/>
      <c r="AB84" s="2312"/>
      <c r="AC84" s="2312"/>
      <c r="AD84" s="2312"/>
      <c r="AE84" s="2312"/>
      <c r="AF84" s="2312"/>
      <c r="AG84" s="2316"/>
      <c r="AH84" s="2317"/>
      <c r="AI84" s="2317"/>
      <c r="AJ84" s="2317"/>
      <c r="AK84" s="2317"/>
      <c r="AL84" s="2317"/>
      <c r="AM84" s="2317"/>
      <c r="AN84" s="2317"/>
      <c r="AO84" s="2318"/>
      <c r="AP84" s="2322"/>
      <c r="AQ84" s="2322"/>
      <c r="AR84" s="2322"/>
      <c r="AS84" s="2322"/>
      <c r="AT84" s="2322"/>
      <c r="AU84" s="2322"/>
      <c r="AV84" s="2325"/>
      <c r="AW84" s="2326"/>
      <c r="AX84" s="2326"/>
      <c r="AY84" s="2332"/>
      <c r="AZ84" s="2333"/>
      <c r="BA84" s="2333"/>
      <c r="BB84" s="2333"/>
      <c r="BC84" s="2333"/>
      <c r="BD84" s="2333"/>
      <c r="BE84" s="2334"/>
      <c r="BF84" s="3"/>
      <c r="BG84" s="3"/>
    </row>
    <row r="85" spans="1:59" ht="12.75" customHeight="1" x14ac:dyDescent="0.4">
      <c r="A85" s="3"/>
      <c r="B85" s="198"/>
      <c r="C85" s="344"/>
      <c r="D85" s="347"/>
      <c r="E85" s="348"/>
      <c r="F85" s="348"/>
      <c r="G85" s="348"/>
      <c r="H85" s="348"/>
      <c r="I85" s="348"/>
      <c r="J85" s="348"/>
      <c r="K85" s="348"/>
      <c r="L85" s="2309"/>
      <c r="M85" s="2310"/>
      <c r="N85" s="2310"/>
      <c r="O85" s="2310"/>
      <c r="P85" s="2310"/>
      <c r="Q85" s="2310"/>
      <c r="R85" s="2310"/>
      <c r="S85" s="2310"/>
      <c r="T85" s="2310"/>
      <c r="U85" s="2310"/>
      <c r="V85" s="2310"/>
      <c r="W85" s="2310"/>
      <c r="X85" s="2310"/>
      <c r="Y85" s="2311"/>
      <c r="Z85" s="2312"/>
      <c r="AA85" s="2312"/>
      <c r="AB85" s="2312"/>
      <c r="AC85" s="2312"/>
      <c r="AD85" s="2312"/>
      <c r="AE85" s="2312"/>
      <c r="AF85" s="2312"/>
      <c r="AG85" s="2316"/>
      <c r="AH85" s="2317"/>
      <c r="AI85" s="2317"/>
      <c r="AJ85" s="2317"/>
      <c r="AK85" s="2317"/>
      <c r="AL85" s="2317"/>
      <c r="AM85" s="2317"/>
      <c r="AN85" s="2317"/>
      <c r="AO85" s="2318"/>
      <c r="AP85" s="2322"/>
      <c r="AQ85" s="2322"/>
      <c r="AR85" s="2322"/>
      <c r="AS85" s="2322"/>
      <c r="AT85" s="2322"/>
      <c r="AU85" s="2322"/>
      <c r="AV85" s="2325"/>
      <c r="AW85" s="2326"/>
      <c r="AX85" s="2326"/>
      <c r="AY85" s="2332"/>
      <c r="AZ85" s="2333"/>
      <c r="BA85" s="2333"/>
      <c r="BB85" s="2333"/>
      <c r="BC85" s="2333"/>
      <c r="BD85" s="2333"/>
      <c r="BE85" s="2334"/>
      <c r="BF85" s="3"/>
      <c r="BG85" s="3"/>
    </row>
    <row r="86" spans="1:59" ht="12.75" customHeight="1" x14ac:dyDescent="0.4">
      <c r="A86" s="3"/>
      <c r="B86" s="198"/>
      <c r="C86" s="344"/>
      <c r="D86" s="349"/>
      <c r="E86" s="350"/>
      <c r="F86" s="350"/>
      <c r="G86" s="350"/>
      <c r="H86" s="350"/>
      <c r="I86" s="350"/>
      <c r="J86" s="350"/>
      <c r="K86" s="350"/>
      <c r="L86" s="2338"/>
      <c r="M86" s="2339"/>
      <c r="N86" s="2339"/>
      <c r="O86" s="2339"/>
      <c r="P86" s="2339"/>
      <c r="Q86" s="2339"/>
      <c r="R86" s="2339"/>
      <c r="S86" s="2339"/>
      <c r="T86" s="2339"/>
      <c r="U86" s="2339"/>
      <c r="V86" s="2339"/>
      <c r="W86" s="2339"/>
      <c r="X86" s="2339"/>
      <c r="Y86" s="2340"/>
      <c r="Z86" s="2312"/>
      <c r="AA86" s="2312"/>
      <c r="AB86" s="2312"/>
      <c r="AC86" s="2312"/>
      <c r="AD86" s="2312"/>
      <c r="AE86" s="2312"/>
      <c r="AF86" s="2312"/>
      <c r="AG86" s="2319"/>
      <c r="AH86" s="2320"/>
      <c r="AI86" s="2320"/>
      <c r="AJ86" s="2320"/>
      <c r="AK86" s="2320"/>
      <c r="AL86" s="2320"/>
      <c r="AM86" s="2320"/>
      <c r="AN86" s="2320"/>
      <c r="AO86" s="2321"/>
      <c r="AP86" s="2322"/>
      <c r="AQ86" s="2322"/>
      <c r="AR86" s="2322"/>
      <c r="AS86" s="2322"/>
      <c r="AT86" s="2322"/>
      <c r="AU86" s="2322"/>
      <c r="AV86" s="2327"/>
      <c r="AW86" s="2328"/>
      <c r="AX86" s="2328"/>
      <c r="AY86" s="2335"/>
      <c r="AZ86" s="2336"/>
      <c r="BA86" s="2336"/>
      <c r="BB86" s="2336"/>
      <c r="BC86" s="2336"/>
      <c r="BD86" s="2336"/>
      <c r="BE86" s="2337"/>
      <c r="BF86" s="3"/>
      <c r="BG86" s="3"/>
    </row>
    <row r="87" spans="1:59" ht="12.75" customHeight="1" x14ac:dyDescent="0.4">
      <c r="A87" s="3"/>
      <c r="B87" s="198"/>
      <c r="C87" s="344"/>
      <c r="D87" s="345"/>
      <c r="E87" s="346"/>
      <c r="F87" s="346"/>
      <c r="G87" s="346"/>
      <c r="H87" s="346"/>
      <c r="I87" s="346"/>
      <c r="J87" s="346"/>
      <c r="K87" s="346"/>
      <c r="L87" s="2306"/>
      <c r="M87" s="2307"/>
      <c r="N87" s="2307"/>
      <c r="O87" s="2307"/>
      <c r="P87" s="2307"/>
      <c r="Q87" s="2307"/>
      <c r="R87" s="2307"/>
      <c r="S87" s="2307"/>
      <c r="T87" s="2307"/>
      <c r="U87" s="2307"/>
      <c r="V87" s="2307"/>
      <c r="W87" s="2307"/>
      <c r="X87" s="2307"/>
      <c r="Y87" s="2308"/>
      <c r="Z87" s="2312"/>
      <c r="AA87" s="2312"/>
      <c r="AB87" s="2312"/>
      <c r="AC87" s="2312"/>
      <c r="AD87" s="2312"/>
      <c r="AE87" s="2312"/>
      <c r="AF87" s="2312"/>
      <c r="AG87" s="2313" t="s">
        <v>581</v>
      </c>
      <c r="AH87" s="2314"/>
      <c r="AI87" s="2314"/>
      <c r="AJ87" s="2314"/>
      <c r="AK87" s="2314"/>
      <c r="AL87" s="2314"/>
      <c r="AM87" s="2314"/>
      <c r="AN87" s="2314"/>
      <c r="AO87" s="2315"/>
      <c r="AP87" s="2322"/>
      <c r="AQ87" s="2322"/>
      <c r="AR87" s="2322"/>
      <c r="AS87" s="2322"/>
      <c r="AT87" s="2322"/>
      <c r="AU87" s="2322"/>
      <c r="AV87" s="2323"/>
      <c r="AW87" s="2324"/>
      <c r="AX87" s="2324"/>
      <c r="AY87" s="2329"/>
      <c r="AZ87" s="2330"/>
      <c r="BA87" s="2330"/>
      <c r="BB87" s="2330"/>
      <c r="BC87" s="2330"/>
      <c r="BD87" s="2330"/>
      <c r="BE87" s="2331"/>
      <c r="BF87" s="3"/>
      <c r="BG87" s="3"/>
    </row>
    <row r="88" spans="1:59" ht="12.75" customHeight="1" x14ac:dyDescent="0.4">
      <c r="A88" s="3"/>
      <c r="B88" s="198"/>
      <c r="C88" s="344"/>
      <c r="D88" s="347"/>
      <c r="E88" s="348"/>
      <c r="F88" s="348"/>
      <c r="G88" s="348"/>
      <c r="H88" s="348"/>
      <c r="I88" s="348"/>
      <c r="J88" s="348"/>
      <c r="K88" s="348"/>
      <c r="L88" s="2309"/>
      <c r="M88" s="2310"/>
      <c r="N88" s="2310"/>
      <c r="O88" s="2310"/>
      <c r="P88" s="2310"/>
      <c r="Q88" s="2310"/>
      <c r="R88" s="2310"/>
      <c r="S88" s="2310"/>
      <c r="T88" s="2310"/>
      <c r="U88" s="2310"/>
      <c r="V88" s="2310"/>
      <c r="W88" s="2310"/>
      <c r="X88" s="2310"/>
      <c r="Y88" s="2311"/>
      <c r="Z88" s="2312"/>
      <c r="AA88" s="2312"/>
      <c r="AB88" s="2312"/>
      <c r="AC88" s="2312"/>
      <c r="AD88" s="2312"/>
      <c r="AE88" s="2312"/>
      <c r="AF88" s="2312"/>
      <c r="AG88" s="2316"/>
      <c r="AH88" s="2317"/>
      <c r="AI88" s="2317"/>
      <c r="AJ88" s="2317"/>
      <c r="AK88" s="2317"/>
      <c r="AL88" s="2317"/>
      <c r="AM88" s="2317"/>
      <c r="AN88" s="2317"/>
      <c r="AO88" s="2318"/>
      <c r="AP88" s="2322"/>
      <c r="AQ88" s="2322"/>
      <c r="AR88" s="2322"/>
      <c r="AS88" s="2322"/>
      <c r="AT88" s="2322"/>
      <c r="AU88" s="2322"/>
      <c r="AV88" s="2325"/>
      <c r="AW88" s="2326"/>
      <c r="AX88" s="2326"/>
      <c r="AY88" s="2332"/>
      <c r="AZ88" s="2333"/>
      <c r="BA88" s="2333"/>
      <c r="BB88" s="2333"/>
      <c r="BC88" s="2333"/>
      <c r="BD88" s="2333"/>
      <c r="BE88" s="2334"/>
      <c r="BF88" s="3"/>
      <c r="BG88" s="3"/>
    </row>
    <row r="89" spans="1:59" ht="12.75" customHeight="1" x14ac:dyDescent="0.4">
      <c r="A89" s="3"/>
      <c r="B89" s="198"/>
      <c r="C89" s="344"/>
      <c r="D89" s="347"/>
      <c r="E89" s="348"/>
      <c r="F89" s="348"/>
      <c r="G89" s="348"/>
      <c r="H89" s="348"/>
      <c r="I89" s="348"/>
      <c r="J89" s="348"/>
      <c r="K89" s="348"/>
      <c r="L89" s="2309"/>
      <c r="M89" s="2310"/>
      <c r="N89" s="2310"/>
      <c r="O89" s="2310"/>
      <c r="P89" s="2310"/>
      <c r="Q89" s="2310"/>
      <c r="R89" s="2310"/>
      <c r="S89" s="2310"/>
      <c r="T89" s="2310"/>
      <c r="U89" s="2310"/>
      <c r="V89" s="2310"/>
      <c r="W89" s="2310"/>
      <c r="X89" s="2310"/>
      <c r="Y89" s="2311"/>
      <c r="Z89" s="2312"/>
      <c r="AA89" s="2312"/>
      <c r="AB89" s="2312"/>
      <c r="AC89" s="2312"/>
      <c r="AD89" s="2312"/>
      <c r="AE89" s="2312"/>
      <c r="AF89" s="2312"/>
      <c r="AG89" s="2316"/>
      <c r="AH89" s="2317"/>
      <c r="AI89" s="2317"/>
      <c r="AJ89" s="2317"/>
      <c r="AK89" s="2317"/>
      <c r="AL89" s="2317"/>
      <c r="AM89" s="2317"/>
      <c r="AN89" s="2317"/>
      <c r="AO89" s="2318"/>
      <c r="AP89" s="2322"/>
      <c r="AQ89" s="2322"/>
      <c r="AR89" s="2322"/>
      <c r="AS89" s="2322"/>
      <c r="AT89" s="2322"/>
      <c r="AU89" s="2322"/>
      <c r="AV89" s="2325"/>
      <c r="AW89" s="2326"/>
      <c r="AX89" s="2326"/>
      <c r="AY89" s="2332"/>
      <c r="AZ89" s="2333"/>
      <c r="BA89" s="2333"/>
      <c r="BB89" s="2333"/>
      <c r="BC89" s="2333"/>
      <c r="BD89" s="2333"/>
      <c r="BE89" s="2334"/>
      <c r="BF89" s="3"/>
      <c r="BG89" s="3"/>
    </row>
    <row r="90" spans="1:59" ht="12.75" customHeight="1" x14ac:dyDescent="0.4">
      <c r="A90" s="3"/>
      <c r="B90" s="198"/>
      <c r="C90" s="344"/>
      <c r="D90" s="349"/>
      <c r="E90" s="350"/>
      <c r="F90" s="350"/>
      <c r="G90" s="350"/>
      <c r="H90" s="350"/>
      <c r="I90" s="350"/>
      <c r="J90" s="350"/>
      <c r="K90" s="350"/>
      <c r="L90" s="2338"/>
      <c r="M90" s="2339"/>
      <c r="N90" s="2339"/>
      <c r="O90" s="2339"/>
      <c r="P90" s="2339"/>
      <c r="Q90" s="2339"/>
      <c r="R90" s="2339"/>
      <c r="S90" s="2339"/>
      <c r="T90" s="2339"/>
      <c r="U90" s="2339"/>
      <c r="V90" s="2339"/>
      <c r="W90" s="2339"/>
      <c r="X90" s="2339"/>
      <c r="Y90" s="2340"/>
      <c r="Z90" s="2312"/>
      <c r="AA90" s="2312"/>
      <c r="AB90" s="2312"/>
      <c r="AC90" s="2312"/>
      <c r="AD90" s="2312"/>
      <c r="AE90" s="2312"/>
      <c r="AF90" s="2312"/>
      <c r="AG90" s="2319"/>
      <c r="AH90" s="2320"/>
      <c r="AI90" s="2320"/>
      <c r="AJ90" s="2320"/>
      <c r="AK90" s="2320"/>
      <c r="AL90" s="2320"/>
      <c r="AM90" s="2320"/>
      <c r="AN90" s="2320"/>
      <c r="AO90" s="2321"/>
      <c r="AP90" s="2322"/>
      <c r="AQ90" s="2322"/>
      <c r="AR90" s="2322"/>
      <c r="AS90" s="2322"/>
      <c r="AT90" s="2322"/>
      <c r="AU90" s="2322"/>
      <c r="AV90" s="2327"/>
      <c r="AW90" s="2328"/>
      <c r="AX90" s="2328"/>
      <c r="AY90" s="2335"/>
      <c r="AZ90" s="2336"/>
      <c r="BA90" s="2336"/>
      <c r="BB90" s="2336"/>
      <c r="BC90" s="2336"/>
      <c r="BD90" s="2336"/>
      <c r="BE90" s="2337"/>
      <c r="BF90" s="3"/>
      <c r="BG90" s="3"/>
    </row>
    <row r="91" spans="1:59" ht="12.75" customHeight="1" x14ac:dyDescent="0.4">
      <c r="A91" s="3"/>
      <c r="B91" s="198"/>
      <c r="C91" s="344"/>
      <c r="D91" s="345"/>
      <c r="E91" s="346"/>
      <c r="F91" s="346"/>
      <c r="G91" s="346"/>
      <c r="H91" s="346"/>
      <c r="I91" s="346"/>
      <c r="J91" s="346"/>
      <c r="K91" s="346"/>
      <c r="L91" s="2306"/>
      <c r="M91" s="2307"/>
      <c r="N91" s="2307"/>
      <c r="O91" s="2307"/>
      <c r="P91" s="2307"/>
      <c r="Q91" s="2307"/>
      <c r="R91" s="2307"/>
      <c r="S91" s="2307"/>
      <c r="T91" s="2307"/>
      <c r="U91" s="2307"/>
      <c r="V91" s="2307"/>
      <c r="W91" s="2307"/>
      <c r="X91" s="2307"/>
      <c r="Y91" s="2308"/>
      <c r="Z91" s="2312"/>
      <c r="AA91" s="2312"/>
      <c r="AB91" s="2312"/>
      <c r="AC91" s="2312"/>
      <c r="AD91" s="2312"/>
      <c r="AE91" s="2312"/>
      <c r="AF91" s="2312"/>
      <c r="AG91" s="2313" t="s">
        <v>581</v>
      </c>
      <c r="AH91" s="2314"/>
      <c r="AI91" s="2314"/>
      <c r="AJ91" s="2314"/>
      <c r="AK91" s="2314"/>
      <c r="AL91" s="2314"/>
      <c r="AM91" s="2314"/>
      <c r="AN91" s="2314"/>
      <c r="AO91" s="2315"/>
      <c r="AP91" s="2322"/>
      <c r="AQ91" s="2322"/>
      <c r="AR91" s="2322"/>
      <c r="AS91" s="2322"/>
      <c r="AT91" s="2322"/>
      <c r="AU91" s="2322"/>
      <c r="AV91" s="2323"/>
      <c r="AW91" s="2324"/>
      <c r="AX91" s="2324"/>
      <c r="AY91" s="2329"/>
      <c r="AZ91" s="2330"/>
      <c r="BA91" s="2330"/>
      <c r="BB91" s="2330"/>
      <c r="BC91" s="2330"/>
      <c r="BD91" s="2330"/>
      <c r="BE91" s="2331"/>
      <c r="BF91" s="3"/>
      <c r="BG91" s="3"/>
    </row>
    <row r="92" spans="1:59" ht="12.75" customHeight="1" x14ac:dyDescent="0.4">
      <c r="A92" s="3"/>
      <c r="B92" s="198"/>
      <c r="C92" s="344"/>
      <c r="D92" s="347"/>
      <c r="E92" s="348"/>
      <c r="F92" s="348"/>
      <c r="G92" s="348"/>
      <c r="H92" s="348"/>
      <c r="I92" s="348"/>
      <c r="J92" s="348"/>
      <c r="K92" s="348"/>
      <c r="L92" s="2309"/>
      <c r="M92" s="2310"/>
      <c r="N92" s="2310"/>
      <c r="O92" s="2310"/>
      <c r="P92" s="2310"/>
      <c r="Q92" s="2310"/>
      <c r="R92" s="2310"/>
      <c r="S92" s="2310"/>
      <c r="T92" s="2310"/>
      <c r="U92" s="2310"/>
      <c r="V92" s="2310"/>
      <c r="W92" s="2310"/>
      <c r="X92" s="2310"/>
      <c r="Y92" s="2311"/>
      <c r="Z92" s="2312"/>
      <c r="AA92" s="2312"/>
      <c r="AB92" s="2312"/>
      <c r="AC92" s="2312"/>
      <c r="AD92" s="2312"/>
      <c r="AE92" s="2312"/>
      <c r="AF92" s="2312"/>
      <c r="AG92" s="2316"/>
      <c r="AH92" s="2317"/>
      <c r="AI92" s="2317"/>
      <c r="AJ92" s="2317"/>
      <c r="AK92" s="2317"/>
      <c r="AL92" s="2317"/>
      <c r="AM92" s="2317"/>
      <c r="AN92" s="2317"/>
      <c r="AO92" s="2318"/>
      <c r="AP92" s="2322"/>
      <c r="AQ92" s="2322"/>
      <c r="AR92" s="2322"/>
      <c r="AS92" s="2322"/>
      <c r="AT92" s="2322"/>
      <c r="AU92" s="2322"/>
      <c r="AV92" s="2325"/>
      <c r="AW92" s="2326"/>
      <c r="AX92" s="2326"/>
      <c r="AY92" s="2332"/>
      <c r="AZ92" s="2333"/>
      <c r="BA92" s="2333"/>
      <c r="BB92" s="2333"/>
      <c r="BC92" s="2333"/>
      <c r="BD92" s="2333"/>
      <c r="BE92" s="2334"/>
      <c r="BF92" s="3"/>
      <c r="BG92" s="3"/>
    </row>
    <row r="93" spans="1:59" ht="12.75" customHeight="1" x14ac:dyDescent="0.4">
      <c r="A93" s="3"/>
      <c r="B93" s="198"/>
      <c r="C93" s="344"/>
      <c r="D93" s="347"/>
      <c r="E93" s="348"/>
      <c r="F93" s="348"/>
      <c r="G93" s="348"/>
      <c r="H93" s="348"/>
      <c r="I93" s="348"/>
      <c r="J93" s="348"/>
      <c r="K93" s="348"/>
      <c r="L93" s="2309"/>
      <c r="M93" s="2310"/>
      <c r="N93" s="2310"/>
      <c r="O93" s="2310"/>
      <c r="P93" s="2310"/>
      <c r="Q93" s="2310"/>
      <c r="R93" s="2310"/>
      <c r="S93" s="2310"/>
      <c r="T93" s="2310"/>
      <c r="U93" s="2310"/>
      <c r="V93" s="2310"/>
      <c r="W93" s="2310"/>
      <c r="X93" s="2310"/>
      <c r="Y93" s="2311"/>
      <c r="Z93" s="2312"/>
      <c r="AA93" s="2312"/>
      <c r="AB93" s="2312"/>
      <c r="AC93" s="2312"/>
      <c r="AD93" s="2312"/>
      <c r="AE93" s="2312"/>
      <c r="AF93" s="2312"/>
      <c r="AG93" s="2316"/>
      <c r="AH93" s="2317"/>
      <c r="AI93" s="2317"/>
      <c r="AJ93" s="2317"/>
      <c r="AK93" s="2317"/>
      <c r="AL93" s="2317"/>
      <c r="AM93" s="2317"/>
      <c r="AN93" s="2317"/>
      <c r="AO93" s="2318"/>
      <c r="AP93" s="2322"/>
      <c r="AQ93" s="2322"/>
      <c r="AR93" s="2322"/>
      <c r="AS93" s="2322"/>
      <c r="AT93" s="2322"/>
      <c r="AU93" s="2322"/>
      <c r="AV93" s="2325"/>
      <c r="AW93" s="2326"/>
      <c r="AX93" s="2326"/>
      <c r="AY93" s="2332"/>
      <c r="AZ93" s="2333"/>
      <c r="BA93" s="2333"/>
      <c r="BB93" s="2333"/>
      <c r="BC93" s="2333"/>
      <c r="BD93" s="2333"/>
      <c r="BE93" s="2334"/>
      <c r="BF93" s="3"/>
      <c r="BG93" s="3"/>
    </row>
    <row r="94" spans="1:59" ht="12.75" customHeight="1" x14ac:dyDescent="0.4">
      <c r="A94" s="3"/>
      <c r="B94" s="198"/>
      <c r="C94" s="344"/>
      <c r="D94" s="349"/>
      <c r="E94" s="350"/>
      <c r="F94" s="350"/>
      <c r="G94" s="350"/>
      <c r="H94" s="350"/>
      <c r="I94" s="350"/>
      <c r="J94" s="350"/>
      <c r="K94" s="350"/>
      <c r="L94" s="2338"/>
      <c r="M94" s="2339"/>
      <c r="N94" s="2339"/>
      <c r="O94" s="2339"/>
      <c r="P94" s="2339"/>
      <c r="Q94" s="2339"/>
      <c r="R94" s="2339"/>
      <c r="S94" s="2339"/>
      <c r="T94" s="2339"/>
      <c r="U94" s="2339"/>
      <c r="V94" s="2339"/>
      <c r="W94" s="2339"/>
      <c r="X94" s="2339"/>
      <c r="Y94" s="2340"/>
      <c r="Z94" s="2312"/>
      <c r="AA94" s="2312"/>
      <c r="AB94" s="2312"/>
      <c r="AC94" s="2312"/>
      <c r="AD94" s="2312"/>
      <c r="AE94" s="2312"/>
      <c r="AF94" s="2312"/>
      <c r="AG94" s="2319"/>
      <c r="AH94" s="2320"/>
      <c r="AI94" s="2320"/>
      <c r="AJ94" s="2320"/>
      <c r="AK94" s="2320"/>
      <c r="AL94" s="2320"/>
      <c r="AM94" s="2320"/>
      <c r="AN94" s="2320"/>
      <c r="AO94" s="2321"/>
      <c r="AP94" s="2322"/>
      <c r="AQ94" s="2322"/>
      <c r="AR94" s="2322"/>
      <c r="AS94" s="2322"/>
      <c r="AT94" s="2322"/>
      <c r="AU94" s="2322"/>
      <c r="AV94" s="2327"/>
      <c r="AW94" s="2328"/>
      <c r="AX94" s="2328"/>
      <c r="AY94" s="2335"/>
      <c r="AZ94" s="2336"/>
      <c r="BA94" s="2336"/>
      <c r="BB94" s="2336"/>
      <c r="BC94" s="2336"/>
      <c r="BD94" s="2336"/>
      <c r="BE94" s="2337"/>
      <c r="BF94" s="3"/>
      <c r="BG94" s="3"/>
    </row>
    <row r="95" spans="1:59" ht="12.75" customHeight="1" x14ac:dyDescent="0.4">
      <c r="A95" s="3"/>
      <c r="B95" s="198"/>
      <c r="C95" s="344"/>
      <c r="D95" s="345"/>
      <c r="E95" s="346"/>
      <c r="F95" s="346"/>
      <c r="G95" s="346"/>
      <c r="H95" s="346"/>
      <c r="I95" s="346"/>
      <c r="J95" s="346"/>
      <c r="K95" s="346"/>
      <c r="L95" s="2306"/>
      <c r="M95" s="2307"/>
      <c r="N95" s="2307"/>
      <c r="O95" s="2307"/>
      <c r="P95" s="2307"/>
      <c r="Q95" s="2307"/>
      <c r="R95" s="2307"/>
      <c r="S95" s="2307"/>
      <c r="T95" s="2307"/>
      <c r="U95" s="2307"/>
      <c r="V95" s="2307"/>
      <c r="W95" s="2307"/>
      <c r="X95" s="2307"/>
      <c r="Y95" s="2308"/>
      <c r="Z95" s="2312"/>
      <c r="AA95" s="2312"/>
      <c r="AB95" s="2312"/>
      <c r="AC95" s="2312"/>
      <c r="AD95" s="2312"/>
      <c r="AE95" s="2312"/>
      <c r="AF95" s="2312"/>
      <c r="AG95" s="2313" t="s">
        <v>581</v>
      </c>
      <c r="AH95" s="2314"/>
      <c r="AI95" s="2314"/>
      <c r="AJ95" s="2314"/>
      <c r="AK95" s="2314"/>
      <c r="AL95" s="2314"/>
      <c r="AM95" s="2314"/>
      <c r="AN95" s="2314"/>
      <c r="AO95" s="2315"/>
      <c r="AP95" s="2322"/>
      <c r="AQ95" s="2322"/>
      <c r="AR95" s="2322"/>
      <c r="AS95" s="2322"/>
      <c r="AT95" s="2322"/>
      <c r="AU95" s="2322"/>
      <c r="AV95" s="2323"/>
      <c r="AW95" s="2324"/>
      <c r="AX95" s="2324"/>
      <c r="AY95" s="2329"/>
      <c r="AZ95" s="2330"/>
      <c r="BA95" s="2330"/>
      <c r="BB95" s="2330"/>
      <c r="BC95" s="2330"/>
      <c r="BD95" s="2330"/>
      <c r="BE95" s="2331"/>
      <c r="BF95" s="3"/>
      <c r="BG95" s="3"/>
    </row>
    <row r="96" spans="1:59" ht="12.75" customHeight="1" x14ac:dyDescent="0.4">
      <c r="A96" s="3"/>
      <c r="B96" s="198"/>
      <c r="C96" s="344"/>
      <c r="D96" s="347"/>
      <c r="E96" s="348"/>
      <c r="F96" s="348"/>
      <c r="G96" s="348"/>
      <c r="H96" s="348"/>
      <c r="I96" s="348"/>
      <c r="J96" s="348"/>
      <c r="K96" s="348"/>
      <c r="L96" s="2309"/>
      <c r="M96" s="2310"/>
      <c r="N96" s="2310"/>
      <c r="O96" s="2310"/>
      <c r="P96" s="2310"/>
      <c r="Q96" s="2310"/>
      <c r="R96" s="2310"/>
      <c r="S96" s="2310"/>
      <c r="T96" s="2310"/>
      <c r="U96" s="2310"/>
      <c r="V96" s="2310"/>
      <c r="W96" s="2310"/>
      <c r="X96" s="2310"/>
      <c r="Y96" s="2311"/>
      <c r="Z96" s="2312"/>
      <c r="AA96" s="2312"/>
      <c r="AB96" s="2312"/>
      <c r="AC96" s="2312"/>
      <c r="AD96" s="2312"/>
      <c r="AE96" s="2312"/>
      <c r="AF96" s="2312"/>
      <c r="AG96" s="2316"/>
      <c r="AH96" s="2317"/>
      <c r="AI96" s="2317"/>
      <c r="AJ96" s="2317"/>
      <c r="AK96" s="2317"/>
      <c r="AL96" s="2317"/>
      <c r="AM96" s="2317"/>
      <c r="AN96" s="2317"/>
      <c r="AO96" s="2318"/>
      <c r="AP96" s="2322"/>
      <c r="AQ96" s="2322"/>
      <c r="AR96" s="2322"/>
      <c r="AS96" s="2322"/>
      <c r="AT96" s="2322"/>
      <c r="AU96" s="2322"/>
      <c r="AV96" s="2325"/>
      <c r="AW96" s="2326"/>
      <c r="AX96" s="2326"/>
      <c r="AY96" s="2332"/>
      <c r="AZ96" s="2333"/>
      <c r="BA96" s="2333"/>
      <c r="BB96" s="2333"/>
      <c r="BC96" s="2333"/>
      <c r="BD96" s="2333"/>
      <c r="BE96" s="2334"/>
      <c r="BF96" s="3"/>
      <c r="BG96" s="3"/>
    </row>
    <row r="97" spans="1:63" ht="12.75" customHeight="1" x14ac:dyDescent="0.4">
      <c r="A97" s="3"/>
      <c r="B97" s="198"/>
      <c r="C97" s="344"/>
      <c r="D97" s="347"/>
      <c r="E97" s="348"/>
      <c r="F97" s="348"/>
      <c r="G97" s="348"/>
      <c r="H97" s="348"/>
      <c r="I97" s="348"/>
      <c r="J97" s="348"/>
      <c r="K97" s="348"/>
      <c r="L97" s="2309"/>
      <c r="M97" s="2310"/>
      <c r="N97" s="2310"/>
      <c r="O97" s="2310"/>
      <c r="P97" s="2310"/>
      <c r="Q97" s="2310"/>
      <c r="R97" s="2310"/>
      <c r="S97" s="2310"/>
      <c r="T97" s="2310"/>
      <c r="U97" s="2310"/>
      <c r="V97" s="2310"/>
      <c r="W97" s="2310"/>
      <c r="X97" s="2310"/>
      <c r="Y97" s="2311"/>
      <c r="Z97" s="2312"/>
      <c r="AA97" s="2312"/>
      <c r="AB97" s="2312"/>
      <c r="AC97" s="2312"/>
      <c r="AD97" s="2312"/>
      <c r="AE97" s="2312"/>
      <c r="AF97" s="2312"/>
      <c r="AG97" s="2316"/>
      <c r="AH97" s="2317"/>
      <c r="AI97" s="2317"/>
      <c r="AJ97" s="2317"/>
      <c r="AK97" s="2317"/>
      <c r="AL97" s="2317"/>
      <c r="AM97" s="2317"/>
      <c r="AN97" s="2317"/>
      <c r="AO97" s="2318"/>
      <c r="AP97" s="2322"/>
      <c r="AQ97" s="2322"/>
      <c r="AR97" s="2322"/>
      <c r="AS97" s="2322"/>
      <c r="AT97" s="2322"/>
      <c r="AU97" s="2322"/>
      <c r="AV97" s="2325"/>
      <c r="AW97" s="2326"/>
      <c r="AX97" s="2326"/>
      <c r="AY97" s="2332"/>
      <c r="AZ97" s="2333"/>
      <c r="BA97" s="2333"/>
      <c r="BB97" s="2333"/>
      <c r="BC97" s="2333"/>
      <c r="BD97" s="2333"/>
      <c r="BE97" s="2334"/>
      <c r="BF97" s="3"/>
      <c r="BG97" s="3"/>
    </row>
    <row r="98" spans="1:63" ht="12.75" customHeight="1" x14ac:dyDescent="0.4">
      <c r="A98" s="3"/>
      <c r="B98" s="198"/>
      <c r="C98" s="344"/>
      <c r="D98" s="349"/>
      <c r="E98" s="350"/>
      <c r="F98" s="350"/>
      <c r="G98" s="350"/>
      <c r="H98" s="350"/>
      <c r="I98" s="350"/>
      <c r="J98" s="350"/>
      <c r="K98" s="350"/>
      <c r="L98" s="2338"/>
      <c r="M98" s="2339"/>
      <c r="N98" s="2339"/>
      <c r="O98" s="2339"/>
      <c r="P98" s="2339"/>
      <c r="Q98" s="2339"/>
      <c r="R98" s="2339"/>
      <c r="S98" s="2339"/>
      <c r="T98" s="2339"/>
      <c r="U98" s="2339"/>
      <c r="V98" s="2339"/>
      <c r="W98" s="2339"/>
      <c r="X98" s="2339"/>
      <c r="Y98" s="2340"/>
      <c r="Z98" s="2312"/>
      <c r="AA98" s="2312"/>
      <c r="AB98" s="2312"/>
      <c r="AC98" s="2312"/>
      <c r="AD98" s="2312"/>
      <c r="AE98" s="2312"/>
      <c r="AF98" s="2312"/>
      <c r="AG98" s="2319"/>
      <c r="AH98" s="2320"/>
      <c r="AI98" s="2320"/>
      <c r="AJ98" s="2320"/>
      <c r="AK98" s="2320"/>
      <c r="AL98" s="2320"/>
      <c r="AM98" s="2320"/>
      <c r="AN98" s="2320"/>
      <c r="AO98" s="2321"/>
      <c r="AP98" s="2322"/>
      <c r="AQ98" s="2322"/>
      <c r="AR98" s="2322"/>
      <c r="AS98" s="2322"/>
      <c r="AT98" s="2322"/>
      <c r="AU98" s="2322"/>
      <c r="AV98" s="2327"/>
      <c r="AW98" s="2328"/>
      <c r="AX98" s="2328"/>
      <c r="AY98" s="2335"/>
      <c r="AZ98" s="2336"/>
      <c r="BA98" s="2336"/>
      <c r="BB98" s="2336"/>
      <c r="BC98" s="2336"/>
      <c r="BD98" s="2336"/>
      <c r="BE98" s="2337"/>
      <c r="BF98" s="3"/>
      <c r="BG98" s="3"/>
    </row>
    <row r="99" spans="1:63" ht="12.75" customHeight="1" x14ac:dyDescent="0.4">
      <c r="A99" s="3"/>
      <c r="B99" s="198"/>
      <c r="C99" s="344"/>
      <c r="D99" s="345"/>
      <c r="E99" s="346"/>
      <c r="F99" s="346"/>
      <c r="G99" s="346"/>
      <c r="H99" s="346"/>
      <c r="I99" s="346"/>
      <c r="J99" s="346"/>
      <c r="K99" s="346"/>
      <c r="L99" s="2306"/>
      <c r="M99" s="2307"/>
      <c r="N99" s="2307"/>
      <c r="O99" s="2307"/>
      <c r="P99" s="2307"/>
      <c r="Q99" s="2307"/>
      <c r="R99" s="2307"/>
      <c r="S99" s="2307"/>
      <c r="T99" s="2307"/>
      <c r="U99" s="2307"/>
      <c r="V99" s="2307"/>
      <c r="W99" s="2307"/>
      <c r="X99" s="2307"/>
      <c r="Y99" s="2308"/>
      <c r="Z99" s="2312"/>
      <c r="AA99" s="2312"/>
      <c r="AB99" s="2312"/>
      <c r="AC99" s="2312"/>
      <c r="AD99" s="2312"/>
      <c r="AE99" s="2312"/>
      <c r="AF99" s="2312"/>
      <c r="AG99" s="2313" t="s">
        <v>581</v>
      </c>
      <c r="AH99" s="2314"/>
      <c r="AI99" s="2314"/>
      <c r="AJ99" s="2314"/>
      <c r="AK99" s="2314"/>
      <c r="AL99" s="2314"/>
      <c r="AM99" s="2314"/>
      <c r="AN99" s="2314"/>
      <c r="AO99" s="2315"/>
      <c r="AP99" s="2322"/>
      <c r="AQ99" s="2322"/>
      <c r="AR99" s="2322"/>
      <c r="AS99" s="2322"/>
      <c r="AT99" s="2322"/>
      <c r="AU99" s="2322"/>
      <c r="AV99" s="2323"/>
      <c r="AW99" s="2324"/>
      <c r="AX99" s="2324"/>
      <c r="AY99" s="2329"/>
      <c r="AZ99" s="2330"/>
      <c r="BA99" s="2330"/>
      <c r="BB99" s="2330"/>
      <c r="BC99" s="2330"/>
      <c r="BD99" s="2330"/>
      <c r="BE99" s="2331"/>
      <c r="BF99" s="3"/>
      <c r="BG99" s="3"/>
    </row>
    <row r="100" spans="1:63" ht="12.75" customHeight="1" x14ac:dyDescent="0.4">
      <c r="A100" s="3"/>
      <c r="B100" s="198"/>
      <c r="C100" s="344"/>
      <c r="D100" s="347"/>
      <c r="E100" s="348"/>
      <c r="F100" s="348"/>
      <c r="G100" s="348"/>
      <c r="H100" s="348"/>
      <c r="I100" s="348"/>
      <c r="J100" s="348"/>
      <c r="K100" s="348"/>
      <c r="L100" s="2309"/>
      <c r="M100" s="2310"/>
      <c r="N100" s="2310"/>
      <c r="O100" s="2310"/>
      <c r="P100" s="2310"/>
      <c r="Q100" s="2310"/>
      <c r="R100" s="2310"/>
      <c r="S100" s="2310"/>
      <c r="T100" s="2310"/>
      <c r="U100" s="2310"/>
      <c r="V100" s="2310"/>
      <c r="W100" s="2310"/>
      <c r="X100" s="2310"/>
      <c r="Y100" s="2311"/>
      <c r="Z100" s="2312"/>
      <c r="AA100" s="2312"/>
      <c r="AB100" s="2312"/>
      <c r="AC100" s="2312"/>
      <c r="AD100" s="2312"/>
      <c r="AE100" s="2312"/>
      <c r="AF100" s="2312"/>
      <c r="AG100" s="2316"/>
      <c r="AH100" s="2317"/>
      <c r="AI100" s="2317"/>
      <c r="AJ100" s="2317"/>
      <c r="AK100" s="2317"/>
      <c r="AL100" s="2317"/>
      <c r="AM100" s="2317"/>
      <c r="AN100" s="2317"/>
      <c r="AO100" s="2318"/>
      <c r="AP100" s="2322"/>
      <c r="AQ100" s="2322"/>
      <c r="AR100" s="2322"/>
      <c r="AS100" s="2322"/>
      <c r="AT100" s="2322"/>
      <c r="AU100" s="2322"/>
      <c r="AV100" s="2325"/>
      <c r="AW100" s="2326"/>
      <c r="AX100" s="2326"/>
      <c r="AY100" s="2332"/>
      <c r="AZ100" s="2333"/>
      <c r="BA100" s="2333"/>
      <c r="BB100" s="2333"/>
      <c r="BC100" s="2333"/>
      <c r="BD100" s="2333"/>
      <c r="BE100" s="2334"/>
      <c r="BF100" s="3"/>
      <c r="BG100" s="3"/>
    </row>
    <row r="101" spans="1:63" ht="12.75" customHeight="1" x14ac:dyDescent="0.4">
      <c r="A101" s="3"/>
      <c r="B101" s="198"/>
      <c r="C101" s="344"/>
      <c r="D101" s="347"/>
      <c r="E101" s="348"/>
      <c r="F101" s="348"/>
      <c r="G101" s="348"/>
      <c r="H101" s="348"/>
      <c r="I101" s="348"/>
      <c r="J101" s="348"/>
      <c r="K101" s="348"/>
      <c r="L101" s="2309"/>
      <c r="M101" s="2310"/>
      <c r="N101" s="2310"/>
      <c r="O101" s="2310"/>
      <c r="P101" s="2310"/>
      <c r="Q101" s="2310"/>
      <c r="R101" s="2310"/>
      <c r="S101" s="2310"/>
      <c r="T101" s="2310"/>
      <c r="U101" s="2310"/>
      <c r="V101" s="2310"/>
      <c r="W101" s="2310"/>
      <c r="X101" s="2310"/>
      <c r="Y101" s="2311"/>
      <c r="Z101" s="2312"/>
      <c r="AA101" s="2312"/>
      <c r="AB101" s="2312"/>
      <c r="AC101" s="2312"/>
      <c r="AD101" s="2312"/>
      <c r="AE101" s="2312"/>
      <c r="AF101" s="2312"/>
      <c r="AG101" s="2316"/>
      <c r="AH101" s="2317"/>
      <c r="AI101" s="2317"/>
      <c r="AJ101" s="2317"/>
      <c r="AK101" s="2317"/>
      <c r="AL101" s="2317"/>
      <c r="AM101" s="2317"/>
      <c r="AN101" s="2317"/>
      <c r="AO101" s="2318"/>
      <c r="AP101" s="2322"/>
      <c r="AQ101" s="2322"/>
      <c r="AR101" s="2322"/>
      <c r="AS101" s="2322"/>
      <c r="AT101" s="2322"/>
      <c r="AU101" s="2322"/>
      <c r="AV101" s="2325"/>
      <c r="AW101" s="2326"/>
      <c r="AX101" s="2326"/>
      <c r="AY101" s="2332"/>
      <c r="AZ101" s="2333"/>
      <c r="BA101" s="2333"/>
      <c r="BB101" s="2333"/>
      <c r="BC101" s="2333"/>
      <c r="BD101" s="2333"/>
      <c r="BE101" s="2334"/>
      <c r="BF101" s="3"/>
      <c r="BG101" s="3"/>
    </row>
    <row r="102" spans="1:63" ht="12.75" customHeight="1" x14ac:dyDescent="0.4">
      <c r="A102" s="3"/>
      <c r="B102" s="198"/>
      <c r="C102" s="344"/>
      <c r="D102" s="349"/>
      <c r="E102" s="350"/>
      <c r="F102" s="350"/>
      <c r="G102" s="350"/>
      <c r="H102" s="350"/>
      <c r="I102" s="350"/>
      <c r="J102" s="350"/>
      <c r="K102" s="350"/>
      <c r="L102" s="2338"/>
      <c r="M102" s="2339"/>
      <c r="N102" s="2339"/>
      <c r="O102" s="2339"/>
      <c r="P102" s="2339"/>
      <c r="Q102" s="2339"/>
      <c r="R102" s="2339"/>
      <c r="S102" s="2339"/>
      <c r="T102" s="2339"/>
      <c r="U102" s="2339"/>
      <c r="V102" s="2339"/>
      <c r="W102" s="2339"/>
      <c r="X102" s="2339"/>
      <c r="Y102" s="2340"/>
      <c r="Z102" s="2312"/>
      <c r="AA102" s="2312"/>
      <c r="AB102" s="2312"/>
      <c r="AC102" s="2312"/>
      <c r="AD102" s="2312"/>
      <c r="AE102" s="2312"/>
      <c r="AF102" s="2312"/>
      <c r="AG102" s="2319"/>
      <c r="AH102" s="2320"/>
      <c r="AI102" s="2320"/>
      <c r="AJ102" s="2320"/>
      <c r="AK102" s="2320"/>
      <c r="AL102" s="2320"/>
      <c r="AM102" s="2320"/>
      <c r="AN102" s="2320"/>
      <c r="AO102" s="2321"/>
      <c r="AP102" s="2322"/>
      <c r="AQ102" s="2322"/>
      <c r="AR102" s="2322"/>
      <c r="AS102" s="2322"/>
      <c r="AT102" s="2322"/>
      <c r="AU102" s="2322"/>
      <c r="AV102" s="2327"/>
      <c r="AW102" s="2328"/>
      <c r="AX102" s="2328"/>
      <c r="AY102" s="2335"/>
      <c r="AZ102" s="2336"/>
      <c r="BA102" s="2336"/>
      <c r="BB102" s="2336"/>
      <c r="BC102" s="2336"/>
      <c r="BD102" s="2336"/>
      <c r="BE102" s="2337"/>
      <c r="BF102" s="3"/>
      <c r="BG102" s="3"/>
    </row>
    <row r="103" spans="1:63" ht="12.75" customHeight="1" x14ac:dyDescent="0.4">
      <c r="A103" s="3"/>
      <c r="B103" s="198"/>
      <c r="C103" s="344"/>
      <c r="D103" s="345"/>
      <c r="E103" s="346"/>
      <c r="F103" s="346"/>
      <c r="G103" s="346"/>
      <c r="H103" s="346"/>
      <c r="I103" s="346"/>
      <c r="J103" s="346"/>
      <c r="K103" s="346"/>
      <c r="L103" s="2306"/>
      <c r="M103" s="2307"/>
      <c r="N103" s="2307"/>
      <c r="O103" s="2307"/>
      <c r="P103" s="2307"/>
      <c r="Q103" s="2307"/>
      <c r="R103" s="2307"/>
      <c r="S103" s="2307"/>
      <c r="T103" s="2307"/>
      <c r="U103" s="2307"/>
      <c r="V103" s="2307"/>
      <c r="W103" s="2307"/>
      <c r="X103" s="2307"/>
      <c r="Y103" s="2308"/>
      <c r="Z103" s="2312"/>
      <c r="AA103" s="2312"/>
      <c r="AB103" s="2312"/>
      <c r="AC103" s="2312"/>
      <c r="AD103" s="2312"/>
      <c r="AE103" s="2312"/>
      <c r="AF103" s="2312"/>
      <c r="AG103" s="2313" t="s">
        <v>581</v>
      </c>
      <c r="AH103" s="2314"/>
      <c r="AI103" s="2314"/>
      <c r="AJ103" s="2314"/>
      <c r="AK103" s="2314"/>
      <c r="AL103" s="2314"/>
      <c r="AM103" s="2314"/>
      <c r="AN103" s="2314"/>
      <c r="AO103" s="2315"/>
      <c r="AP103" s="2322"/>
      <c r="AQ103" s="2322"/>
      <c r="AR103" s="2322"/>
      <c r="AS103" s="2322"/>
      <c r="AT103" s="2322"/>
      <c r="AU103" s="2322"/>
      <c r="AV103" s="2323"/>
      <c r="AW103" s="2324"/>
      <c r="AX103" s="2324"/>
      <c r="AY103" s="2329"/>
      <c r="AZ103" s="2330"/>
      <c r="BA103" s="2330"/>
      <c r="BB103" s="2330"/>
      <c r="BC103" s="2330"/>
      <c r="BD103" s="2330"/>
      <c r="BE103" s="2331"/>
      <c r="BF103" s="3"/>
      <c r="BG103" s="3"/>
    </row>
    <row r="104" spans="1:63" ht="12.75" customHeight="1" x14ac:dyDescent="0.4">
      <c r="A104" s="3"/>
      <c r="B104" s="198"/>
      <c r="C104" s="344"/>
      <c r="D104" s="347"/>
      <c r="E104" s="348"/>
      <c r="F104" s="348"/>
      <c r="G104" s="348"/>
      <c r="H104" s="348"/>
      <c r="I104" s="348"/>
      <c r="J104" s="348"/>
      <c r="K104" s="348"/>
      <c r="L104" s="2309"/>
      <c r="M104" s="2310"/>
      <c r="N104" s="2310"/>
      <c r="O104" s="2310"/>
      <c r="P104" s="2310"/>
      <c r="Q104" s="2310"/>
      <c r="R104" s="2310"/>
      <c r="S104" s="2310"/>
      <c r="T104" s="2310"/>
      <c r="U104" s="2310"/>
      <c r="V104" s="2310"/>
      <c r="W104" s="2310"/>
      <c r="X104" s="2310"/>
      <c r="Y104" s="2311"/>
      <c r="Z104" s="2312"/>
      <c r="AA104" s="2312"/>
      <c r="AB104" s="2312"/>
      <c r="AC104" s="2312"/>
      <c r="AD104" s="2312"/>
      <c r="AE104" s="2312"/>
      <c r="AF104" s="2312"/>
      <c r="AG104" s="2316"/>
      <c r="AH104" s="2317"/>
      <c r="AI104" s="2317"/>
      <c r="AJ104" s="2317"/>
      <c r="AK104" s="2317"/>
      <c r="AL104" s="2317"/>
      <c r="AM104" s="2317"/>
      <c r="AN104" s="2317"/>
      <c r="AO104" s="2318"/>
      <c r="AP104" s="2322"/>
      <c r="AQ104" s="2322"/>
      <c r="AR104" s="2322"/>
      <c r="AS104" s="2322"/>
      <c r="AT104" s="2322"/>
      <c r="AU104" s="2322"/>
      <c r="AV104" s="2325"/>
      <c r="AW104" s="2326"/>
      <c r="AX104" s="2326"/>
      <c r="AY104" s="2332"/>
      <c r="AZ104" s="2333"/>
      <c r="BA104" s="2333"/>
      <c r="BB104" s="2333"/>
      <c r="BC104" s="2333"/>
      <c r="BD104" s="2333"/>
      <c r="BE104" s="2334"/>
      <c r="BF104" s="3"/>
      <c r="BG104" s="3"/>
    </row>
    <row r="105" spans="1:63" ht="12.75" customHeight="1" x14ac:dyDescent="0.4">
      <c r="A105" s="3"/>
      <c r="B105" s="198"/>
      <c r="C105" s="344"/>
      <c r="D105" s="347"/>
      <c r="E105" s="348"/>
      <c r="F105" s="348"/>
      <c r="G105" s="348"/>
      <c r="H105" s="348"/>
      <c r="I105" s="348"/>
      <c r="J105" s="348"/>
      <c r="K105" s="348"/>
      <c r="L105" s="2309"/>
      <c r="M105" s="2310"/>
      <c r="N105" s="2310"/>
      <c r="O105" s="2310"/>
      <c r="P105" s="2310"/>
      <c r="Q105" s="2310"/>
      <c r="R105" s="2310"/>
      <c r="S105" s="2310"/>
      <c r="T105" s="2310"/>
      <c r="U105" s="2310"/>
      <c r="V105" s="2310"/>
      <c r="W105" s="2310"/>
      <c r="X105" s="2310"/>
      <c r="Y105" s="2311"/>
      <c r="Z105" s="2312"/>
      <c r="AA105" s="2312"/>
      <c r="AB105" s="2312"/>
      <c r="AC105" s="2312"/>
      <c r="AD105" s="2312"/>
      <c r="AE105" s="2312"/>
      <c r="AF105" s="2312"/>
      <c r="AG105" s="2316"/>
      <c r="AH105" s="2317"/>
      <c r="AI105" s="2317"/>
      <c r="AJ105" s="2317"/>
      <c r="AK105" s="2317"/>
      <c r="AL105" s="2317"/>
      <c r="AM105" s="2317"/>
      <c r="AN105" s="2317"/>
      <c r="AO105" s="2318"/>
      <c r="AP105" s="2322"/>
      <c r="AQ105" s="2322"/>
      <c r="AR105" s="2322"/>
      <c r="AS105" s="2322"/>
      <c r="AT105" s="2322"/>
      <c r="AU105" s="2322"/>
      <c r="AV105" s="2325"/>
      <c r="AW105" s="2326"/>
      <c r="AX105" s="2326"/>
      <c r="AY105" s="2332"/>
      <c r="AZ105" s="2333"/>
      <c r="BA105" s="2333"/>
      <c r="BB105" s="2333"/>
      <c r="BC105" s="2333"/>
      <c r="BD105" s="2333"/>
      <c r="BE105" s="2334"/>
      <c r="BF105" s="3"/>
      <c r="BG105" s="3"/>
    </row>
    <row r="106" spans="1:63" ht="12.75" customHeight="1" x14ac:dyDescent="0.4">
      <c r="A106" s="3"/>
      <c r="B106" s="198"/>
      <c r="C106" s="344"/>
      <c r="D106" s="349"/>
      <c r="E106" s="350"/>
      <c r="F106" s="350"/>
      <c r="G106" s="350"/>
      <c r="H106" s="350"/>
      <c r="I106" s="350"/>
      <c r="J106" s="350"/>
      <c r="K106" s="350"/>
      <c r="L106" s="2338"/>
      <c r="M106" s="2339"/>
      <c r="N106" s="2339"/>
      <c r="O106" s="2339"/>
      <c r="P106" s="2339"/>
      <c r="Q106" s="2339"/>
      <c r="R106" s="2339"/>
      <c r="S106" s="2339"/>
      <c r="T106" s="2339"/>
      <c r="U106" s="2339"/>
      <c r="V106" s="2339"/>
      <c r="W106" s="2339"/>
      <c r="X106" s="2339"/>
      <c r="Y106" s="2340"/>
      <c r="Z106" s="2312"/>
      <c r="AA106" s="2312"/>
      <c r="AB106" s="2312"/>
      <c r="AC106" s="2312"/>
      <c r="AD106" s="2312"/>
      <c r="AE106" s="2312"/>
      <c r="AF106" s="2312"/>
      <c r="AG106" s="2319"/>
      <c r="AH106" s="2320"/>
      <c r="AI106" s="2320"/>
      <c r="AJ106" s="2320"/>
      <c r="AK106" s="2320"/>
      <c r="AL106" s="2320"/>
      <c r="AM106" s="2320"/>
      <c r="AN106" s="2320"/>
      <c r="AO106" s="2321"/>
      <c r="AP106" s="2322"/>
      <c r="AQ106" s="2322"/>
      <c r="AR106" s="2322"/>
      <c r="AS106" s="2322"/>
      <c r="AT106" s="2322"/>
      <c r="AU106" s="2322"/>
      <c r="AV106" s="2327"/>
      <c r="AW106" s="2328"/>
      <c r="AX106" s="2328"/>
      <c r="AY106" s="2335"/>
      <c r="AZ106" s="2336"/>
      <c r="BA106" s="2336"/>
      <c r="BB106" s="2336"/>
      <c r="BC106" s="2336"/>
      <c r="BD106" s="2336"/>
      <c r="BE106" s="2337"/>
      <c r="BF106" s="3"/>
      <c r="BG106" s="3"/>
    </row>
    <row r="107" spans="1:63" ht="15.75" customHeight="1" x14ac:dyDescent="0.4">
      <c r="D107" s="1884" t="s">
        <v>582</v>
      </c>
      <c r="E107" s="1884"/>
      <c r="F107" s="1884"/>
      <c r="G107" s="1884"/>
      <c r="H107" s="1884"/>
      <c r="I107" s="1884"/>
      <c r="J107" s="1884"/>
      <c r="K107" s="1884"/>
      <c r="L107" s="1884"/>
      <c r="M107" s="1884"/>
      <c r="N107" s="1884"/>
      <c r="O107" s="1884"/>
      <c r="P107" s="1884"/>
      <c r="Q107" s="1884"/>
      <c r="R107" s="1884"/>
      <c r="S107" s="1884"/>
      <c r="T107" s="1884"/>
      <c r="U107" s="1884"/>
      <c r="V107" s="1884"/>
      <c r="W107" s="1884"/>
      <c r="X107" s="1884"/>
      <c r="Y107" s="1885"/>
      <c r="Z107" s="2301" t="s">
        <v>51</v>
      </c>
      <c r="AA107" s="2301"/>
      <c r="AB107" s="2301"/>
      <c r="AC107" s="2301"/>
      <c r="AD107" s="2301"/>
      <c r="AE107" s="2301"/>
      <c r="AF107" s="2301"/>
      <c r="AG107" s="2302"/>
      <c r="AH107" s="2302"/>
      <c r="AI107" s="2302"/>
      <c r="AJ107" s="2302"/>
      <c r="AK107" s="2302"/>
      <c r="AL107" s="2302"/>
      <c r="AM107" s="2303"/>
      <c r="AN107" s="453" t="s">
        <v>28</v>
      </c>
      <c r="AO107" s="557"/>
      <c r="AP107" s="787" t="s">
        <v>583</v>
      </c>
      <c r="AQ107" s="894"/>
      <c r="AR107" s="894"/>
      <c r="AS107" s="894"/>
      <c r="AT107" s="894"/>
      <c r="AU107" s="895"/>
      <c r="AV107" s="2304">
        <f>SUM(AP79:AU106)</f>
        <v>0</v>
      </c>
      <c r="AW107" s="2305"/>
      <c r="AX107" s="2305"/>
      <c r="AY107" s="2305"/>
      <c r="AZ107" s="2305"/>
      <c r="BA107" s="2305"/>
      <c r="BB107" s="2305"/>
      <c r="BC107" s="2305"/>
      <c r="BD107" s="2305"/>
      <c r="BE107" s="2305"/>
    </row>
    <row r="108" spans="1:63" ht="15.75" customHeight="1" x14ac:dyDescent="0.4">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1886"/>
      <c r="Z108" s="2301"/>
      <c r="AA108" s="2301"/>
      <c r="AB108" s="2301"/>
      <c r="AC108" s="2301"/>
      <c r="AD108" s="2301"/>
      <c r="AE108" s="2301"/>
      <c r="AF108" s="2301"/>
      <c r="AG108" s="2302"/>
      <c r="AH108" s="2302"/>
      <c r="AI108" s="2302"/>
      <c r="AJ108" s="2302"/>
      <c r="AK108" s="2302"/>
      <c r="AL108" s="2302"/>
      <c r="AM108" s="2303"/>
      <c r="AN108" s="455"/>
      <c r="AO108" s="563"/>
      <c r="AP108" s="898"/>
      <c r="AQ108" s="899"/>
      <c r="AR108" s="899"/>
      <c r="AS108" s="899"/>
      <c r="AT108" s="899"/>
      <c r="AU108" s="900"/>
      <c r="AV108" s="2305"/>
      <c r="AW108" s="2305"/>
      <c r="AX108" s="2305"/>
      <c r="AY108" s="2305"/>
      <c r="AZ108" s="2305"/>
      <c r="BA108" s="2305"/>
      <c r="BB108" s="2305"/>
      <c r="BC108" s="2305"/>
      <c r="BD108" s="2305"/>
      <c r="BE108" s="2305"/>
    </row>
    <row r="109" spans="1:63" ht="13.5" customHeight="1" x14ac:dyDescent="0.4">
      <c r="AC109" s="69"/>
      <c r="AD109" s="69"/>
    </row>
    <row r="110" spans="1:63" ht="15" customHeight="1" x14ac:dyDescent="0.4">
      <c r="A110" s="2" t="s">
        <v>584</v>
      </c>
      <c r="B110" s="3"/>
      <c r="BH110" s="2"/>
      <c r="BI110" s="2"/>
      <c r="BJ110" s="2"/>
      <c r="BK110" s="2"/>
    </row>
    <row r="111" spans="1:63" s="352" customFormat="1" ht="15" customHeight="1"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351"/>
      <c r="BI111" s="351"/>
      <c r="BJ111" s="351"/>
      <c r="BK111" s="351"/>
    </row>
    <row r="112" spans="1:63" s="352" customFormat="1" ht="15" customHeight="1"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351"/>
      <c r="BI112" s="351"/>
      <c r="BJ112" s="351"/>
      <c r="BK112" s="351"/>
    </row>
    <row r="113" spans="1:66" s="352" customFormat="1" ht="15" customHeight="1" x14ac:dyDescent="0.15">
      <c r="A113" s="85" t="s">
        <v>585</v>
      </c>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row>
    <row r="114" spans="1:66" s="352" customFormat="1" ht="15" customHeight="1" x14ac:dyDescent="0.15">
      <c r="A114" s="85"/>
      <c r="B114" s="87" t="s">
        <v>586</v>
      </c>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86"/>
      <c r="BN114" s="86"/>
    </row>
    <row r="115" spans="1:66" s="352" customFormat="1" ht="10.5" customHeight="1" x14ac:dyDescent="0.15">
      <c r="A115" s="85"/>
      <c r="B115" s="87"/>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row>
    <row r="116" spans="1:66" s="65" customFormat="1" ht="24.75" customHeight="1" x14ac:dyDescent="0.4">
      <c r="A116" s="2"/>
      <c r="B116" s="2"/>
      <c r="C116" s="1514" t="s">
        <v>297</v>
      </c>
      <c r="D116" s="1514"/>
      <c r="E116" s="1514"/>
      <c r="F116" s="1514"/>
      <c r="G116" s="1514"/>
      <c r="H116" s="1514"/>
      <c r="I116" s="1514"/>
      <c r="J116" s="1514"/>
      <c r="K116" s="1514"/>
      <c r="L116" s="1514"/>
      <c r="M116" s="1514"/>
      <c r="N116" s="1514"/>
      <c r="O116" s="1514"/>
      <c r="P116" s="1514"/>
      <c r="Q116" s="1514"/>
      <c r="R116" s="1514"/>
      <c r="S116" s="1514"/>
      <c r="T116" s="1514"/>
      <c r="U116" s="1514"/>
      <c r="V116" s="1514"/>
      <c r="W116" s="1514"/>
      <c r="X116" s="1514"/>
      <c r="Y116" s="1514"/>
      <c r="Z116" s="1514"/>
      <c r="AA116" s="1514"/>
      <c r="AB116" s="1514"/>
      <c r="AC116" s="1514"/>
      <c r="AD116" s="1514"/>
      <c r="AE116" s="1514"/>
      <c r="AF116" s="1514"/>
      <c r="AG116" s="1514"/>
      <c r="AH116" s="1514"/>
      <c r="AI116" s="1514"/>
      <c r="AJ116" s="1514"/>
      <c r="AK116" s="1514"/>
      <c r="AL116" s="1514"/>
      <c r="AM116" s="1514"/>
      <c r="AN116" s="1514"/>
      <c r="AO116" s="1514"/>
      <c r="AP116" s="1514"/>
      <c r="AQ116" s="1514"/>
      <c r="AR116" s="1514"/>
      <c r="AS116" s="1514"/>
      <c r="AT116" s="1514"/>
      <c r="AU116" s="1514"/>
      <c r="AV116" s="1514"/>
      <c r="AW116" s="1514"/>
      <c r="AX116" s="1514"/>
      <c r="AY116" s="1514"/>
      <c r="AZ116" s="1514"/>
      <c r="BA116" s="1514"/>
      <c r="BB116" s="1514"/>
      <c r="BC116" s="1514"/>
      <c r="BD116" s="1514"/>
      <c r="BE116" s="286"/>
      <c r="BF116" s="286"/>
      <c r="BG116" s="286"/>
      <c r="BH116" s="353"/>
      <c r="BI116" s="353"/>
      <c r="BJ116" s="353"/>
      <c r="BK116" s="2"/>
    </row>
    <row r="117" spans="1:66" ht="14.25" customHeight="1" x14ac:dyDescent="0.4">
      <c r="B117" s="7"/>
      <c r="C117" s="59"/>
      <c r="D117" s="573" t="s">
        <v>96</v>
      </c>
      <c r="E117" s="744"/>
      <c r="F117" s="744"/>
      <c r="G117" s="744"/>
      <c r="H117" s="744"/>
      <c r="I117" s="745"/>
      <c r="J117" s="555" t="s">
        <v>97</v>
      </c>
      <c r="K117" s="556"/>
      <c r="L117" s="556"/>
      <c r="M117" s="556"/>
      <c r="N117" s="556"/>
      <c r="O117" s="556"/>
      <c r="P117" s="556"/>
      <c r="Q117" s="556"/>
      <c r="R117" s="556"/>
      <c r="S117" s="556"/>
      <c r="T117" s="556"/>
      <c r="U117" s="556"/>
      <c r="V117" s="556"/>
      <c r="W117" s="556"/>
      <c r="X117" s="556"/>
      <c r="Y117" s="556"/>
      <c r="Z117" s="556"/>
      <c r="AA117" s="556"/>
      <c r="AB117" s="556"/>
      <c r="AC117" s="556"/>
      <c r="AD117" s="556"/>
      <c r="AE117" s="556"/>
      <c r="AF117" s="557"/>
      <c r="AG117" s="564" t="s">
        <v>98</v>
      </c>
      <c r="AH117" s="1005"/>
      <c r="AI117" s="1005"/>
      <c r="AJ117" s="1005"/>
      <c r="AK117" s="1005"/>
      <c r="AL117" s="1006"/>
      <c r="AM117" s="787" t="s">
        <v>149</v>
      </c>
      <c r="AN117" s="852"/>
      <c r="AO117" s="852"/>
      <c r="AP117" s="852"/>
      <c r="AQ117" s="852"/>
      <c r="AR117" s="853"/>
      <c r="AS117" s="796" t="s">
        <v>109</v>
      </c>
      <c r="AT117" s="2293"/>
      <c r="AU117" s="2293"/>
      <c r="AV117" s="2293"/>
      <c r="AW117" s="2293"/>
      <c r="AX117" s="2294"/>
      <c r="AY117" s="787" t="s">
        <v>110</v>
      </c>
      <c r="AZ117" s="852"/>
      <c r="BA117" s="852"/>
      <c r="BB117" s="852"/>
      <c r="BC117" s="852"/>
      <c r="BD117" s="853"/>
      <c r="BH117" s="2"/>
      <c r="BI117" s="2"/>
      <c r="BJ117" s="2"/>
      <c r="BK117" s="2"/>
    </row>
    <row r="118" spans="1:66" ht="14.25" customHeight="1" x14ac:dyDescent="0.4">
      <c r="B118" s="7"/>
      <c r="C118" s="59"/>
      <c r="D118" s="781"/>
      <c r="E118" s="782"/>
      <c r="F118" s="782"/>
      <c r="G118" s="782"/>
      <c r="H118" s="782"/>
      <c r="I118" s="783"/>
      <c r="J118" s="558"/>
      <c r="K118" s="559"/>
      <c r="L118" s="559"/>
      <c r="M118" s="559"/>
      <c r="N118" s="559"/>
      <c r="O118" s="559"/>
      <c r="P118" s="559"/>
      <c r="Q118" s="559"/>
      <c r="R118" s="559"/>
      <c r="S118" s="559"/>
      <c r="T118" s="559"/>
      <c r="U118" s="559"/>
      <c r="V118" s="559"/>
      <c r="W118" s="559"/>
      <c r="X118" s="559"/>
      <c r="Y118" s="559"/>
      <c r="Z118" s="559"/>
      <c r="AA118" s="559"/>
      <c r="AB118" s="559"/>
      <c r="AC118" s="559"/>
      <c r="AD118" s="559"/>
      <c r="AE118" s="559"/>
      <c r="AF118" s="560"/>
      <c r="AG118" s="1007"/>
      <c r="AH118" s="1008"/>
      <c r="AI118" s="1008"/>
      <c r="AJ118" s="1008"/>
      <c r="AK118" s="1008"/>
      <c r="AL118" s="1009"/>
      <c r="AM118" s="854"/>
      <c r="AN118" s="855"/>
      <c r="AO118" s="855"/>
      <c r="AP118" s="855"/>
      <c r="AQ118" s="855"/>
      <c r="AR118" s="856"/>
      <c r="AS118" s="2295"/>
      <c r="AT118" s="2296"/>
      <c r="AU118" s="2296"/>
      <c r="AV118" s="2296"/>
      <c r="AW118" s="2296"/>
      <c r="AX118" s="2297"/>
      <c r="AY118" s="854"/>
      <c r="AZ118" s="855"/>
      <c r="BA118" s="855"/>
      <c r="BB118" s="855"/>
      <c r="BC118" s="855"/>
      <c r="BD118" s="856"/>
      <c r="BH118" s="2"/>
      <c r="BI118" s="2"/>
      <c r="BJ118" s="2"/>
      <c r="BK118" s="2"/>
    </row>
    <row r="119" spans="1:66" ht="14.25" customHeight="1" x14ac:dyDescent="0.4">
      <c r="B119" s="7"/>
      <c r="C119" s="59"/>
      <c r="D119" s="784"/>
      <c r="E119" s="785"/>
      <c r="F119" s="785"/>
      <c r="G119" s="785"/>
      <c r="H119" s="785"/>
      <c r="I119" s="786"/>
      <c r="J119" s="561"/>
      <c r="K119" s="562"/>
      <c r="L119" s="562"/>
      <c r="M119" s="562"/>
      <c r="N119" s="562"/>
      <c r="O119" s="562"/>
      <c r="P119" s="562"/>
      <c r="Q119" s="562"/>
      <c r="R119" s="562"/>
      <c r="S119" s="562"/>
      <c r="T119" s="562"/>
      <c r="U119" s="562"/>
      <c r="V119" s="562"/>
      <c r="W119" s="562"/>
      <c r="X119" s="562"/>
      <c r="Y119" s="562"/>
      <c r="Z119" s="562"/>
      <c r="AA119" s="562"/>
      <c r="AB119" s="562"/>
      <c r="AC119" s="562"/>
      <c r="AD119" s="562"/>
      <c r="AE119" s="562"/>
      <c r="AF119" s="563"/>
      <c r="AG119" s="1010"/>
      <c r="AH119" s="1011"/>
      <c r="AI119" s="1011"/>
      <c r="AJ119" s="1011"/>
      <c r="AK119" s="1011"/>
      <c r="AL119" s="1012"/>
      <c r="AM119" s="857"/>
      <c r="AN119" s="858"/>
      <c r="AO119" s="858"/>
      <c r="AP119" s="858"/>
      <c r="AQ119" s="858"/>
      <c r="AR119" s="859"/>
      <c r="AS119" s="2298"/>
      <c r="AT119" s="2299"/>
      <c r="AU119" s="2299"/>
      <c r="AV119" s="2299"/>
      <c r="AW119" s="2299"/>
      <c r="AX119" s="2300"/>
      <c r="AY119" s="857"/>
      <c r="AZ119" s="858"/>
      <c r="BA119" s="858"/>
      <c r="BB119" s="858"/>
      <c r="BC119" s="858"/>
      <c r="BD119" s="859"/>
      <c r="BH119" s="2"/>
      <c r="BI119" s="2"/>
      <c r="BJ119" s="2"/>
      <c r="BK119" s="2"/>
    </row>
    <row r="120" spans="1:66" ht="14.25" customHeight="1" x14ac:dyDescent="0.4">
      <c r="A120" s="3"/>
      <c r="B120" s="66"/>
      <c r="C120" s="67"/>
      <c r="D120" s="580"/>
      <c r="E120" s="581"/>
      <c r="F120" s="581"/>
      <c r="G120" s="581"/>
      <c r="H120" s="581"/>
      <c r="I120" s="582"/>
      <c r="J120" s="754"/>
      <c r="K120" s="755"/>
      <c r="L120" s="755"/>
      <c r="M120" s="755"/>
      <c r="N120" s="755"/>
      <c r="O120" s="755"/>
      <c r="P120" s="755"/>
      <c r="Q120" s="755"/>
      <c r="R120" s="755"/>
      <c r="S120" s="755"/>
      <c r="T120" s="755"/>
      <c r="U120" s="755"/>
      <c r="V120" s="755"/>
      <c r="W120" s="755"/>
      <c r="X120" s="755"/>
      <c r="Y120" s="755"/>
      <c r="Z120" s="755"/>
      <c r="AA120" s="755"/>
      <c r="AB120" s="755"/>
      <c r="AC120" s="755"/>
      <c r="AD120" s="755"/>
      <c r="AE120" s="755"/>
      <c r="AF120" s="756"/>
      <c r="AG120" s="760"/>
      <c r="AH120" s="1505"/>
      <c r="AI120" s="1505"/>
      <c r="AJ120" s="1505"/>
      <c r="AK120" s="1505"/>
      <c r="AL120" s="1506"/>
      <c r="AM120" s="537"/>
      <c r="AN120" s="538"/>
      <c r="AO120" s="538"/>
      <c r="AP120" s="538"/>
      <c r="AQ120" s="538"/>
      <c r="AR120" s="539"/>
      <c r="AS120" s="543"/>
      <c r="AT120" s="544"/>
      <c r="AU120" s="544"/>
      <c r="AV120" s="544"/>
      <c r="AW120" s="544"/>
      <c r="AX120" s="545"/>
      <c r="AY120" s="769">
        <f>AM120*AS120</f>
        <v>0</v>
      </c>
      <c r="AZ120" s="770"/>
      <c r="BA120" s="770"/>
      <c r="BB120" s="770"/>
      <c r="BC120" s="770"/>
      <c r="BD120" s="771"/>
      <c r="BE120" s="3"/>
      <c r="BF120" s="3"/>
      <c r="BG120" s="3"/>
    </row>
    <row r="121" spans="1:66" ht="14.25" customHeight="1" x14ac:dyDescent="0.4">
      <c r="A121" s="3"/>
      <c r="B121" s="66"/>
      <c r="C121" s="67"/>
      <c r="D121" s="583"/>
      <c r="E121" s="584"/>
      <c r="F121" s="584"/>
      <c r="G121" s="584"/>
      <c r="H121" s="584"/>
      <c r="I121" s="585"/>
      <c r="J121" s="757"/>
      <c r="K121" s="758"/>
      <c r="L121" s="758"/>
      <c r="M121" s="758"/>
      <c r="N121" s="758"/>
      <c r="O121" s="758"/>
      <c r="P121" s="758"/>
      <c r="Q121" s="758"/>
      <c r="R121" s="758"/>
      <c r="S121" s="758"/>
      <c r="T121" s="758"/>
      <c r="U121" s="758"/>
      <c r="V121" s="758"/>
      <c r="W121" s="758"/>
      <c r="X121" s="758"/>
      <c r="Y121" s="758"/>
      <c r="Z121" s="758"/>
      <c r="AA121" s="758"/>
      <c r="AB121" s="758"/>
      <c r="AC121" s="758"/>
      <c r="AD121" s="758"/>
      <c r="AE121" s="758"/>
      <c r="AF121" s="759"/>
      <c r="AG121" s="1507"/>
      <c r="AH121" s="1508"/>
      <c r="AI121" s="1508"/>
      <c r="AJ121" s="1508"/>
      <c r="AK121" s="1508"/>
      <c r="AL121" s="1509"/>
      <c r="AM121" s="691"/>
      <c r="AN121" s="692"/>
      <c r="AO121" s="692"/>
      <c r="AP121" s="692"/>
      <c r="AQ121" s="692"/>
      <c r="AR121" s="693"/>
      <c r="AS121" s="694"/>
      <c r="AT121" s="695"/>
      <c r="AU121" s="695"/>
      <c r="AV121" s="695"/>
      <c r="AW121" s="695"/>
      <c r="AX121" s="696"/>
      <c r="AY121" s="772"/>
      <c r="AZ121" s="773"/>
      <c r="BA121" s="773"/>
      <c r="BB121" s="773"/>
      <c r="BC121" s="773"/>
      <c r="BD121" s="774"/>
      <c r="BE121" s="3"/>
      <c r="BF121" s="3"/>
      <c r="BG121" s="3"/>
    </row>
    <row r="122" spans="1:66" ht="14.25" customHeight="1" x14ac:dyDescent="0.4">
      <c r="A122" s="3"/>
      <c r="B122" s="66"/>
      <c r="C122" s="67"/>
      <c r="D122" s="586"/>
      <c r="E122" s="587"/>
      <c r="F122" s="587"/>
      <c r="G122" s="587"/>
      <c r="H122" s="587"/>
      <c r="I122" s="588"/>
      <c r="J122" s="2290" t="s">
        <v>150</v>
      </c>
      <c r="K122" s="2291"/>
      <c r="L122" s="2291"/>
      <c r="M122" s="2291"/>
      <c r="N122" s="2291"/>
      <c r="O122" s="2291"/>
      <c r="P122" s="2291"/>
      <c r="Q122" s="2291"/>
      <c r="R122" s="2291"/>
      <c r="S122" s="2291"/>
      <c r="T122" s="2291"/>
      <c r="U122" s="2291"/>
      <c r="V122" s="2291"/>
      <c r="W122" s="2291"/>
      <c r="X122" s="2291"/>
      <c r="Y122" s="2291"/>
      <c r="Z122" s="2291"/>
      <c r="AA122" s="2291"/>
      <c r="AB122" s="2291"/>
      <c r="AC122" s="2291"/>
      <c r="AD122" s="2291"/>
      <c r="AE122" s="2291"/>
      <c r="AF122" s="2292"/>
      <c r="AG122" s="1510"/>
      <c r="AH122" s="1511"/>
      <c r="AI122" s="1511"/>
      <c r="AJ122" s="1511"/>
      <c r="AK122" s="1511"/>
      <c r="AL122" s="1512"/>
      <c r="AM122" s="540"/>
      <c r="AN122" s="541"/>
      <c r="AO122" s="541"/>
      <c r="AP122" s="541"/>
      <c r="AQ122" s="541"/>
      <c r="AR122" s="542"/>
      <c r="AS122" s="546"/>
      <c r="AT122" s="547"/>
      <c r="AU122" s="547"/>
      <c r="AV122" s="547"/>
      <c r="AW122" s="547"/>
      <c r="AX122" s="548"/>
      <c r="AY122" s="775"/>
      <c r="AZ122" s="776"/>
      <c r="BA122" s="776"/>
      <c r="BB122" s="776"/>
      <c r="BC122" s="776"/>
      <c r="BD122" s="777"/>
      <c r="BE122" s="3"/>
      <c r="BF122" s="3"/>
      <c r="BG122" s="3"/>
    </row>
    <row r="123" spans="1:66" ht="14.25" customHeight="1" x14ac:dyDescent="0.4">
      <c r="A123" s="3"/>
      <c r="B123" s="66"/>
      <c r="C123" s="67"/>
      <c r="D123" s="580"/>
      <c r="E123" s="581"/>
      <c r="F123" s="581"/>
      <c r="G123" s="581"/>
      <c r="H123" s="581"/>
      <c r="I123" s="582"/>
      <c r="J123" s="754"/>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6"/>
      <c r="AG123" s="760"/>
      <c r="AH123" s="1505"/>
      <c r="AI123" s="1505"/>
      <c r="AJ123" s="1505"/>
      <c r="AK123" s="1505"/>
      <c r="AL123" s="1506"/>
      <c r="AM123" s="537"/>
      <c r="AN123" s="538"/>
      <c r="AO123" s="538"/>
      <c r="AP123" s="538"/>
      <c r="AQ123" s="538"/>
      <c r="AR123" s="539"/>
      <c r="AS123" s="543"/>
      <c r="AT123" s="544"/>
      <c r="AU123" s="544"/>
      <c r="AV123" s="544"/>
      <c r="AW123" s="544"/>
      <c r="AX123" s="545"/>
      <c r="AY123" s="769">
        <f>AM123*AS123</f>
        <v>0</v>
      </c>
      <c r="AZ123" s="770"/>
      <c r="BA123" s="770"/>
      <c r="BB123" s="770"/>
      <c r="BC123" s="770"/>
      <c r="BD123" s="771"/>
      <c r="BE123" s="3"/>
      <c r="BF123" s="3"/>
      <c r="BG123" s="3"/>
    </row>
    <row r="124" spans="1:66" ht="14.25" customHeight="1" x14ac:dyDescent="0.4">
      <c r="A124" s="3"/>
      <c r="B124" s="66"/>
      <c r="C124" s="67"/>
      <c r="D124" s="583"/>
      <c r="E124" s="584"/>
      <c r="F124" s="584"/>
      <c r="G124" s="584"/>
      <c r="H124" s="584"/>
      <c r="I124" s="585"/>
      <c r="J124" s="757"/>
      <c r="K124" s="758"/>
      <c r="L124" s="758"/>
      <c r="M124" s="758"/>
      <c r="N124" s="758"/>
      <c r="O124" s="758"/>
      <c r="P124" s="758"/>
      <c r="Q124" s="758"/>
      <c r="R124" s="758"/>
      <c r="S124" s="758"/>
      <c r="T124" s="758"/>
      <c r="U124" s="758"/>
      <c r="V124" s="758"/>
      <c r="W124" s="758"/>
      <c r="X124" s="758"/>
      <c r="Y124" s="758"/>
      <c r="Z124" s="758"/>
      <c r="AA124" s="758"/>
      <c r="AB124" s="758"/>
      <c r="AC124" s="758"/>
      <c r="AD124" s="758"/>
      <c r="AE124" s="758"/>
      <c r="AF124" s="759"/>
      <c r="AG124" s="1507"/>
      <c r="AH124" s="1508"/>
      <c r="AI124" s="1508"/>
      <c r="AJ124" s="1508"/>
      <c r="AK124" s="1508"/>
      <c r="AL124" s="1509"/>
      <c r="AM124" s="691"/>
      <c r="AN124" s="692"/>
      <c r="AO124" s="692"/>
      <c r="AP124" s="692"/>
      <c r="AQ124" s="692"/>
      <c r="AR124" s="693"/>
      <c r="AS124" s="694"/>
      <c r="AT124" s="695"/>
      <c r="AU124" s="695"/>
      <c r="AV124" s="695"/>
      <c r="AW124" s="695"/>
      <c r="AX124" s="696"/>
      <c r="AY124" s="772"/>
      <c r="AZ124" s="773"/>
      <c r="BA124" s="773"/>
      <c r="BB124" s="773"/>
      <c r="BC124" s="773"/>
      <c r="BD124" s="774"/>
      <c r="BE124" s="3"/>
      <c r="BF124" s="3"/>
      <c r="BG124" s="3"/>
    </row>
    <row r="125" spans="1:66" ht="14.25" customHeight="1" x14ac:dyDescent="0.4">
      <c r="A125" s="3"/>
      <c r="B125" s="66"/>
      <c r="C125" s="67"/>
      <c r="D125" s="586"/>
      <c r="E125" s="587"/>
      <c r="F125" s="587"/>
      <c r="G125" s="587"/>
      <c r="H125" s="587"/>
      <c r="I125" s="588"/>
      <c r="J125" s="2290" t="s">
        <v>150</v>
      </c>
      <c r="K125" s="2291"/>
      <c r="L125" s="2291"/>
      <c r="M125" s="2291"/>
      <c r="N125" s="2291"/>
      <c r="O125" s="2291"/>
      <c r="P125" s="2291"/>
      <c r="Q125" s="2291"/>
      <c r="R125" s="2291"/>
      <c r="S125" s="2291"/>
      <c r="T125" s="2291"/>
      <c r="U125" s="2291"/>
      <c r="V125" s="2291"/>
      <c r="W125" s="2291"/>
      <c r="X125" s="2291"/>
      <c r="Y125" s="2291"/>
      <c r="Z125" s="2291"/>
      <c r="AA125" s="2291"/>
      <c r="AB125" s="2291"/>
      <c r="AC125" s="2291"/>
      <c r="AD125" s="2291"/>
      <c r="AE125" s="2291"/>
      <c r="AF125" s="2292"/>
      <c r="AG125" s="1510"/>
      <c r="AH125" s="1511"/>
      <c r="AI125" s="1511"/>
      <c r="AJ125" s="1511"/>
      <c r="AK125" s="1511"/>
      <c r="AL125" s="1512"/>
      <c r="AM125" s="540"/>
      <c r="AN125" s="541"/>
      <c r="AO125" s="541"/>
      <c r="AP125" s="541"/>
      <c r="AQ125" s="541"/>
      <c r="AR125" s="542"/>
      <c r="AS125" s="546"/>
      <c r="AT125" s="547"/>
      <c r="AU125" s="547"/>
      <c r="AV125" s="547"/>
      <c r="AW125" s="547"/>
      <c r="AX125" s="548"/>
      <c r="AY125" s="775"/>
      <c r="AZ125" s="776"/>
      <c r="BA125" s="776"/>
      <c r="BB125" s="776"/>
      <c r="BC125" s="776"/>
      <c r="BD125" s="777"/>
      <c r="BE125" s="3"/>
      <c r="BF125" s="3"/>
      <c r="BG125" s="3"/>
    </row>
    <row r="126" spans="1:66" ht="15" customHeight="1" x14ac:dyDescent="0.4">
      <c r="A126" s="3"/>
      <c r="B126" s="3"/>
      <c r="C126" s="3"/>
      <c r="D126" s="580"/>
      <c r="E126" s="581"/>
      <c r="F126" s="581"/>
      <c r="G126" s="581"/>
      <c r="H126" s="581"/>
      <c r="I126" s="582"/>
      <c r="J126" s="754"/>
      <c r="K126" s="755"/>
      <c r="L126" s="755"/>
      <c r="M126" s="755"/>
      <c r="N126" s="755"/>
      <c r="O126" s="755"/>
      <c r="P126" s="755"/>
      <c r="Q126" s="755"/>
      <c r="R126" s="755"/>
      <c r="S126" s="755"/>
      <c r="T126" s="755"/>
      <c r="U126" s="755"/>
      <c r="V126" s="755"/>
      <c r="W126" s="755"/>
      <c r="X126" s="755"/>
      <c r="Y126" s="755"/>
      <c r="Z126" s="755"/>
      <c r="AA126" s="755"/>
      <c r="AB126" s="755"/>
      <c r="AC126" s="755"/>
      <c r="AD126" s="755"/>
      <c r="AE126" s="755"/>
      <c r="AF126" s="756"/>
      <c r="AG126" s="760"/>
      <c r="AH126" s="761"/>
      <c r="AI126" s="761"/>
      <c r="AJ126" s="761"/>
      <c r="AK126" s="761"/>
      <c r="AL126" s="762"/>
      <c r="AM126" s="537"/>
      <c r="AN126" s="538"/>
      <c r="AO126" s="538"/>
      <c r="AP126" s="538"/>
      <c r="AQ126" s="538"/>
      <c r="AR126" s="539"/>
      <c r="AS126" s="543"/>
      <c r="AT126" s="544"/>
      <c r="AU126" s="544"/>
      <c r="AV126" s="544"/>
      <c r="AW126" s="544"/>
      <c r="AX126" s="545"/>
      <c r="AY126" s="769">
        <f>AM126*AS126</f>
        <v>0</v>
      </c>
      <c r="AZ126" s="770"/>
      <c r="BA126" s="770"/>
      <c r="BB126" s="770"/>
      <c r="BC126" s="770"/>
      <c r="BD126" s="771"/>
      <c r="BE126" s="3"/>
      <c r="BF126" s="3"/>
      <c r="BG126" s="3"/>
    </row>
    <row r="127" spans="1:66" ht="15" customHeight="1" x14ac:dyDescent="0.4">
      <c r="A127" s="3"/>
      <c r="B127" s="3"/>
      <c r="C127" s="3"/>
      <c r="D127" s="583"/>
      <c r="E127" s="584"/>
      <c r="F127" s="584"/>
      <c r="G127" s="584"/>
      <c r="H127" s="584"/>
      <c r="I127" s="585"/>
      <c r="J127" s="757"/>
      <c r="K127" s="758"/>
      <c r="L127" s="758"/>
      <c r="M127" s="758"/>
      <c r="N127" s="758"/>
      <c r="O127" s="758"/>
      <c r="P127" s="758"/>
      <c r="Q127" s="758"/>
      <c r="R127" s="758"/>
      <c r="S127" s="758"/>
      <c r="T127" s="758"/>
      <c r="U127" s="758"/>
      <c r="V127" s="758"/>
      <c r="W127" s="758"/>
      <c r="X127" s="758"/>
      <c r="Y127" s="758"/>
      <c r="Z127" s="758"/>
      <c r="AA127" s="758"/>
      <c r="AB127" s="758"/>
      <c r="AC127" s="758"/>
      <c r="AD127" s="758"/>
      <c r="AE127" s="758"/>
      <c r="AF127" s="759"/>
      <c r="AG127" s="763"/>
      <c r="AH127" s="764"/>
      <c r="AI127" s="764"/>
      <c r="AJ127" s="764"/>
      <c r="AK127" s="764"/>
      <c r="AL127" s="765"/>
      <c r="AM127" s="691"/>
      <c r="AN127" s="692"/>
      <c r="AO127" s="692"/>
      <c r="AP127" s="692"/>
      <c r="AQ127" s="692"/>
      <c r="AR127" s="693"/>
      <c r="AS127" s="694"/>
      <c r="AT127" s="695"/>
      <c r="AU127" s="695"/>
      <c r="AV127" s="695"/>
      <c r="AW127" s="695"/>
      <c r="AX127" s="696"/>
      <c r="AY127" s="772"/>
      <c r="AZ127" s="773"/>
      <c r="BA127" s="773"/>
      <c r="BB127" s="773"/>
      <c r="BC127" s="773"/>
      <c r="BD127" s="774"/>
      <c r="BE127" s="3"/>
      <c r="BF127" s="3"/>
      <c r="BG127" s="3"/>
    </row>
    <row r="128" spans="1:66" ht="15" customHeight="1" x14ac:dyDescent="0.4">
      <c r="A128" s="3"/>
      <c r="B128" s="3"/>
      <c r="C128" s="3"/>
      <c r="D128" s="586"/>
      <c r="E128" s="587"/>
      <c r="F128" s="587"/>
      <c r="G128" s="587"/>
      <c r="H128" s="587"/>
      <c r="I128" s="588"/>
      <c r="J128" s="2290" t="s">
        <v>150</v>
      </c>
      <c r="K128" s="2291"/>
      <c r="L128" s="2291"/>
      <c r="M128" s="2291"/>
      <c r="N128" s="2291"/>
      <c r="O128" s="2291"/>
      <c r="P128" s="2291"/>
      <c r="Q128" s="2291"/>
      <c r="R128" s="2291"/>
      <c r="S128" s="2291"/>
      <c r="T128" s="2291"/>
      <c r="U128" s="2291"/>
      <c r="V128" s="2291"/>
      <c r="W128" s="2291"/>
      <c r="X128" s="2291"/>
      <c r="Y128" s="2291"/>
      <c r="Z128" s="2291"/>
      <c r="AA128" s="2291"/>
      <c r="AB128" s="2291"/>
      <c r="AC128" s="2291"/>
      <c r="AD128" s="2291"/>
      <c r="AE128" s="2291"/>
      <c r="AF128" s="2292"/>
      <c r="AG128" s="766"/>
      <c r="AH128" s="767"/>
      <c r="AI128" s="767"/>
      <c r="AJ128" s="767"/>
      <c r="AK128" s="767"/>
      <c r="AL128" s="768"/>
      <c r="AM128" s="540"/>
      <c r="AN128" s="541"/>
      <c r="AO128" s="541"/>
      <c r="AP128" s="541"/>
      <c r="AQ128" s="541"/>
      <c r="AR128" s="542"/>
      <c r="AS128" s="546"/>
      <c r="AT128" s="547"/>
      <c r="AU128" s="547"/>
      <c r="AV128" s="547"/>
      <c r="AW128" s="547"/>
      <c r="AX128" s="548"/>
      <c r="AY128" s="775"/>
      <c r="AZ128" s="776"/>
      <c r="BA128" s="776"/>
      <c r="BB128" s="776"/>
      <c r="BC128" s="776"/>
      <c r="BD128" s="777"/>
      <c r="BE128" s="3"/>
      <c r="BF128" s="3"/>
      <c r="BG128" s="3"/>
    </row>
    <row r="129" spans="1:64" ht="12" customHeight="1" x14ac:dyDescent="0.4">
      <c r="D129" s="202"/>
      <c r="E129" s="203"/>
      <c r="F129" s="203"/>
      <c r="G129" s="203"/>
      <c r="H129" s="203"/>
      <c r="I129" s="203"/>
      <c r="J129" s="203"/>
      <c r="K129" s="203"/>
      <c r="L129" s="203"/>
      <c r="M129" s="203"/>
      <c r="N129" s="203"/>
      <c r="O129" s="203"/>
      <c r="P129" s="203"/>
      <c r="Q129" s="203"/>
      <c r="R129" s="203"/>
      <c r="S129" s="203"/>
      <c r="T129" s="203"/>
      <c r="U129" s="3"/>
      <c r="V129" s="555" t="s">
        <v>51</v>
      </c>
      <c r="W129" s="556"/>
      <c r="X129" s="556"/>
      <c r="Y129" s="556"/>
      <c r="Z129" s="556"/>
      <c r="AA129" s="557"/>
      <c r="AB129" s="888"/>
      <c r="AC129" s="889"/>
      <c r="AD129" s="889"/>
      <c r="AE129" s="890"/>
      <c r="AF129" s="453" t="s">
        <v>28</v>
      </c>
      <c r="AG129" s="454"/>
      <c r="AH129" s="555" t="s">
        <v>318</v>
      </c>
      <c r="AI129" s="556"/>
      <c r="AJ129" s="556"/>
      <c r="AK129" s="556"/>
      <c r="AL129" s="556"/>
      <c r="AM129" s="556"/>
      <c r="AN129" s="556"/>
      <c r="AO129" s="556"/>
      <c r="AP129" s="556"/>
      <c r="AQ129" s="556"/>
      <c r="AR129" s="556"/>
      <c r="AS129" s="557"/>
      <c r="AT129" s="662">
        <f>SUM(AY120:BD128)</f>
        <v>0</v>
      </c>
      <c r="AU129" s="663"/>
      <c r="AV129" s="663"/>
      <c r="AW129" s="663"/>
      <c r="AX129" s="663"/>
      <c r="AY129" s="663"/>
      <c r="AZ129" s="663"/>
      <c r="BA129" s="663"/>
      <c r="BB129" s="663"/>
      <c r="BC129" s="663"/>
      <c r="BD129" s="664"/>
      <c r="BE129" s="3"/>
      <c r="BF129" s="3"/>
      <c r="BG129" s="3"/>
      <c r="BK129" s="2"/>
    </row>
    <row r="130" spans="1:64" ht="12" customHeight="1" x14ac:dyDescent="0.4">
      <c r="D130" s="204"/>
      <c r="E130" s="204"/>
      <c r="F130" s="204"/>
      <c r="G130" s="204"/>
      <c r="H130" s="204"/>
      <c r="I130" s="204"/>
      <c r="J130" s="204"/>
      <c r="K130" s="204"/>
      <c r="L130" s="204"/>
      <c r="M130" s="204"/>
      <c r="N130" s="204"/>
      <c r="O130" s="204"/>
      <c r="P130" s="204"/>
      <c r="Q130" s="204"/>
      <c r="R130" s="204"/>
      <c r="S130" s="204"/>
      <c r="T130" s="204"/>
      <c r="U130" s="3"/>
      <c r="V130" s="558"/>
      <c r="W130" s="559"/>
      <c r="X130" s="559"/>
      <c r="Y130" s="559"/>
      <c r="Z130" s="559"/>
      <c r="AA130" s="560"/>
      <c r="AB130" s="1502"/>
      <c r="AC130" s="1503"/>
      <c r="AD130" s="1503"/>
      <c r="AE130" s="1504"/>
      <c r="AF130" s="1341"/>
      <c r="AG130" s="1053"/>
      <c r="AH130" s="558"/>
      <c r="AI130" s="559"/>
      <c r="AJ130" s="559"/>
      <c r="AK130" s="559"/>
      <c r="AL130" s="559"/>
      <c r="AM130" s="559"/>
      <c r="AN130" s="559"/>
      <c r="AO130" s="559"/>
      <c r="AP130" s="559"/>
      <c r="AQ130" s="559"/>
      <c r="AR130" s="559"/>
      <c r="AS130" s="560"/>
      <c r="AT130" s="665"/>
      <c r="AU130" s="666"/>
      <c r="AV130" s="666"/>
      <c r="AW130" s="666"/>
      <c r="AX130" s="666"/>
      <c r="AY130" s="666"/>
      <c r="AZ130" s="666"/>
      <c r="BA130" s="666"/>
      <c r="BB130" s="666"/>
      <c r="BC130" s="666"/>
      <c r="BD130" s="667"/>
      <c r="BE130" s="3"/>
      <c r="BF130" s="3"/>
      <c r="BG130" s="3"/>
      <c r="BK130" s="2"/>
    </row>
    <row r="131" spans="1:64" ht="12" customHeight="1" x14ac:dyDescent="0.4">
      <c r="U131" s="3"/>
      <c r="V131" s="561"/>
      <c r="W131" s="562"/>
      <c r="X131" s="562"/>
      <c r="Y131" s="562"/>
      <c r="Z131" s="562"/>
      <c r="AA131" s="563"/>
      <c r="AB131" s="891"/>
      <c r="AC131" s="892"/>
      <c r="AD131" s="892"/>
      <c r="AE131" s="893"/>
      <c r="AF131" s="455"/>
      <c r="AG131" s="456"/>
      <c r="AH131" s="561"/>
      <c r="AI131" s="562"/>
      <c r="AJ131" s="562"/>
      <c r="AK131" s="562"/>
      <c r="AL131" s="562"/>
      <c r="AM131" s="562"/>
      <c r="AN131" s="562"/>
      <c r="AO131" s="562"/>
      <c r="AP131" s="562"/>
      <c r="AQ131" s="562"/>
      <c r="AR131" s="562"/>
      <c r="AS131" s="563"/>
      <c r="AT131" s="668"/>
      <c r="AU131" s="669"/>
      <c r="AV131" s="669"/>
      <c r="AW131" s="669"/>
      <c r="AX131" s="669"/>
      <c r="AY131" s="669"/>
      <c r="AZ131" s="669"/>
      <c r="BA131" s="669"/>
      <c r="BB131" s="669"/>
      <c r="BC131" s="669"/>
      <c r="BD131" s="670"/>
      <c r="BE131" s="3"/>
      <c r="BF131" s="3"/>
      <c r="BG131" s="3"/>
      <c r="BK131" s="2"/>
    </row>
    <row r="132" spans="1:64" s="65" customFormat="1" ht="12" customHeight="1" x14ac:dyDescent="0.4">
      <c r="A132" s="64"/>
      <c r="B132" s="64"/>
      <c r="C132" s="64"/>
      <c r="D132" s="64"/>
      <c r="E132" s="64"/>
      <c r="F132" s="64"/>
      <c r="G132" s="64"/>
      <c r="H132" s="64"/>
      <c r="I132" s="64"/>
      <c r="J132" s="64"/>
      <c r="K132" s="64"/>
      <c r="L132" s="64"/>
      <c r="M132" s="64"/>
      <c r="N132" s="64"/>
      <c r="O132" s="64"/>
      <c r="P132" s="64"/>
      <c r="Q132" s="64"/>
      <c r="R132" s="64"/>
      <c r="S132" s="64"/>
      <c r="T132" s="64"/>
      <c r="V132" s="106"/>
      <c r="W132" s="106"/>
      <c r="X132" s="106"/>
      <c r="Y132" s="106"/>
      <c r="Z132" s="106"/>
      <c r="AA132" s="106"/>
      <c r="AB132" s="107"/>
      <c r="AC132" s="107"/>
      <c r="AD132" s="107"/>
      <c r="AE132" s="107"/>
      <c r="AF132" s="106"/>
      <c r="AG132" s="106"/>
      <c r="AH132" s="106"/>
      <c r="AI132" s="106"/>
      <c r="AJ132" s="106"/>
      <c r="AK132" s="106"/>
      <c r="AL132" s="106"/>
      <c r="AM132" s="106"/>
      <c r="AN132" s="106"/>
      <c r="AO132" s="106"/>
      <c r="AP132" s="106"/>
      <c r="AQ132" s="106"/>
      <c r="AR132" s="106"/>
      <c r="AS132" s="106"/>
      <c r="AT132" s="108"/>
      <c r="AU132" s="108"/>
      <c r="AV132" s="108"/>
      <c r="AW132" s="108"/>
      <c r="AX132" s="108"/>
      <c r="AY132" s="108"/>
      <c r="AZ132" s="108"/>
      <c r="BA132" s="108"/>
      <c r="BB132" s="108"/>
      <c r="BC132" s="108"/>
      <c r="BD132" s="108"/>
      <c r="BK132" s="64"/>
    </row>
    <row r="133" spans="1:64" s="86" customFormat="1" ht="14.25" customHeight="1" x14ac:dyDescent="0.15">
      <c r="A133" s="91" t="s">
        <v>587</v>
      </c>
    </row>
    <row r="134" spans="1:64" s="86" customFormat="1" ht="14.25" customHeight="1" thickBot="1" x14ac:dyDescent="0.2">
      <c r="B134" s="86" t="s">
        <v>588</v>
      </c>
    </row>
    <row r="135" spans="1:64" ht="15" customHeight="1" thickTop="1" x14ac:dyDescent="0.4">
      <c r="A135" s="3"/>
      <c r="B135" s="66"/>
      <c r="C135" s="1481" t="s">
        <v>589</v>
      </c>
      <c r="D135" s="1482"/>
      <c r="E135" s="1482"/>
      <c r="F135" s="1482"/>
      <c r="G135" s="1482"/>
      <c r="H135" s="1483"/>
      <c r="I135" s="1490">
        <f>AB129</f>
        <v>0</v>
      </c>
      <c r="J135" s="1491"/>
      <c r="K135" s="1491"/>
      <c r="L135" s="1491"/>
      <c r="M135" s="209"/>
      <c r="N135" s="210"/>
      <c r="O135" s="1481" t="s">
        <v>590</v>
      </c>
      <c r="P135" s="1482"/>
      <c r="Q135" s="1482"/>
      <c r="R135" s="1482"/>
      <c r="S135" s="1482"/>
      <c r="T135" s="1483"/>
      <c r="U135" s="1496">
        <f>AT129</f>
        <v>0</v>
      </c>
      <c r="V135" s="1497"/>
      <c r="W135" s="1497"/>
      <c r="X135" s="1497"/>
      <c r="Y135" s="209" t="s">
        <v>325</v>
      </c>
      <c r="Z135" s="354"/>
      <c r="AA135" s="2284" t="s">
        <v>591</v>
      </c>
      <c r="AB135" s="2285"/>
      <c r="AC135" s="2285"/>
      <c r="AD135" s="2285"/>
      <c r="AE135" s="2285"/>
      <c r="AF135" s="2285"/>
      <c r="AG135" s="2286"/>
      <c r="AH135" s="355" t="s">
        <v>327</v>
      </c>
      <c r="AI135" s="356"/>
      <c r="AJ135" s="356"/>
      <c r="AK135" s="356"/>
      <c r="AL135" s="356"/>
      <c r="AM135" s="356"/>
      <c r="AN135" s="357" t="s">
        <v>592</v>
      </c>
      <c r="AO135" s="358"/>
      <c r="AP135" s="359" t="s">
        <v>593</v>
      </c>
      <c r="AQ135" s="165"/>
      <c r="BH135" s="351"/>
      <c r="BI135" s="351"/>
      <c r="BJ135" s="2"/>
      <c r="BK135" s="2"/>
    </row>
    <row r="136" spans="1:64" ht="15" customHeight="1" x14ac:dyDescent="0.4">
      <c r="A136" s="3"/>
      <c r="B136" s="7"/>
      <c r="C136" s="1484"/>
      <c r="D136" s="1485"/>
      <c r="E136" s="1485"/>
      <c r="F136" s="1485"/>
      <c r="G136" s="1485"/>
      <c r="H136" s="1486"/>
      <c r="I136" s="1492"/>
      <c r="J136" s="1493"/>
      <c r="K136" s="1493"/>
      <c r="L136" s="1493"/>
      <c r="M136" s="211"/>
      <c r="N136" s="10"/>
      <c r="O136" s="1484"/>
      <c r="P136" s="1485"/>
      <c r="Q136" s="1485"/>
      <c r="R136" s="1485"/>
      <c r="S136" s="1485"/>
      <c r="T136" s="1486"/>
      <c r="U136" s="1498"/>
      <c r="V136" s="1499"/>
      <c r="W136" s="1499"/>
      <c r="X136" s="1499"/>
      <c r="Y136" s="211"/>
      <c r="Z136" s="360"/>
      <c r="AA136" s="2145"/>
      <c r="AB136" s="1485"/>
      <c r="AC136" s="1485"/>
      <c r="AD136" s="1485"/>
      <c r="AE136" s="1485"/>
      <c r="AF136" s="1485"/>
      <c r="AG136" s="1486"/>
      <c r="AH136" s="1466">
        <f>ROUNDDOWN(U135/160,1)</f>
        <v>0</v>
      </c>
      <c r="AI136" s="1467"/>
      <c r="AJ136" s="1467"/>
      <c r="AK136" s="1467"/>
      <c r="AL136" s="1467"/>
      <c r="AM136" s="1467"/>
      <c r="AN136" s="182"/>
      <c r="AO136" s="360"/>
      <c r="AP136" s="165"/>
      <c r="AQ136" s="165" t="s">
        <v>217</v>
      </c>
      <c r="BH136" s="351"/>
      <c r="BI136" s="351"/>
      <c r="BJ136" s="2"/>
      <c r="BK136" s="2"/>
    </row>
    <row r="137" spans="1:64" ht="14.25" customHeight="1" thickBot="1" x14ac:dyDescent="0.45">
      <c r="A137" s="3"/>
      <c r="B137" s="7"/>
      <c r="C137" s="1487"/>
      <c r="D137" s="1488"/>
      <c r="E137" s="1488"/>
      <c r="F137" s="1488"/>
      <c r="G137" s="1488"/>
      <c r="H137" s="1489"/>
      <c r="I137" s="1494"/>
      <c r="J137" s="1495"/>
      <c r="K137" s="1495"/>
      <c r="L137" s="1495"/>
      <c r="M137" s="212" t="s">
        <v>28</v>
      </c>
      <c r="N137" s="213"/>
      <c r="O137" s="1487"/>
      <c r="P137" s="1488"/>
      <c r="Q137" s="1488"/>
      <c r="R137" s="1488"/>
      <c r="S137" s="1488"/>
      <c r="T137" s="1489"/>
      <c r="U137" s="1500"/>
      <c r="V137" s="1501"/>
      <c r="W137" s="1501"/>
      <c r="X137" s="1501"/>
      <c r="Y137" s="361" t="s">
        <v>19</v>
      </c>
      <c r="Z137" s="362"/>
      <c r="AA137" s="2287"/>
      <c r="AB137" s="2288"/>
      <c r="AC137" s="2288"/>
      <c r="AD137" s="2288"/>
      <c r="AE137" s="2288"/>
      <c r="AF137" s="2288"/>
      <c r="AG137" s="2289"/>
      <c r="AH137" s="1479"/>
      <c r="AI137" s="1480"/>
      <c r="AJ137" s="1480"/>
      <c r="AK137" s="1480"/>
      <c r="AL137" s="1480"/>
      <c r="AM137" s="1480"/>
      <c r="AN137" s="363" t="s">
        <v>28</v>
      </c>
      <c r="AO137" s="364"/>
      <c r="BH137" s="351"/>
      <c r="BI137" s="351"/>
      <c r="BJ137" s="2"/>
      <c r="BK137" s="2"/>
    </row>
    <row r="138" spans="1:64" ht="24" customHeight="1" thickTop="1" x14ac:dyDescent="0.4">
      <c r="A138" s="3"/>
      <c r="B138" s="3"/>
      <c r="C138" s="1261" t="s">
        <v>30</v>
      </c>
      <c r="D138" s="1261"/>
      <c r="E138" s="1261"/>
      <c r="F138" s="1261"/>
      <c r="G138" s="1261"/>
      <c r="H138" s="1261"/>
      <c r="I138" s="1261"/>
      <c r="J138" s="1261"/>
      <c r="K138" s="1261"/>
      <c r="L138" s="1261"/>
      <c r="M138" s="1261"/>
      <c r="N138" s="1261"/>
      <c r="O138" s="1261"/>
      <c r="P138" s="1261"/>
      <c r="Q138" s="1261"/>
      <c r="R138" s="1261"/>
      <c r="S138" s="1261"/>
      <c r="T138" s="1261"/>
      <c r="U138" s="1261"/>
      <c r="V138" s="1261"/>
      <c r="W138" s="1261"/>
      <c r="X138" s="1261"/>
      <c r="Y138" s="1261"/>
      <c r="Z138" s="1261"/>
      <c r="AA138" s="13"/>
      <c r="AB138" s="13"/>
      <c r="AC138" s="13"/>
      <c r="AD138" s="13"/>
      <c r="AE138" s="13"/>
      <c r="AF138" s="365"/>
      <c r="AG138" s="366"/>
      <c r="AH138" s="366"/>
      <c r="AI138" s="366"/>
      <c r="AJ138" s="366"/>
      <c r="AK138" s="12"/>
      <c r="AL138" s="12"/>
      <c r="AM138" s="12"/>
      <c r="AN138" s="12"/>
      <c r="BH138" s="351"/>
      <c r="BI138" s="351"/>
      <c r="BJ138" s="2"/>
      <c r="BK138" s="2"/>
    </row>
    <row r="139" spans="1:64" s="86" customFormat="1" ht="5.25" customHeight="1" x14ac:dyDescent="0.15">
      <c r="A139" s="91"/>
    </row>
    <row r="140" spans="1:64" s="86" customFormat="1" ht="15" customHeight="1" x14ac:dyDescent="0.15">
      <c r="B140" s="86" t="s">
        <v>594</v>
      </c>
    </row>
    <row r="141" spans="1:64" s="86" customFormat="1" ht="15" customHeight="1" x14ac:dyDescent="0.15">
      <c r="C141" s="87" t="s">
        <v>595</v>
      </c>
    </row>
    <row r="142" spans="1:64" s="86" customFormat="1" ht="15" customHeight="1" x14ac:dyDescent="0.15">
      <c r="C142" s="87" t="s">
        <v>596</v>
      </c>
      <c r="BA142" s="94"/>
      <c r="BB142" s="94"/>
      <c r="BC142" s="94"/>
      <c r="BD142" s="94"/>
      <c r="BE142" s="94"/>
      <c r="BF142" s="94"/>
      <c r="BG142" s="94"/>
      <c r="BH142" s="94"/>
      <c r="BI142" s="94"/>
      <c r="BJ142" s="94"/>
      <c r="BK142" s="94"/>
      <c r="BL142" s="94"/>
    </row>
    <row r="143" spans="1:64" s="86" customFormat="1" ht="15" customHeight="1" x14ac:dyDescent="0.15">
      <c r="C143" s="87"/>
      <c r="AS143" s="95"/>
      <c r="AT143" s="95"/>
      <c r="AU143" s="95"/>
      <c r="AV143" s="95"/>
      <c r="AW143" s="95"/>
      <c r="AX143" s="95"/>
      <c r="AY143" s="95"/>
      <c r="AZ143" s="95"/>
      <c r="BA143" s="96"/>
      <c r="BB143" s="97"/>
      <c r="BC143" s="97"/>
      <c r="BD143" s="97"/>
      <c r="BE143" s="97"/>
      <c r="BF143" s="97"/>
      <c r="BG143" s="97"/>
      <c r="BH143" s="367"/>
      <c r="BI143" s="368"/>
      <c r="BJ143" s="368"/>
      <c r="BK143" s="368"/>
      <c r="BL143" s="94"/>
    </row>
    <row r="144" spans="1:64" s="86" customFormat="1" ht="15" customHeight="1" x14ac:dyDescent="0.15">
      <c r="B144" s="2" t="s">
        <v>148</v>
      </c>
      <c r="C144" s="2"/>
      <c r="BF144" s="94"/>
    </row>
    <row r="145" spans="2:66" s="86" customFormat="1" ht="14.25" customHeight="1" x14ac:dyDescent="0.15">
      <c r="D145" s="501" t="s">
        <v>96</v>
      </c>
      <c r="E145" s="502"/>
      <c r="F145" s="502"/>
      <c r="G145" s="502"/>
      <c r="H145" s="502"/>
      <c r="I145" s="503"/>
      <c r="J145" s="501" t="s">
        <v>97</v>
      </c>
      <c r="K145" s="502"/>
      <c r="L145" s="502"/>
      <c r="M145" s="502"/>
      <c r="N145" s="502"/>
      <c r="O145" s="502"/>
      <c r="P145" s="502"/>
      <c r="Q145" s="502"/>
      <c r="R145" s="502"/>
      <c r="S145" s="502"/>
      <c r="T145" s="502"/>
      <c r="U145" s="502"/>
      <c r="V145" s="502"/>
      <c r="W145" s="502"/>
      <c r="X145" s="502"/>
      <c r="Y145" s="502"/>
      <c r="Z145" s="502"/>
      <c r="AA145" s="502"/>
      <c r="AB145" s="502"/>
      <c r="AC145" s="502"/>
      <c r="AD145" s="502"/>
      <c r="AE145" s="502"/>
      <c r="AF145" s="503"/>
      <c r="AG145" s="501" t="s">
        <v>98</v>
      </c>
      <c r="AH145" s="502"/>
      <c r="AI145" s="502"/>
      <c r="AJ145" s="502"/>
      <c r="AK145" s="502"/>
      <c r="AL145" s="503"/>
      <c r="AM145" s="501" t="s">
        <v>149</v>
      </c>
      <c r="AN145" s="502"/>
      <c r="AO145" s="502"/>
      <c r="AP145" s="502"/>
      <c r="AQ145" s="502"/>
      <c r="AR145" s="503"/>
      <c r="AS145" s="828" t="s">
        <v>109</v>
      </c>
      <c r="AT145" s="829"/>
      <c r="AU145" s="829"/>
      <c r="AV145" s="829"/>
      <c r="AW145" s="829"/>
      <c r="AX145" s="830"/>
      <c r="AY145" s="501" t="s">
        <v>110</v>
      </c>
      <c r="AZ145" s="502"/>
      <c r="BA145" s="502"/>
      <c r="BB145" s="502"/>
      <c r="BC145" s="502"/>
      <c r="BD145" s="503"/>
      <c r="BE145" s="98"/>
      <c r="BF145" s="98"/>
      <c r="BG145" s="98"/>
      <c r="BH145" s="98"/>
      <c r="BI145" s="98"/>
      <c r="BJ145" s="98"/>
    </row>
    <row r="146" spans="2:66" s="86" customFormat="1" ht="14.25" customHeight="1" x14ac:dyDescent="0.15">
      <c r="D146" s="504"/>
      <c r="E146" s="505"/>
      <c r="F146" s="505"/>
      <c r="G146" s="505"/>
      <c r="H146" s="505"/>
      <c r="I146" s="506"/>
      <c r="J146" s="504"/>
      <c r="K146" s="505"/>
      <c r="L146" s="505"/>
      <c r="M146" s="505"/>
      <c r="N146" s="505"/>
      <c r="O146" s="505"/>
      <c r="P146" s="505"/>
      <c r="Q146" s="505"/>
      <c r="R146" s="505"/>
      <c r="S146" s="505"/>
      <c r="T146" s="505"/>
      <c r="U146" s="505"/>
      <c r="V146" s="505"/>
      <c r="W146" s="505"/>
      <c r="X146" s="505"/>
      <c r="Y146" s="505"/>
      <c r="Z146" s="505"/>
      <c r="AA146" s="505"/>
      <c r="AB146" s="505"/>
      <c r="AC146" s="505"/>
      <c r="AD146" s="505"/>
      <c r="AE146" s="505"/>
      <c r="AF146" s="506"/>
      <c r="AG146" s="504"/>
      <c r="AH146" s="505"/>
      <c r="AI146" s="505"/>
      <c r="AJ146" s="505"/>
      <c r="AK146" s="505"/>
      <c r="AL146" s="506"/>
      <c r="AM146" s="504"/>
      <c r="AN146" s="505"/>
      <c r="AO146" s="505"/>
      <c r="AP146" s="505"/>
      <c r="AQ146" s="505"/>
      <c r="AR146" s="506"/>
      <c r="AS146" s="831"/>
      <c r="AT146" s="832"/>
      <c r="AU146" s="832"/>
      <c r="AV146" s="832"/>
      <c r="AW146" s="832"/>
      <c r="AX146" s="833"/>
      <c r="AY146" s="504"/>
      <c r="AZ146" s="505"/>
      <c r="BA146" s="505"/>
      <c r="BB146" s="505"/>
      <c r="BC146" s="505"/>
      <c r="BD146" s="506"/>
      <c r="BE146" s="98"/>
      <c r="BF146" s="98"/>
      <c r="BG146" s="98"/>
      <c r="BH146" s="98"/>
      <c r="BI146" s="98"/>
      <c r="BJ146" s="98"/>
    </row>
    <row r="147" spans="2:66" s="86" customFormat="1" ht="14.25" customHeight="1" x14ac:dyDescent="0.15">
      <c r="D147" s="507"/>
      <c r="E147" s="508"/>
      <c r="F147" s="508"/>
      <c r="G147" s="508"/>
      <c r="H147" s="508"/>
      <c r="I147" s="509"/>
      <c r="J147" s="507"/>
      <c r="K147" s="508"/>
      <c r="L147" s="508"/>
      <c r="M147" s="508"/>
      <c r="N147" s="508"/>
      <c r="O147" s="508"/>
      <c r="P147" s="508"/>
      <c r="Q147" s="508"/>
      <c r="R147" s="508"/>
      <c r="S147" s="508"/>
      <c r="T147" s="508"/>
      <c r="U147" s="508"/>
      <c r="V147" s="508"/>
      <c r="W147" s="508"/>
      <c r="X147" s="508"/>
      <c r="Y147" s="508"/>
      <c r="Z147" s="508"/>
      <c r="AA147" s="508"/>
      <c r="AB147" s="508"/>
      <c r="AC147" s="508"/>
      <c r="AD147" s="508"/>
      <c r="AE147" s="508"/>
      <c r="AF147" s="509"/>
      <c r="AG147" s="507"/>
      <c r="AH147" s="508"/>
      <c r="AI147" s="508"/>
      <c r="AJ147" s="508"/>
      <c r="AK147" s="508"/>
      <c r="AL147" s="509"/>
      <c r="AM147" s="507"/>
      <c r="AN147" s="508"/>
      <c r="AO147" s="508"/>
      <c r="AP147" s="508"/>
      <c r="AQ147" s="508"/>
      <c r="AR147" s="509"/>
      <c r="AS147" s="834"/>
      <c r="AT147" s="835"/>
      <c r="AU147" s="835"/>
      <c r="AV147" s="835"/>
      <c r="AW147" s="835"/>
      <c r="AX147" s="836"/>
      <c r="AY147" s="507"/>
      <c r="AZ147" s="508"/>
      <c r="BA147" s="508"/>
      <c r="BB147" s="508"/>
      <c r="BC147" s="508"/>
      <c r="BD147" s="509"/>
      <c r="BE147" s="98"/>
      <c r="BF147" s="98"/>
      <c r="BG147" s="98"/>
      <c r="BH147" s="98"/>
      <c r="BI147" s="98"/>
      <c r="BJ147" s="98"/>
    </row>
    <row r="148" spans="2:66" s="99" customFormat="1" ht="14.25" customHeight="1" x14ac:dyDescent="0.15">
      <c r="D148" s="2230"/>
      <c r="E148" s="2231"/>
      <c r="F148" s="2231"/>
      <c r="G148" s="2231"/>
      <c r="H148" s="2231"/>
      <c r="I148" s="2232"/>
      <c r="J148" s="2239"/>
      <c r="K148" s="2240"/>
      <c r="L148" s="2240"/>
      <c r="M148" s="2240"/>
      <c r="N148" s="2240"/>
      <c r="O148" s="2240"/>
      <c r="P148" s="2240"/>
      <c r="Q148" s="2240"/>
      <c r="R148" s="2240"/>
      <c r="S148" s="2240"/>
      <c r="T148" s="2240"/>
      <c r="U148" s="2240"/>
      <c r="V148" s="2240"/>
      <c r="W148" s="2240"/>
      <c r="X148" s="2240"/>
      <c r="Y148" s="2240"/>
      <c r="Z148" s="2240"/>
      <c r="AA148" s="2240"/>
      <c r="AB148" s="2240"/>
      <c r="AC148" s="2240"/>
      <c r="AD148" s="2240"/>
      <c r="AE148" s="2240"/>
      <c r="AF148" s="2241"/>
      <c r="AG148" s="2245"/>
      <c r="AH148" s="2246"/>
      <c r="AI148" s="2246"/>
      <c r="AJ148" s="2246"/>
      <c r="AK148" s="2246"/>
      <c r="AL148" s="2247"/>
      <c r="AM148" s="2254"/>
      <c r="AN148" s="2255"/>
      <c r="AO148" s="2255"/>
      <c r="AP148" s="2255"/>
      <c r="AQ148" s="2255"/>
      <c r="AR148" s="2256"/>
      <c r="AS148" s="2263"/>
      <c r="AT148" s="2264"/>
      <c r="AU148" s="2264"/>
      <c r="AV148" s="2264"/>
      <c r="AW148" s="2264"/>
      <c r="AX148" s="2265"/>
      <c r="AY148" s="2272">
        <f>AM148*AS148</f>
        <v>0</v>
      </c>
      <c r="AZ148" s="2273"/>
      <c r="BA148" s="2273"/>
      <c r="BB148" s="2273"/>
      <c r="BC148" s="2273"/>
      <c r="BD148" s="2274"/>
      <c r="BE148" s="100"/>
      <c r="BF148" s="100"/>
      <c r="BG148" s="100"/>
      <c r="BH148" s="100"/>
      <c r="BI148" s="101"/>
      <c r="BJ148" s="101"/>
    </row>
    <row r="149" spans="2:66" s="99" customFormat="1" ht="14.25" customHeight="1" x14ac:dyDescent="0.15">
      <c r="D149" s="2233"/>
      <c r="E149" s="2234"/>
      <c r="F149" s="2234"/>
      <c r="G149" s="2234"/>
      <c r="H149" s="2234"/>
      <c r="I149" s="2235"/>
      <c r="J149" s="2242"/>
      <c r="K149" s="2243"/>
      <c r="L149" s="2243"/>
      <c r="M149" s="2243"/>
      <c r="N149" s="2243"/>
      <c r="O149" s="2243"/>
      <c r="P149" s="2243"/>
      <c r="Q149" s="2243"/>
      <c r="R149" s="2243"/>
      <c r="S149" s="2243"/>
      <c r="T149" s="2243"/>
      <c r="U149" s="2243"/>
      <c r="V149" s="2243"/>
      <c r="W149" s="2243"/>
      <c r="X149" s="2243"/>
      <c r="Y149" s="2243"/>
      <c r="Z149" s="2243"/>
      <c r="AA149" s="2243"/>
      <c r="AB149" s="2243"/>
      <c r="AC149" s="2243"/>
      <c r="AD149" s="2243"/>
      <c r="AE149" s="2243"/>
      <c r="AF149" s="2244"/>
      <c r="AG149" s="2248"/>
      <c r="AH149" s="2249"/>
      <c r="AI149" s="2249"/>
      <c r="AJ149" s="2249"/>
      <c r="AK149" s="2249"/>
      <c r="AL149" s="2250"/>
      <c r="AM149" s="2257"/>
      <c r="AN149" s="2258"/>
      <c r="AO149" s="2258"/>
      <c r="AP149" s="2258"/>
      <c r="AQ149" s="2258"/>
      <c r="AR149" s="2259"/>
      <c r="AS149" s="2266"/>
      <c r="AT149" s="2267"/>
      <c r="AU149" s="2267"/>
      <c r="AV149" s="2267"/>
      <c r="AW149" s="2267"/>
      <c r="AX149" s="2268"/>
      <c r="AY149" s="2275"/>
      <c r="AZ149" s="2276"/>
      <c r="BA149" s="2276"/>
      <c r="BB149" s="2276"/>
      <c r="BC149" s="2276"/>
      <c r="BD149" s="2277"/>
      <c r="BE149" s="100"/>
      <c r="BF149" s="100"/>
      <c r="BG149" s="100"/>
      <c r="BH149" s="100"/>
      <c r="BI149" s="101"/>
      <c r="BJ149" s="101"/>
    </row>
    <row r="150" spans="2:66" s="99" customFormat="1" ht="14.25" customHeight="1" x14ac:dyDescent="0.15">
      <c r="D150" s="2236"/>
      <c r="E150" s="2237"/>
      <c r="F150" s="2237"/>
      <c r="G150" s="2237"/>
      <c r="H150" s="2237"/>
      <c r="I150" s="2238"/>
      <c r="J150" s="2281" t="s">
        <v>150</v>
      </c>
      <c r="K150" s="2282"/>
      <c r="L150" s="2282"/>
      <c r="M150" s="2282"/>
      <c r="N150" s="2282"/>
      <c r="O150" s="2282"/>
      <c r="P150" s="2282"/>
      <c r="Q150" s="2282"/>
      <c r="R150" s="2282"/>
      <c r="S150" s="2282"/>
      <c r="T150" s="2282"/>
      <c r="U150" s="2282"/>
      <c r="V150" s="2282"/>
      <c r="W150" s="2282"/>
      <c r="X150" s="2282"/>
      <c r="Y150" s="2282"/>
      <c r="Z150" s="2282"/>
      <c r="AA150" s="2282"/>
      <c r="AB150" s="2282"/>
      <c r="AC150" s="2282"/>
      <c r="AD150" s="2282"/>
      <c r="AE150" s="2282"/>
      <c r="AF150" s="2283"/>
      <c r="AG150" s="2251"/>
      <c r="AH150" s="2252"/>
      <c r="AI150" s="2252"/>
      <c r="AJ150" s="2252"/>
      <c r="AK150" s="2252"/>
      <c r="AL150" s="2253"/>
      <c r="AM150" s="2260"/>
      <c r="AN150" s="2261"/>
      <c r="AO150" s="2261"/>
      <c r="AP150" s="2261"/>
      <c r="AQ150" s="2261"/>
      <c r="AR150" s="2262"/>
      <c r="AS150" s="2269"/>
      <c r="AT150" s="2270"/>
      <c r="AU150" s="2270"/>
      <c r="AV150" s="2270"/>
      <c r="AW150" s="2270"/>
      <c r="AX150" s="2271"/>
      <c r="AY150" s="2278"/>
      <c r="AZ150" s="2279"/>
      <c r="BA150" s="2279"/>
      <c r="BB150" s="2279"/>
      <c r="BC150" s="2279"/>
      <c r="BD150" s="2280"/>
      <c r="BE150" s="100"/>
      <c r="BF150" s="100"/>
      <c r="BG150" s="100"/>
      <c r="BH150" s="100"/>
      <c r="BI150" s="101"/>
      <c r="BJ150" s="101"/>
      <c r="BK150" s="102"/>
    </row>
    <row r="151" spans="2:66" s="99" customFormat="1" ht="14.25" customHeight="1" x14ac:dyDescent="0.15">
      <c r="D151" s="817" t="s">
        <v>597</v>
      </c>
      <c r="E151" s="817"/>
      <c r="F151" s="817"/>
      <c r="G151" s="817"/>
      <c r="H151" s="817"/>
      <c r="I151" s="817"/>
      <c r="J151" s="817"/>
      <c r="K151" s="817"/>
      <c r="L151" s="817"/>
      <c r="M151" s="817"/>
      <c r="N151" s="817"/>
      <c r="O151" s="817"/>
      <c r="P151" s="817"/>
      <c r="Q151" s="817"/>
      <c r="R151" s="817"/>
      <c r="S151" s="817"/>
      <c r="T151" s="817"/>
      <c r="U151" s="817"/>
      <c r="V151" s="817"/>
      <c r="W151" s="817"/>
      <c r="X151" s="817"/>
      <c r="Y151" s="817"/>
      <c r="Z151" s="817"/>
      <c r="AA151" s="817"/>
      <c r="AB151" s="817"/>
      <c r="AC151" s="817"/>
      <c r="AD151" s="817"/>
      <c r="AE151" s="817"/>
      <c r="AF151" s="817"/>
      <c r="AG151" s="817"/>
      <c r="AH151" s="817"/>
      <c r="AI151" s="817"/>
      <c r="AJ151" s="817"/>
      <c r="AK151" s="817"/>
      <c r="AL151" s="817"/>
      <c r="AM151" s="817"/>
      <c r="AN151" s="817"/>
      <c r="AO151" s="817"/>
      <c r="AP151" s="817"/>
      <c r="AQ151" s="817"/>
      <c r="AR151" s="817"/>
      <c r="AS151" s="817"/>
      <c r="AT151" s="817"/>
      <c r="AU151" s="817"/>
      <c r="AV151" s="817"/>
      <c r="AW151" s="817"/>
      <c r="AX151" s="817"/>
      <c r="AY151" s="817"/>
      <c r="AZ151" s="817"/>
      <c r="BA151" s="817"/>
      <c r="BB151" s="817"/>
      <c r="BC151" s="817"/>
      <c r="BD151" s="817"/>
      <c r="BE151" s="100"/>
      <c r="BF151" s="100"/>
      <c r="BG151" s="100"/>
      <c r="BH151" s="100"/>
      <c r="BI151" s="101"/>
      <c r="BJ151" s="101"/>
      <c r="BK151" s="102"/>
    </row>
    <row r="152" spans="2:66" s="110" customFormat="1" ht="14.25" customHeight="1" x14ac:dyDescent="0.15">
      <c r="D152" s="217"/>
      <c r="E152" s="815" t="s">
        <v>598</v>
      </c>
      <c r="F152" s="815"/>
      <c r="G152" s="815"/>
      <c r="H152" s="815"/>
      <c r="I152" s="815"/>
      <c r="J152" s="815"/>
      <c r="K152" s="815"/>
      <c r="L152" s="815"/>
      <c r="M152" s="815"/>
      <c r="N152" s="815"/>
      <c r="O152" s="815"/>
      <c r="P152" s="815"/>
      <c r="Q152" s="815"/>
      <c r="R152" s="815"/>
      <c r="S152" s="815"/>
      <c r="T152" s="815"/>
      <c r="U152" s="815"/>
      <c r="V152" s="815"/>
      <c r="W152" s="815"/>
      <c r="X152" s="815"/>
      <c r="Y152" s="815"/>
      <c r="Z152" s="815"/>
      <c r="AA152" s="815"/>
      <c r="AB152" s="815"/>
      <c r="AC152" s="815"/>
      <c r="AD152" s="815"/>
      <c r="AE152" s="815"/>
      <c r="AF152" s="815"/>
      <c r="AG152" s="815"/>
      <c r="AH152" s="815"/>
      <c r="AI152" s="815"/>
      <c r="AJ152" s="815"/>
      <c r="AK152" s="815"/>
      <c r="AL152" s="815"/>
      <c r="AM152" s="815"/>
      <c r="AN152" s="815"/>
      <c r="AO152" s="815"/>
      <c r="AP152" s="815"/>
      <c r="AQ152" s="815"/>
      <c r="AR152" s="815"/>
      <c r="AS152" s="815"/>
      <c r="AT152" s="815"/>
      <c r="AU152" s="815"/>
      <c r="AV152" s="815"/>
      <c r="AW152" s="815"/>
      <c r="AX152" s="815"/>
      <c r="AY152" s="815"/>
      <c r="AZ152" s="815"/>
      <c r="BA152" s="815"/>
      <c r="BB152" s="815"/>
      <c r="BC152" s="815"/>
      <c r="BD152" s="815"/>
      <c r="BE152" s="217"/>
      <c r="BF152" s="217"/>
      <c r="BG152" s="217"/>
      <c r="BH152" s="369"/>
      <c r="BI152" s="369"/>
      <c r="BJ152" s="369"/>
    </row>
    <row r="153" spans="2:66" s="110" customFormat="1" ht="24.75" customHeight="1" x14ac:dyDescent="0.15">
      <c r="D153" s="217"/>
      <c r="E153" s="815"/>
      <c r="F153" s="815"/>
      <c r="G153" s="815"/>
      <c r="H153" s="815"/>
      <c r="I153" s="815"/>
      <c r="J153" s="815"/>
      <c r="K153" s="815"/>
      <c r="L153" s="815"/>
      <c r="M153" s="815"/>
      <c r="N153" s="815"/>
      <c r="O153" s="815"/>
      <c r="P153" s="815"/>
      <c r="Q153" s="815"/>
      <c r="R153" s="815"/>
      <c r="S153" s="815"/>
      <c r="T153" s="815"/>
      <c r="U153" s="815"/>
      <c r="V153" s="815"/>
      <c r="W153" s="815"/>
      <c r="X153" s="815"/>
      <c r="Y153" s="815"/>
      <c r="Z153" s="815"/>
      <c r="AA153" s="815"/>
      <c r="AB153" s="815"/>
      <c r="AC153" s="815"/>
      <c r="AD153" s="815"/>
      <c r="AE153" s="815"/>
      <c r="AF153" s="815"/>
      <c r="AG153" s="815"/>
      <c r="AH153" s="815"/>
      <c r="AI153" s="815"/>
      <c r="AJ153" s="815"/>
      <c r="AK153" s="815"/>
      <c r="AL153" s="815"/>
      <c r="AM153" s="815"/>
      <c r="AN153" s="815"/>
      <c r="AO153" s="815"/>
      <c r="AP153" s="815"/>
      <c r="AQ153" s="815"/>
      <c r="AR153" s="815"/>
      <c r="AS153" s="815"/>
      <c r="AT153" s="815"/>
      <c r="AU153" s="815"/>
      <c r="AV153" s="815"/>
      <c r="AW153" s="815"/>
      <c r="AX153" s="815"/>
      <c r="AY153" s="815"/>
      <c r="AZ153" s="815"/>
      <c r="BA153" s="815"/>
      <c r="BB153" s="815"/>
      <c r="BC153" s="815"/>
      <c r="BD153" s="815"/>
      <c r="BE153" s="217"/>
      <c r="BF153" s="217"/>
      <c r="BG153" s="217"/>
      <c r="BH153" s="369"/>
      <c r="BI153" s="369"/>
      <c r="BJ153" s="369"/>
    </row>
    <row r="154" spans="2:66" s="110" customFormat="1" ht="14.25" customHeight="1" x14ac:dyDescent="0.15">
      <c r="D154" s="217"/>
      <c r="E154" s="815" t="s">
        <v>599</v>
      </c>
      <c r="F154" s="815"/>
      <c r="G154" s="815"/>
      <c r="H154" s="815"/>
      <c r="I154" s="815"/>
      <c r="J154" s="815"/>
      <c r="K154" s="815"/>
      <c r="L154" s="815"/>
      <c r="M154" s="815"/>
      <c r="N154" s="815"/>
      <c r="O154" s="815"/>
      <c r="P154" s="815"/>
      <c r="Q154" s="815"/>
      <c r="R154" s="815"/>
      <c r="S154" s="815"/>
      <c r="T154" s="815"/>
      <c r="U154" s="815"/>
      <c r="V154" s="815"/>
      <c r="W154" s="815"/>
      <c r="X154" s="815"/>
      <c r="Y154" s="815"/>
      <c r="Z154" s="815"/>
      <c r="AA154" s="815"/>
      <c r="AB154" s="815"/>
      <c r="AC154" s="815"/>
      <c r="AD154" s="815"/>
      <c r="AE154" s="815"/>
      <c r="AF154" s="815"/>
      <c r="AG154" s="815"/>
      <c r="AH154" s="815"/>
      <c r="AI154" s="815"/>
      <c r="AJ154" s="815"/>
      <c r="AK154" s="815"/>
      <c r="AL154" s="815"/>
      <c r="AM154" s="815"/>
      <c r="AN154" s="815"/>
      <c r="AO154" s="815"/>
      <c r="AP154" s="815"/>
      <c r="AQ154" s="815"/>
      <c r="AR154" s="815"/>
      <c r="AS154" s="815"/>
      <c r="AT154" s="815"/>
      <c r="AU154" s="815"/>
      <c r="AV154" s="815"/>
      <c r="AW154" s="815"/>
      <c r="AX154" s="815"/>
      <c r="AY154" s="815"/>
      <c r="AZ154" s="815"/>
      <c r="BA154" s="815"/>
      <c r="BB154" s="815"/>
      <c r="BC154" s="815"/>
      <c r="BD154" s="815"/>
      <c r="BE154" s="217"/>
      <c r="BF154" s="217"/>
      <c r="BG154" s="217"/>
      <c r="BH154" s="369"/>
      <c r="BI154" s="369"/>
      <c r="BJ154" s="369"/>
    </row>
    <row r="155" spans="2:66" s="110" customFormat="1" ht="14.25" customHeight="1" x14ac:dyDescent="0.15">
      <c r="D155" s="217"/>
      <c r="E155" s="815"/>
      <c r="F155" s="815"/>
      <c r="G155" s="815"/>
      <c r="H155" s="815"/>
      <c r="I155" s="815"/>
      <c r="J155" s="815"/>
      <c r="K155" s="815"/>
      <c r="L155" s="815"/>
      <c r="M155" s="815"/>
      <c r="N155" s="815"/>
      <c r="O155" s="815"/>
      <c r="P155" s="815"/>
      <c r="Q155" s="815"/>
      <c r="R155" s="815"/>
      <c r="S155" s="815"/>
      <c r="T155" s="815"/>
      <c r="U155" s="815"/>
      <c r="V155" s="815"/>
      <c r="W155" s="815"/>
      <c r="X155" s="815"/>
      <c r="Y155" s="815"/>
      <c r="Z155" s="815"/>
      <c r="AA155" s="815"/>
      <c r="AB155" s="815"/>
      <c r="AC155" s="815"/>
      <c r="AD155" s="815"/>
      <c r="AE155" s="815"/>
      <c r="AF155" s="815"/>
      <c r="AG155" s="815"/>
      <c r="AH155" s="815"/>
      <c r="AI155" s="815"/>
      <c r="AJ155" s="815"/>
      <c r="AK155" s="815"/>
      <c r="AL155" s="815"/>
      <c r="AM155" s="815"/>
      <c r="AN155" s="815"/>
      <c r="AO155" s="815"/>
      <c r="AP155" s="815"/>
      <c r="AQ155" s="815"/>
      <c r="AR155" s="815"/>
      <c r="AS155" s="815"/>
      <c r="AT155" s="815"/>
      <c r="AU155" s="815"/>
      <c r="AV155" s="815"/>
      <c r="AW155" s="815"/>
      <c r="AX155" s="815"/>
      <c r="AY155" s="815"/>
      <c r="AZ155" s="815"/>
      <c r="BA155" s="815"/>
      <c r="BB155" s="815"/>
      <c r="BC155" s="815"/>
      <c r="BD155" s="815"/>
      <c r="BE155" s="217"/>
      <c r="BF155" s="217"/>
      <c r="BG155" s="217"/>
      <c r="BH155" s="369"/>
      <c r="BI155" s="369"/>
      <c r="BJ155" s="369"/>
    </row>
    <row r="156" spans="2:66" s="86" customFormat="1" ht="10.5" customHeight="1" x14ac:dyDescent="0.15"/>
    <row r="157" spans="2:66" s="86" customFormat="1" ht="15" customHeight="1" x14ac:dyDescent="0.15">
      <c r="B157" s="52" t="s">
        <v>155</v>
      </c>
      <c r="BH157" s="370"/>
      <c r="BI157" s="370"/>
      <c r="BJ157" s="370"/>
      <c r="BK157" s="370"/>
      <c r="BL157" s="370"/>
      <c r="BM157" s="370"/>
      <c r="BN157" s="370"/>
    </row>
    <row r="158" spans="2:66" s="86" customFormat="1" ht="14.25" customHeight="1" x14ac:dyDescent="0.15">
      <c r="D158" s="501" t="s">
        <v>96</v>
      </c>
      <c r="E158" s="502"/>
      <c r="F158" s="502"/>
      <c r="G158" s="502"/>
      <c r="H158" s="502"/>
      <c r="I158" s="503"/>
      <c r="J158" s="501" t="s">
        <v>97</v>
      </c>
      <c r="K158" s="502"/>
      <c r="L158" s="502"/>
      <c r="M158" s="502"/>
      <c r="N158" s="502"/>
      <c r="O158" s="502"/>
      <c r="P158" s="502"/>
      <c r="Q158" s="502"/>
      <c r="R158" s="502"/>
      <c r="S158" s="502"/>
      <c r="T158" s="502"/>
      <c r="U158" s="502"/>
      <c r="V158" s="502"/>
      <c r="W158" s="502"/>
      <c r="X158" s="502"/>
      <c r="Y158" s="502"/>
      <c r="Z158" s="502"/>
      <c r="AA158" s="502"/>
      <c r="AB158" s="502"/>
      <c r="AC158" s="502"/>
      <c r="AD158" s="502"/>
      <c r="AE158" s="502"/>
      <c r="AF158" s="503"/>
      <c r="AG158" s="501" t="s">
        <v>98</v>
      </c>
      <c r="AH158" s="502"/>
      <c r="AI158" s="502"/>
      <c r="AJ158" s="502"/>
      <c r="AK158" s="502"/>
      <c r="AL158" s="503"/>
      <c r="AM158" s="501" t="s">
        <v>149</v>
      </c>
      <c r="AN158" s="502"/>
      <c r="AO158" s="502"/>
      <c r="AP158" s="502"/>
      <c r="AQ158" s="502"/>
      <c r="AR158" s="503"/>
      <c r="AS158" s="828" t="s">
        <v>109</v>
      </c>
      <c r="AT158" s="829"/>
      <c r="AU158" s="829"/>
      <c r="AV158" s="829"/>
      <c r="AW158" s="829"/>
      <c r="AX158" s="830"/>
      <c r="AY158" s="501" t="s">
        <v>110</v>
      </c>
      <c r="AZ158" s="502"/>
      <c r="BA158" s="502"/>
      <c r="BB158" s="502"/>
      <c r="BC158" s="502"/>
      <c r="BD158" s="503"/>
      <c r="BE158" s="98"/>
      <c r="BF158" s="98"/>
      <c r="BG158" s="98"/>
      <c r="BH158" s="371"/>
      <c r="BI158" s="371"/>
      <c r="BJ158" s="371"/>
      <c r="BK158" s="370"/>
      <c r="BL158" s="370"/>
      <c r="BM158" s="370"/>
      <c r="BN158" s="370"/>
    </row>
    <row r="159" spans="2:66" s="86" customFormat="1" ht="14.25" customHeight="1" x14ac:dyDescent="0.15">
      <c r="D159" s="504"/>
      <c r="E159" s="505"/>
      <c r="F159" s="505"/>
      <c r="G159" s="505"/>
      <c r="H159" s="505"/>
      <c r="I159" s="506"/>
      <c r="J159" s="504"/>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6"/>
      <c r="AG159" s="504"/>
      <c r="AH159" s="505"/>
      <c r="AI159" s="505"/>
      <c r="AJ159" s="505"/>
      <c r="AK159" s="505"/>
      <c r="AL159" s="506"/>
      <c r="AM159" s="504"/>
      <c r="AN159" s="505"/>
      <c r="AO159" s="505"/>
      <c r="AP159" s="505"/>
      <c r="AQ159" s="505"/>
      <c r="AR159" s="506"/>
      <c r="AS159" s="831"/>
      <c r="AT159" s="832"/>
      <c r="AU159" s="832"/>
      <c r="AV159" s="832"/>
      <c r="AW159" s="832"/>
      <c r="AX159" s="833"/>
      <c r="AY159" s="504"/>
      <c r="AZ159" s="505"/>
      <c r="BA159" s="505"/>
      <c r="BB159" s="505"/>
      <c r="BC159" s="505"/>
      <c r="BD159" s="506"/>
      <c r="BE159" s="98"/>
      <c r="BF159" s="98"/>
      <c r="BG159" s="98"/>
      <c r="BH159" s="371"/>
      <c r="BI159" s="371"/>
      <c r="BJ159" s="371"/>
      <c r="BK159" s="370"/>
      <c r="BL159" s="370"/>
      <c r="BM159" s="370"/>
      <c r="BN159" s="370"/>
    </row>
    <row r="160" spans="2:66" s="86" customFormat="1" ht="14.25" customHeight="1" x14ac:dyDescent="0.15">
      <c r="D160" s="507"/>
      <c r="E160" s="508"/>
      <c r="F160" s="508"/>
      <c r="G160" s="508"/>
      <c r="H160" s="508"/>
      <c r="I160" s="509"/>
      <c r="J160" s="507"/>
      <c r="K160" s="508"/>
      <c r="L160" s="508"/>
      <c r="M160" s="508"/>
      <c r="N160" s="508"/>
      <c r="O160" s="508"/>
      <c r="P160" s="508"/>
      <c r="Q160" s="508"/>
      <c r="R160" s="508"/>
      <c r="S160" s="508"/>
      <c r="T160" s="508"/>
      <c r="U160" s="508"/>
      <c r="V160" s="508"/>
      <c r="W160" s="508"/>
      <c r="X160" s="508"/>
      <c r="Y160" s="508"/>
      <c r="Z160" s="508"/>
      <c r="AA160" s="508"/>
      <c r="AB160" s="508"/>
      <c r="AC160" s="508"/>
      <c r="AD160" s="508"/>
      <c r="AE160" s="508"/>
      <c r="AF160" s="509"/>
      <c r="AG160" s="507"/>
      <c r="AH160" s="508"/>
      <c r="AI160" s="508"/>
      <c r="AJ160" s="508"/>
      <c r="AK160" s="508"/>
      <c r="AL160" s="509"/>
      <c r="AM160" s="507"/>
      <c r="AN160" s="508"/>
      <c r="AO160" s="508"/>
      <c r="AP160" s="508"/>
      <c r="AQ160" s="508"/>
      <c r="AR160" s="509"/>
      <c r="AS160" s="834"/>
      <c r="AT160" s="835"/>
      <c r="AU160" s="835"/>
      <c r="AV160" s="835"/>
      <c r="AW160" s="835"/>
      <c r="AX160" s="836"/>
      <c r="AY160" s="507"/>
      <c r="AZ160" s="508"/>
      <c r="BA160" s="508"/>
      <c r="BB160" s="508"/>
      <c r="BC160" s="508"/>
      <c r="BD160" s="509"/>
      <c r="BE160" s="98"/>
      <c r="BF160" s="98"/>
      <c r="BG160" s="98"/>
      <c r="BH160" s="371"/>
      <c r="BI160" s="371"/>
      <c r="BJ160" s="371"/>
      <c r="BK160" s="370"/>
      <c r="BL160" s="370"/>
      <c r="BM160" s="370"/>
      <c r="BN160" s="370"/>
    </row>
    <row r="161" spans="1:74" s="99" customFormat="1" ht="14.25" customHeight="1" x14ac:dyDescent="0.15">
      <c r="D161" s="2230"/>
      <c r="E161" s="2231"/>
      <c r="F161" s="2231"/>
      <c r="G161" s="2231"/>
      <c r="H161" s="2231"/>
      <c r="I161" s="2232"/>
      <c r="J161" s="2239"/>
      <c r="K161" s="2240"/>
      <c r="L161" s="2240"/>
      <c r="M161" s="2240"/>
      <c r="N161" s="2240"/>
      <c r="O161" s="2240"/>
      <c r="P161" s="2240"/>
      <c r="Q161" s="2240"/>
      <c r="R161" s="2240"/>
      <c r="S161" s="2240"/>
      <c r="T161" s="2240"/>
      <c r="U161" s="2240"/>
      <c r="V161" s="2240"/>
      <c r="W161" s="2240"/>
      <c r="X161" s="2240"/>
      <c r="Y161" s="2240"/>
      <c r="Z161" s="2240"/>
      <c r="AA161" s="2240"/>
      <c r="AB161" s="2240"/>
      <c r="AC161" s="2240"/>
      <c r="AD161" s="2240"/>
      <c r="AE161" s="2240"/>
      <c r="AF161" s="2241"/>
      <c r="AG161" s="2245"/>
      <c r="AH161" s="2246"/>
      <c r="AI161" s="2246"/>
      <c r="AJ161" s="2246"/>
      <c r="AK161" s="2246"/>
      <c r="AL161" s="2247"/>
      <c r="AM161" s="2254"/>
      <c r="AN161" s="2255"/>
      <c r="AO161" s="2255"/>
      <c r="AP161" s="2255"/>
      <c r="AQ161" s="2255"/>
      <c r="AR161" s="2256"/>
      <c r="AS161" s="2263"/>
      <c r="AT161" s="2264"/>
      <c r="AU161" s="2264"/>
      <c r="AV161" s="2264"/>
      <c r="AW161" s="2264"/>
      <c r="AX161" s="2265"/>
      <c r="AY161" s="2272">
        <f>AM161*AS161</f>
        <v>0</v>
      </c>
      <c r="AZ161" s="2273"/>
      <c r="BA161" s="2273"/>
      <c r="BB161" s="2273"/>
      <c r="BC161" s="2273"/>
      <c r="BD161" s="2274"/>
      <c r="BE161" s="100"/>
      <c r="BF161" s="100"/>
      <c r="BG161" s="100"/>
      <c r="BH161" s="372"/>
      <c r="BI161" s="373"/>
      <c r="BJ161" s="373"/>
      <c r="BK161" s="374"/>
      <c r="BL161" s="374"/>
      <c r="BM161" s="374"/>
      <c r="BN161" s="374"/>
    </row>
    <row r="162" spans="1:74" s="99" customFormat="1" ht="14.25" customHeight="1" x14ac:dyDescent="0.15">
      <c r="D162" s="2233"/>
      <c r="E162" s="2234"/>
      <c r="F162" s="2234"/>
      <c r="G162" s="2234"/>
      <c r="H162" s="2234"/>
      <c r="I162" s="2235"/>
      <c r="J162" s="2242"/>
      <c r="K162" s="2243"/>
      <c r="L162" s="2243"/>
      <c r="M162" s="2243"/>
      <c r="N162" s="2243"/>
      <c r="O162" s="2243"/>
      <c r="P162" s="2243"/>
      <c r="Q162" s="2243"/>
      <c r="R162" s="2243"/>
      <c r="S162" s="2243"/>
      <c r="T162" s="2243"/>
      <c r="U162" s="2243"/>
      <c r="V162" s="2243"/>
      <c r="W162" s="2243"/>
      <c r="X162" s="2243"/>
      <c r="Y162" s="2243"/>
      <c r="Z162" s="2243"/>
      <c r="AA162" s="2243"/>
      <c r="AB162" s="2243"/>
      <c r="AC162" s="2243"/>
      <c r="AD162" s="2243"/>
      <c r="AE162" s="2243"/>
      <c r="AF162" s="2244"/>
      <c r="AG162" s="2248"/>
      <c r="AH162" s="2249"/>
      <c r="AI162" s="2249"/>
      <c r="AJ162" s="2249"/>
      <c r="AK162" s="2249"/>
      <c r="AL162" s="2250"/>
      <c r="AM162" s="2257"/>
      <c r="AN162" s="2258"/>
      <c r="AO162" s="2258"/>
      <c r="AP162" s="2258"/>
      <c r="AQ162" s="2258"/>
      <c r="AR162" s="2259"/>
      <c r="AS162" s="2266"/>
      <c r="AT162" s="2267"/>
      <c r="AU162" s="2267"/>
      <c r="AV162" s="2267"/>
      <c r="AW162" s="2267"/>
      <c r="AX162" s="2268"/>
      <c r="AY162" s="2275"/>
      <c r="AZ162" s="2276"/>
      <c r="BA162" s="2276"/>
      <c r="BB162" s="2276"/>
      <c r="BC162" s="2276"/>
      <c r="BD162" s="2277"/>
      <c r="BE162" s="100"/>
      <c r="BF162" s="100"/>
      <c r="BG162" s="100"/>
      <c r="BH162" s="372"/>
      <c r="BI162" s="373"/>
      <c r="BJ162" s="373"/>
      <c r="BK162" s="374"/>
      <c r="BL162" s="374"/>
      <c r="BM162" s="374"/>
      <c r="BN162" s="374"/>
    </row>
    <row r="163" spans="1:74" s="99" customFormat="1" ht="14.25" customHeight="1" x14ac:dyDescent="0.15">
      <c r="D163" s="2236"/>
      <c r="E163" s="2237"/>
      <c r="F163" s="2237"/>
      <c r="G163" s="2237"/>
      <c r="H163" s="2237"/>
      <c r="I163" s="2238"/>
      <c r="J163" s="2281" t="s">
        <v>150</v>
      </c>
      <c r="K163" s="2282"/>
      <c r="L163" s="2282"/>
      <c r="M163" s="2282"/>
      <c r="N163" s="2282"/>
      <c r="O163" s="2282"/>
      <c r="P163" s="2282"/>
      <c r="Q163" s="2282"/>
      <c r="R163" s="2282"/>
      <c r="S163" s="2282"/>
      <c r="T163" s="2282"/>
      <c r="U163" s="2282"/>
      <c r="V163" s="2282"/>
      <c r="W163" s="2282"/>
      <c r="X163" s="2282"/>
      <c r="Y163" s="2282"/>
      <c r="Z163" s="2282"/>
      <c r="AA163" s="2282"/>
      <c r="AB163" s="2282"/>
      <c r="AC163" s="2282"/>
      <c r="AD163" s="2282"/>
      <c r="AE163" s="2282"/>
      <c r="AF163" s="2283"/>
      <c r="AG163" s="2251"/>
      <c r="AH163" s="2252"/>
      <c r="AI163" s="2252"/>
      <c r="AJ163" s="2252"/>
      <c r="AK163" s="2252"/>
      <c r="AL163" s="2253"/>
      <c r="AM163" s="2260"/>
      <c r="AN163" s="2261"/>
      <c r="AO163" s="2261"/>
      <c r="AP163" s="2261"/>
      <c r="AQ163" s="2261"/>
      <c r="AR163" s="2262"/>
      <c r="AS163" s="2269"/>
      <c r="AT163" s="2270"/>
      <c r="AU163" s="2270"/>
      <c r="AV163" s="2270"/>
      <c r="AW163" s="2270"/>
      <c r="AX163" s="2271"/>
      <c r="AY163" s="2278"/>
      <c r="AZ163" s="2279"/>
      <c r="BA163" s="2279"/>
      <c r="BB163" s="2279"/>
      <c r="BC163" s="2279"/>
      <c r="BD163" s="2280"/>
      <c r="BE163" s="100"/>
      <c r="BF163" s="100"/>
      <c r="BG163" s="100"/>
      <c r="BH163" s="372"/>
      <c r="BI163" s="373"/>
      <c r="BJ163" s="373"/>
      <c r="BK163" s="375"/>
      <c r="BL163" s="374"/>
      <c r="BM163" s="374"/>
      <c r="BN163" s="374"/>
    </row>
    <row r="164" spans="1:74" s="99" customFormat="1" ht="14.25" customHeight="1" x14ac:dyDescent="0.15">
      <c r="D164" s="814" t="s">
        <v>600</v>
      </c>
      <c r="E164" s="814"/>
      <c r="F164" s="814"/>
      <c r="G164" s="814"/>
      <c r="H164" s="814"/>
      <c r="I164" s="814"/>
      <c r="J164" s="814"/>
      <c r="K164" s="814"/>
      <c r="L164" s="814"/>
      <c r="M164" s="814"/>
      <c r="N164" s="814"/>
      <c r="O164" s="814"/>
      <c r="P164" s="814"/>
      <c r="Q164" s="814"/>
      <c r="R164" s="814"/>
      <c r="S164" s="814"/>
      <c r="T164" s="814"/>
      <c r="U164" s="814"/>
      <c r="V164" s="814"/>
      <c r="W164" s="814"/>
      <c r="X164" s="814"/>
      <c r="Y164" s="814"/>
      <c r="Z164" s="814"/>
      <c r="AA164" s="814"/>
      <c r="AB164" s="814"/>
      <c r="AC164" s="814"/>
      <c r="AD164" s="814"/>
      <c r="AE164" s="814"/>
      <c r="AF164" s="814"/>
      <c r="AG164" s="814"/>
      <c r="AH164" s="814"/>
      <c r="AI164" s="814"/>
      <c r="AJ164" s="814"/>
      <c r="AK164" s="814"/>
      <c r="AL164" s="814"/>
      <c r="AM164" s="814"/>
      <c r="AN164" s="814"/>
      <c r="AO164" s="814"/>
      <c r="AP164" s="814"/>
      <c r="AQ164" s="814"/>
      <c r="AR164" s="814"/>
      <c r="AS164" s="814"/>
      <c r="AT164" s="814"/>
      <c r="AU164" s="814"/>
      <c r="AV164" s="814"/>
      <c r="AW164" s="814"/>
      <c r="AX164" s="814"/>
      <c r="AY164" s="814"/>
      <c r="AZ164" s="814"/>
      <c r="BA164" s="814"/>
      <c r="BB164" s="814"/>
      <c r="BC164" s="814"/>
      <c r="BD164" s="814"/>
      <c r="BE164" s="376"/>
      <c r="BF164" s="376"/>
      <c r="BG164" s="376"/>
      <c r="BH164" s="377"/>
      <c r="BI164" s="377"/>
      <c r="BJ164" s="377"/>
      <c r="BK164" s="377"/>
      <c r="BL164" s="377"/>
      <c r="BM164" s="377"/>
      <c r="BN164" s="377"/>
    </row>
    <row r="165" spans="1:74" s="86" customFormat="1" ht="15" customHeight="1" x14ac:dyDescent="0.15">
      <c r="D165" s="817"/>
      <c r="E165" s="817"/>
      <c r="F165" s="817"/>
      <c r="G165" s="817"/>
      <c r="H165" s="817"/>
      <c r="I165" s="817"/>
      <c r="J165" s="817"/>
      <c r="K165" s="817"/>
      <c r="L165" s="817"/>
      <c r="M165" s="817"/>
      <c r="N165" s="817"/>
      <c r="O165" s="817"/>
      <c r="P165" s="817"/>
      <c r="Q165" s="817"/>
      <c r="R165" s="817"/>
      <c r="S165" s="817"/>
      <c r="T165" s="817"/>
      <c r="U165" s="817"/>
      <c r="V165" s="817"/>
      <c r="W165" s="817"/>
      <c r="X165" s="817"/>
      <c r="Y165" s="817"/>
      <c r="Z165" s="817"/>
      <c r="AA165" s="817"/>
      <c r="AB165" s="817"/>
      <c r="AC165" s="817"/>
      <c r="AD165" s="817"/>
      <c r="AE165" s="817"/>
      <c r="AF165" s="817"/>
      <c r="AG165" s="817"/>
      <c r="AH165" s="817"/>
      <c r="AI165" s="817"/>
      <c r="AJ165" s="817"/>
      <c r="AK165" s="817"/>
      <c r="AL165" s="817"/>
      <c r="AM165" s="817"/>
      <c r="AN165" s="817"/>
      <c r="AO165" s="817"/>
      <c r="AP165" s="817"/>
      <c r="AQ165" s="817"/>
      <c r="AR165" s="817"/>
      <c r="AS165" s="817"/>
      <c r="AT165" s="817"/>
      <c r="AU165" s="817"/>
      <c r="AV165" s="817"/>
      <c r="AW165" s="817"/>
      <c r="AX165" s="817"/>
      <c r="AY165" s="817"/>
      <c r="AZ165" s="817"/>
      <c r="BA165" s="817"/>
      <c r="BB165" s="817"/>
      <c r="BC165" s="817"/>
      <c r="BD165" s="817"/>
      <c r="BE165" s="376"/>
      <c r="BF165" s="376"/>
      <c r="BG165" s="376"/>
      <c r="BH165" s="377"/>
      <c r="BI165" s="377"/>
      <c r="BJ165" s="377"/>
      <c r="BK165" s="377"/>
      <c r="BL165" s="377"/>
      <c r="BM165" s="377"/>
      <c r="BN165" s="377"/>
    </row>
    <row r="166" spans="1:74" s="86" customFormat="1" ht="15" customHeight="1" x14ac:dyDescent="0.15">
      <c r="D166" s="817"/>
      <c r="E166" s="817"/>
      <c r="F166" s="817"/>
      <c r="G166" s="817"/>
      <c r="H166" s="817"/>
      <c r="I166" s="817"/>
      <c r="J166" s="817"/>
      <c r="K166" s="817"/>
      <c r="L166" s="817"/>
      <c r="M166" s="817"/>
      <c r="N166" s="817"/>
      <c r="O166" s="817"/>
      <c r="P166" s="817"/>
      <c r="Q166" s="817"/>
      <c r="R166" s="817"/>
      <c r="S166" s="817"/>
      <c r="T166" s="817"/>
      <c r="U166" s="817"/>
      <c r="V166" s="817"/>
      <c r="W166" s="817"/>
      <c r="X166" s="817"/>
      <c r="Y166" s="817"/>
      <c r="Z166" s="817"/>
      <c r="AA166" s="817"/>
      <c r="AB166" s="817"/>
      <c r="AC166" s="817"/>
      <c r="AD166" s="817"/>
      <c r="AE166" s="817"/>
      <c r="AF166" s="817"/>
      <c r="AG166" s="817"/>
      <c r="AH166" s="817"/>
      <c r="AI166" s="817"/>
      <c r="AJ166" s="817"/>
      <c r="AK166" s="817"/>
      <c r="AL166" s="817"/>
      <c r="AM166" s="817"/>
      <c r="AN166" s="817"/>
      <c r="AO166" s="817"/>
      <c r="AP166" s="817"/>
      <c r="AQ166" s="817"/>
      <c r="AR166" s="817"/>
      <c r="AS166" s="817"/>
      <c r="AT166" s="817"/>
      <c r="AU166" s="817"/>
      <c r="AV166" s="817"/>
      <c r="AW166" s="817"/>
      <c r="AX166" s="817"/>
      <c r="AY166" s="817"/>
      <c r="AZ166" s="817"/>
      <c r="BA166" s="817"/>
      <c r="BB166" s="817"/>
      <c r="BC166" s="817"/>
      <c r="BD166" s="817"/>
      <c r="BE166" s="376"/>
      <c r="BF166" s="376"/>
      <c r="BG166" s="376"/>
      <c r="BH166" s="377"/>
      <c r="BI166" s="377"/>
      <c r="BJ166" s="377"/>
      <c r="BK166" s="377"/>
      <c r="BL166" s="377"/>
      <c r="BM166" s="377"/>
      <c r="BN166" s="377"/>
    </row>
    <row r="167" spans="1:74" ht="12" customHeight="1" x14ac:dyDescent="0.4">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52"/>
      <c r="BI167" s="352"/>
      <c r="BJ167" s="352"/>
      <c r="BK167" s="352"/>
      <c r="BL167" s="352"/>
      <c r="BM167" s="352"/>
      <c r="BN167" s="352"/>
    </row>
    <row r="168" spans="1:74" ht="15" customHeight="1" x14ac:dyDescent="0.4">
      <c r="A168" s="2" t="s">
        <v>601</v>
      </c>
      <c r="AO168" s="7"/>
      <c r="AP168" s="7"/>
      <c r="AQ168" s="7"/>
      <c r="AR168" s="7"/>
      <c r="AS168" s="7"/>
      <c r="AT168" s="7"/>
      <c r="AU168" s="7"/>
      <c r="AV168" s="7"/>
      <c r="AW168" s="7"/>
      <c r="AX168" s="7"/>
    </row>
    <row r="169" spans="1:74" ht="15" customHeight="1" x14ac:dyDescent="0.4">
      <c r="B169" s="2" t="s">
        <v>602</v>
      </c>
    </row>
    <row r="170" spans="1:74" ht="15" customHeight="1" x14ac:dyDescent="0.4">
      <c r="C170" s="2" t="s">
        <v>603</v>
      </c>
    </row>
    <row r="171" spans="1:74" ht="15" customHeight="1" x14ac:dyDescent="0.4">
      <c r="C171" s="2" t="s">
        <v>604</v>
      </c>
      <c r="BV171" s="378"/>
    </row>
    <row r="172" spans="1:74" ht="15" customHeight="1" x14ac:dyDescent="0.4">
      <c r="C172" s="2" t="s">
        <v>604</v>
      </c>
      <c r="D172" s="41" t="s">
        <v>605</v>
      </c>
    </row>
    <row r="173" spans="1:74" ht="15" customHeight="1" x14ac:dyDescent="0.4">
      <c r="B173" s="114" t="s">
        <v>606</v>
      </c>
    </row>
    <row r="174" spans="1:74" ht="15" customHeight="1" x14ac:dyDescent="0.4">
      <c r="D174" s="573"/>
      <c r="E174" s="744"/>
      <c r="F174" s="745"/>
      <c r="G174" s="701" t="s">
        <v>226</v>
      </c>
      <c r="H174" s="701"/>
      <c r="I174" s="701"/>
      <c r="J174" s="701"/>
      <c r="K174" s="701"/>
      <c r="L174" s="701"/>
      <c r="M174" s="573" t="s">
        <v>607</v>
      </c>
      <c r="N174" s="556"/>
      <c r="O174" s="556"/>
      <c r="P174" s="556"/>
      <c r="Q174" s="556"/>
      <c r="R174" s="556"/>
      <c r="S174" s="556"/>
      <c r="T174" s="573" t="s">
        <v>608</v>
      </c>
      <c r="U174" s="744"/>
      <c r="V174" s="744"/>
      <c r="W174" s="744"/>
      <c r="X174" s="744"/>
      <c r="Y174" s="744"/>
      <c r="Z174" s="744"/>
      <c r="AA174" s="744"/>
      <c r="AB174" s="744"/>
      <c r="AC174" s="744"/>
      <c r="AD174" s="744"/>
      <c r="AE174" s="744"/>
      <c r="AF174" s="745"/>
      <c r="AG174" s="2221" t="s">
        <v>609</v>
      </c>
      <c r="AH174" s="2222"/>
      <c r="AI174" s="2222"/>
      <c r="AJ174" s="2222"/>
      <c r="AK174" s="2222"/>
      <c r="AL174" s="2223" t="s">
        <v>610</v>
      </c>
      <c r="AM174" s="2224"/>
      <c r="AN174" s="2224"/>
      <c r="AO174" s="2224"/>
      <c r="AP174" s="2224"/>
      <c r="AQ174" s="2229" t="s">
        <v>611</v>
      </c>
      <c r="AR174" s="2229"/>
      <c r="AS174" s="2229"/>
      <c r="AT174" s="2229"/>
      <c r="AU174" s="2229"/>
      <c r="AV174" s="2229"/>
      <c r="AW174" s="2229"/>
      <c r="AX174" s="2229"/>
      <c r="AY174" s="2229" t="s">
        <v>612</v>
      </c>
      <c r="AZ174" s="2229"/>
      <c r="BA174" s="2229"/>
      <c r="BB174" s="2229"/>
      <c r="BC174" s="2229"/>
      <c r="BD174" s="2229"/>
      <c r="BE174" s="2229"/>
      <c r="BF174" s="2229"/>
    </row>
    <row r="175" spans="1:74" ht="15" customHeight="1" x14ac:dyDescent="0.4">
      <c r="D175" s="781"/>
      <c r="E175" s="782"/>
      <c r="F175" s="783"/>
      <c r="G175" s="701"/>
      <c r="H175" s="701"/>
      <c r="I175" s="701"/>
      <c r="J175" s="701"/>
      <c r="K175" s="701"/>
      <c r="L175" s="701"/>
      <c r="M175" s="781"/>
      <c r="N175" s="559"/>
      <c r="O175" s="559"/>
      <c r="P175" s="559"/>
      <c r="Q175" s="559"/>
      <c r="R175" s="559"/>
      <c r="S175" s="559"/>
      <c r="T175" s="781"/>
      <c r="U175" s="782"/>
      <c r="V175" s="782"/>
      <c r="W175" s="782"/>
      <c r="X175" s="782"/>
      <c r="Y175" s="782"/>
      <c r="Z175" s="782"/>
      <c r="AA175" s="782"/>
      <c r="AB175" s="782"/>
      <c r="AC175" s="782"/>
      <c r="AD175" s="782"/>
      <c r="AE175" s="782"/>
      <c r="AF175" s="783"/>
      <c r="AG175" s="2221"/>
      <c r="AH175" s="2222"/>
      <c r="AI175" s="2222"/>
      <c r="AJ175" s="2222"/>
      <c r="AK175" s="2222"/>
      <c r="AL175" s="2225"/>
      <c r="AM175" s="2226"/>
      <c r="AN175" s="2226"/>
      <c r="AO175" s="2226"/>
      <c r="AP175" s="2226"/>
      <c r="AQ175" s="2229"/>
      <c r="AR175" s="2229"/>
      <c r="AS175" s="2229"/>
      <c r="AT175" s="2229"/>
      <c r="AU175" s="2229"/>
      <c r="AV175" s="2229"/>
      <c r="AW175" s="2229"/>
      <c r="AX175" s="2229"/>
      <c r="AY175" s="2229"/>
      <c r="AZ175" s="2229"/>
      <c r="BA175" s="2229"/>
      <c r="BB175" s="2229"/>
      <c r="BC175" s="2229"/>
      <c r="BD175" s="2229"/>
      <c r="BE175" s="2229"/>
      <c r="BF175" s="2229"/>
    </row>
    <row r="176" spans="1:74" ht="15" customHeight="1" x14ac:dyDescent="0.4">
      <c r="D176" s="784"/>
      <c r="E176" s="785"/>
      <c r="F176" s="786"/>
      <c r="G176" s="701"/>
      <c r="H176" s="701"/>
      <c r="I176" s="701"/>
      <c r="J176" s="701"/>
      <c r="K176" s="701"/>
      <c r="L176" s="701"/>
      <c r="M176" s="561"/>
      <c r="N176" s="562"/>
      <c r="O176" s="562"/>
      <c r="P176" s="562"/>
      <c r="Q176" s="562"/>
      <c r="R176" s="562"/>
      <c r="S176" s="562"/>
      <c r="T176" s="784"/>
      <c r="U176" s="785"/>
      <c r="V176" s="785"/>
      <c r="W176" s="785"/>
      <c r="X176" s="785"/>
      <c r="Y176" s="785"/>
      <c r="Z176" s="785"/>
      <c r="AA176" s="785"/>
      <c r="AB176" s="785"/>
      <c r="AC176" s="785"/>
      <c r="AD176" s="785"/>
      <c r="AE176" s="785"/>
      <c r="AF176" s="786"/>
      <c r="AG176" s="2222"/>
      <c r="AH176" s="2222"/>
      <c r="AI176" s="2222"/>
      <c r="AJ176" s="2222"/>
      <c r="AK176" s="2222"/>
      <c r="AL176" s="2227"/>
      <c r="AM176" s="2228"/>
      <c r="AN176" s="2228"/>
      <c r="AO176" s="2228"/>
      <c r="AP176" s="2228"/>
      <c r="AQ176" s="2229"/>
      <c r="AR176" s="2229"/>
      <c r="AS176" s="2229"/>
      <c r="AT176" s="2229"/>
      <c r="AU176" s="2229"/>
      <c r="AV176" s="2229"/>
      <c r="AW176" s="2229"/>
      <c r="AX176" s="2229"/>
      <c r="AY176" s="2229"/>
      <c r="AZ176" s="2229"/>
      <c r="BA176" s="2229"/>
      <c r="BB176" s="2229"/>
      <c r="BC176" s="2229"/>
      <c r="BD176" s="2229"/>
      <c r="BE176" s="2229"/>
      <c r="BF176" s="2229"/>
    </row>
    <row r="177" spans="2:84" ht="15" customHeight="1" x14ac:dyDescent="0.4">
      <c r="D177" s="2209" t="s">
        <v>544</v>
      </c>
      <c r="E177" s="2210"/>
      <c r="F177" s="2210"/>
      <c r="G177" s="1636" t="s">
        <v>233</v>
      </c>
      <c r="H177" s="1164"/>
      <c r="I177" s="1164"/>
      <c r="J177" s="1164"/>
      <c r="K177" s="1164"/>
      <c r="L177" s="1165"/>
      <c r="M177" s="1631">
        <f>J26</f>
        <v>0</v>
      </c>
      <c r="N177" s="1148"/>
      <c r="O177" s="1148"/>
      <c r="P177" s="1148"/>
      <c r="Q177" s="1148"/>
      <c r="R177" s="1148"/>
      <c r="S177" s="895" t="s">
        <v>28</v>
      </c>
      <c r="T177" s="2213" t="s">
        <v>613</v>
      </c>
      <c r="U177" s="1181"/>
      <c r="V177" s="1181"/>
      <c r="W177" s="1181"/>
      <c r="X177" s="1181"/>
      <c r="Y177" s="1181"/>
      <c r="Z177" s="1181"/>
      <c r="AA177" s="1181"/>
      <c r="AB177" s="1181"/>
      <c r="AC177" s="1181"/>
      <c r="AD177" s="1181"/>
      <c r="AE177" s="1181"/>
      <c r="AF177" s="2214"/>
      <c r="AG177" s="2203">
        <f>P26+X26</f>
        <v>0</v>
      </c>
      <c r="AH177" s="2202"/>
      <c r="AI177" s="2202"/>
      <c r="AJ177" s="2202"/>
      <c r="AK177" s="883" t="s">
        <v>28</v>
      </c>
      <c r="AL177" s="2203">
        <f>M177-AG177</f>
        <v>0</v>
      </c>
      <c r="AM177" s="2202"/>
      <c r="AN177" s="2202"/>
      <c r="AO177" s="2202"/>
      <c r="AP177" s="882" t="s">
        <v>28</v>
      </c>
      <c r="AQ177" s="2207"/>
      <c r="AR177" s="2207"/>
      <c r="AS177" s="2207"/>
      <c r="AT177" s="2207"/>
      <c r="AU177" s="2207"/>
      <c r="AV177" s="2207"/>
      <c r="AW177" s="2207"/>
      <c r="AX177" s="2207"/>
      <c r="AY177" s="2207"/>
      <c r="AZ177" s="2207"/>
      <c r="BA177" s="2207"/>
      <c r="BB177" s="2207"/>
      <c r="BC177" s="2207"/>
      <c r="BD177" s="2207"/>
      <c r="BE177" s="2207"/>
      <c r="BF177" s="2207"/>
      <c r="BP177" s="66"/>
      <c r="BQ177" s="66"/>
      <c r="BR177" s="66"/>
      <c r="BS177" s="66"/>
      <c r="BT177" s="66"/>
      <c r="BU177" s="66"/>
      <c r="BV177" s="66"/>
      <c r="BW177" s="66"/>
      <c r="BX177" s="66"/>
      <c r="BY177" s="66"/>
      <c r="BZ177" s="66"/>
      <c r="CA177" s="66"/>
      <c r="CB177" s="66"/>
      <c r="CC177" s="66"/>
      <c r="CD177" s="66"/>
      <c r="CE177" s="66"/>
      <c r="CF177" s="66"/>
    </row>
    <row r="178" spans="2:84" ht="15" customHeight="1" x14ac:dyDescent="0.4">
      <c r="D178" s="1109"/>
      <c r="E178" s="1110"/>
      <c r="F178" s="1110"/>
      <c r="G178" s="1646"/>
      <c r="H178" s="1167"/>
      <c r="I178" s="1167"/>
      <c r="J178" s="1167"/>
      <c r="K178" s="1167"/>
      <c r="L178" s="1168"/>
      <c r="M178" s="1632"/>
      <c r="N178" s="1150"/>
      <c r="O178" s="1150"/>
      <c r="P178" s="1150"/>
      <c r="Q178" s="1150"/>
      <c r="R178" s="1150"/>
      <c r="S178" s="900"/>
      <c r="T178" s="2215"/>
      <c r="U178" s="1183"/>
      <c r="V178" s="1183"/>
      <c r="W178" s="1183"/>
      <c r="X178" s="1183"/>
      <c r="Y178" s="1183"/>
      <c r="Z178" s="1183"/>
      <c r="AA178" s="1183"/>
      <c r="AB178" s="1183"/>
      <c r="AC178" s="1183"/>
      <c r="AD178" s="1183"/>
      <c r="AE178" s="1183"/>
      <c r="AF178" s="2216"/>
      <c r="AG178" s="2203"/>
      <c r="AH178" s="2202"/>
      <c r="AI178" s="2202"/>
      <c r="AJ178" s="2202"/>
      <c r="AK178" s="883"/>
      <c r="AL178" s="2203"/>
      <c r="AM178" s="2202"/>
      <c r="AN178" s="2202"/>
      <c r="AO178" s="2202"/>
      <c r="AP178" s="882"/>
      <c r="AQ178" s="2207"/>
      <c r="AR178" s="2207"/>
      <c r="AS178" s="2207"/>
      <c r="AT178" s="2207"/>
      <c r="AU178" s="2207"/>
      <c r="AV178" s="2207"/>
      <c r="AW178" s="2207"/>
      <c r="AX178" s="2207"/>
      <c r="AY178" s="2207"/>
      <c r="AZ178" s="2207"/>
      <c r="BA178" s="2207"/>
      <c r="BB178" s="2207"/>
      <c r="BC178" s="2207"/>
      <c r="BD178" s="2207"/>
      <c r="BE178" s="2207"/>
      <c r="BF178" s="2207"/>
      <c r="BP178" s="2208"/>
      <c r="BQ178" s="2208"/>
      <c r="BR178" s="2208"/>
      <c r="BS178" s="2208"/>
      <c r="BT178" s="2208"/>
      <c r="BU178" s="2208"/>
      <c r="BV178" s="2208"/>
      <c r="BW178" s="2208"/>
      <c r="BX178" s="2208"/>
      <c r="BY178" s="2204"/>
      <c r="BZ178" s="1855"/>
      <c r="CA178" s="1855"/>
      <c r="CB178" s="1855"/>
      <c r="CC178" s="1855"/>
      <c r="CD178" s="1855"/>
      <c r="CE178" s="1855"/>
      <c r="CF178" s="1855"/>
    </row>
    <row r="179" spans="2:84" ht="15" customHeight="1" x14ac:dyDescent="0.4">
      <c r="D179" s="1109"/>
      <c r="E179" s="1110"/>
      <c r="F179" s="1110"/>
      <c r="G179" s="1643" t="s">
        <v>546</v>
      </c>
      <c r="H179" s="1153"/>
      <c r="I179" s="1153"/>
      <c r="J179" s="1153"/>
      <c r="K179" s="1153"/>
      <c r="L179" s="1154"/>
      <c r="M179" s="1631">
        <f>J28</f>
        <v>0</v>
      </c>
      <c r="N179" s="1148"/>
      <c r="O179" s="1148"/>
      <c r="P179" s="1148"/>
      <c r="Q179" s="1148"/>
      <c r="R179" s="1148"/>
      <c r="S179" s="895" t="s">
        <v>28</v>
      </c>
      <c r="T179" s="2215"/>
      <c r="U179" s="1183"/>
      <c r="V179" s="1183"/>
      <c r="W179" s="1183"/>
      <c r="X179" s="1183"/>
      <c r="Y179" s="1183"/>
      <c r="Z179" s="1183"/>
      <c r="AA179" s="1183"/>
      <c r="AB179" s="1183"/>
      <c r="AC179" s="1183"/>
      <c r="AD179" s="1183"/>
      <c r="AE179" s="1183"/>
      <c r="AF179" s="2216"/>
      <c r="AG179" s="2203">
        <f>P28+X28</f>
        <v>0</v>
      </c>
      <c r="AH179" s="2202"/>
      <c r="AI179" s="2202"/>
      <c r="AJ179" s="2202"/>
      <c r="AK179" s="883" t="s">
        <v>28</v>
      </c>
      <c r="AL179" s="2203">
        <f>M179-AG179</f>
        <v>0</v>
      </c>
      <c r="AM179" s="2202"/>
      <c r="AN179" s="2202"/>
      <c r="AO179" s="2202"/>
      <c r="AP179" s="882" t="s">
        <v>28</v>
      </c>
      <c r="AQ179" s="2206"/>
      <c r="AR179" s="2206"/>
      <c r="AS179" s="2206"/>
      <c r="AT179" s="2206"/>
      <c r="AU179" s="2206"/>
      <c r="AV179" s="2206"/>
      <c r="AW179" s="2206"/>
      <c r="AX179" s="2206"/>
      <c r="AY179" s="2207"/>
      <c r="AZ179" s="2207"/>
      <c r="BA179" s="2207"/>
      <c r="BB179" s="2207"/>
      <c r="BC179" s="2207"/>
      <c r="BD179" s="2207"/>
      <c r="BE179" s="2207"/>
      <c r="BF179" s="2207"/>
    </row>
    <row r="180" spans="2:84" ht="15" customHeight="1" thickBot="1" x14ac:dyDescent="0.45">
      <c r="D180" s="1109"/>
      <c r="E180" s="1110"/>
      <c r="F180" s="1110"/>
      <c r="G180" s="2205"/>
      <c r="H180" s="1164"/>
      <c r="I180" s="1164"/>
      <c r="J180" s="1164"/>
      <c r="K180" s="1164"/>
      <c r="L180" s="1165"/>
      <c r="M180" s="1650"/>
      <c r="N180" s="1149"/>
      <c r="O180" s="1149"/>
      <c r="P180" s="1149"/>
      <c r="Q180" s="1149"/>
      <c r="R180" s="1149"/>
      <c r="S180" s="897"/>
      <c r="T180" s="2215"/>
      <c r="U180" s="1183"/>
      <c r="V180" s="1183"/>
      <c r="W180" s="1183"/>
      <c r="X180" s="1183"/>
      <c r="Y180" s="1183"/>
      <c r="Z180" s="1183"/>
      <c r="AA180" s="1183"/>
      <c r="AB180" s="1183"/>
      <c r="AC180" s="1183"/>
      <c r="AD180" s="1183"/>
      <c r="AE180" s="1183"/>
      <c r="AF180" s="2216"/>
      <c r="AG180" s="2203"/>
      <c r="AH180" s="2202"/>
      <c r="AI180" s="2202"/>
      <c r="AJ180" s="2202"/>
      <c r="AK180" s="883"/>
      <c r="AL180" s="2203"/>
      <c r="AM180" s="2202"/>
      <c r="AN180" s="2202"/>
      <c r="AO180" s="2202"/>
      <c r="AP180" s="882"/>
      <c r="AQ180" s="2206"/>
      <c r="AR180" s="2206"/>
      <c r="AS180" s="2206"/>
      <c r="AT180" s="2206"/>
      <c r="AU180" s="2206"/>
      <c r="AV180" s="2206"/>
      <c r="AW180" s="2206"/>
      <c r="AX180" s="2206"/>
      <c r="AY180" s="2207"/>
      <c r="AZ180" s="2207"/>
      <c r="BA180" s="2207"/>
      <c r="BB180" s="2207"/>
      <c r="BC180" s="2207"/>
      <c r="BD180" s="2207"/>
      <c r="BE180" s="2207"/>
      <c r="BF180" s="2207"/>
    </row>
    <row r="181" spans="2:84" ht="15" customHeight="1" x14ac:dyDescent="0.4">
      <c r="D181" s="1109"/>
      <c r="E181" s="1110"/>
      <c r="F181" s="1110"/>
      <c r="G181" s="1123" t="s">
        <v>106</v>
      </c>
      <c r="H181" s="1124"/>
      <c r="I181" s="1124"/>
      <c r="J181" s="1124"/>
      <c r="K181" s="1124"/>
      <c r="L181" s="1125"/>
      <c r="M181" s="1129">
        <f>J30</f>
        <v>0</v>
      </c>
      <c r="N181" s="1107"/>
      <c r="O181" s="1107"/>
      <c r="P181" s="1107"/>
      <c r="Q181" s="1107"/>
      <c r="R181" s="1107"/>
      <c r="S181" s="1131" t="s">
        <v>28</v>
      </c>
      <c r="T181" s="2217"/>
      <c r="U181" s="2218"/>
      <c r="V181" s="2218"/>
      <c r="W181" s="2218"/>
      <c r="X181" s="2218"/>
      <c r="Y181" s="2218"/>
      <c r="Z181" s="2200">
        <v>2</v>
      </c>
      <c r="AA181" s="2200"/>
      <c r="AB181" s="2200"/>
      <c r="AC181" s="2200"/>
      <c r="AD181" s="1078" t="s">
        <v>28</v>
      </c>
      <c r="AE181" s="1078"/>
      <c r="AF181" s="1080" t="s">
        <v>83</v>
      </c>
      <c r="AG181" s="2202">
        <f>P30+X30</f>
        <v>0</v>
      </c>
      <c r="AH181" s="2202"/>
      <c r="AI181" s="2202"/>
      <c r="AJ181" s="2202"/>
      <c r="AK181" s="883" t="s">
        <v>28</v>
      </c>
      <c r="AL181" s="2203">
        <f>M181-AG181</f>
        <v>0</v>
      </c>
      <c r="AM181" s="2202"/>
      <c r="AN181" s="2202"/>
      <c r="AO181" s="2202"/>
      <c r="AP181" s="882" t="s">
        <v>28</v>
      </c>
      <c r="AQ181" s="2186"/>
      <c r="AR181" s="2186"/>
      <c r="AS181" s="2186"/>
      <c r="AT181" s="2186"/>
      <c r="AU181" s="2186"/>
      <c r="AV181" s="2186"/>
      <c r="AW181" s="2186"/>
      <c r="AX181" s="2186"/>
      <c r="AY181" s="2187">
        <f>AL181*AQ181*1/2</f>
        <v>0</v>
      </c>
      <c r="AZ181" s="2188"/>
      <c r="BA181" s="2188"/>
      <c r="BB181" s="2188"/>
      <c r="BC181" s="2188"/>
      <c r="BD181" s="2188"/>
      <c r="BE181" s="2188"/>
      <c r="BF181" s="2188"/>
    </row>
    <row r="182" spans="2:84" ht="15" customHeight="1" thickBot="1" x14ac:dyDescent="0.45">
      <c r="D182" s="2211"/>
      <c r="E182" s="2212"/>
      <c r="F182" s="2212"/>
      <c r="G182" s="1126"/>
      <c r="H182" s="1127"/>
      <c r="I182" s="1127"/>
      <c r="J182" s="1127"/>
      <c r="K182" s="1127"/>
      <c r="L182" s="1128"/>
      <c r="M182" s="1130"/>
      <c r="N182" s="1108"/>
      <c r="O182" s="1108"/>
      <c r="P182" s="1108"/>
      <c r="Q182" s="1108"/>
      <c r="R182" s="1108"/>
      <c r="S182" s="1132"/>
      <c r="T182" s="2219"/>
      <c r="U182" s="2220"/>
      <c r="V182" s="2220"/>
      <c r="W182" s="2220"/>
      <c r="X182" s="2220"/>
      <c r="Y182" s="2220"/>
      <c r="Z182" s="2201"/>
      <c r="AA182" s="2201"/>
      <c r="AB182" s="2201"/>
      <c r="AC182" s="2201"/>
      <c r="AD182" s="1079"/>
      <c r="AE182" s="1079"/>
      <c r="AF182" s="1081"/>
      <c r="AG182" s="2202"/>
      <c r="AH182" s="2202"/>
      <c r="AI182" s="2202"/>
      <c r="AJ182" s="2202"/>
      <c r="AK182" s="883"/>
      <c r="AL182" s="2203"/>
      <c r="AM182" s="2202"/>
      <c r="AN182" s="2202"/>
      <c r="AO182" s="2202"/>
      <c r="AP182" s="882"/>
      <c r="AQ182" s="2186"/>
      <c r="AR182" s="2186"/>
      <c r="AS182" s="2186"/>
      <c r="AT182" s="2186"/>
      <c r="AU182" s="2186"/>
      <c r="AV182" s="2186"/>
      <c r="AW182" s="2186"/>
      <c r="AX182" s="2186"/>
      <c r="AY182" s="2188"/>
      <c r="AZ182" s="2188"/>
      <c r="BA182" s="2188"/>
      <c r="BB182" s="2188"/>
      <c r="BC182" s="2188"/>
      <c r="BD182" s="2188"/>
      <c r="BE182" s="2188"/>
      <c r="BF182" s="2188"/>
      <c r="BN182" s="66"/>
      <c r="BO182" s="66"/>
      <c r="BP182" s="66"/>
      <c r="BQ182" s="66"/>
      <c r="BR182" s="66"/>
      <c r="BS182" s="66"/>
      <c r="BT182" s="66"/>
      <c r="BU182" s="66"/>
      <c r="BV182" s="66"/>
      <c r="BW182" s="66"/>
      <c r="BX182" s="66"/>
      <c r="BY182" s="66"/>
      <c r="BZ182" s="66"/>
      <c r="CA182" s="66"/>
      <c r="CB182" s="66"/>
      <c r="CC182" s="66"/>
      <c r="CD182" s="66"/>
    </row>
    <row r="183" spans="2:84" ht="25.5" customHeight="1" x14ac:dyDescent="0.4">
      <c r="B183" s="7"/>
      <c r="C183" s="8"/>
      <c r="D183" s="2189" t="s">
        <v>614</v>
      </c>
      <c r="E183" s="2190"/>
      <c r="F183" s="2191"/>
      <c r="G183" s="2195" t="s">
        <v>615</v>
      </c>
      <c r="H183" s="2196"/>
      <c r="I183" s="2196"/>
      <c r="J183" s="2196"/>
      <c r="K183" s="2196"/>
      <c r="L183" s="2196"/>
      <c r="M183" s="2196"/>
      <c r="N183" s="2196"/>
      <c r="O183" s="2196"/>
      <c r="P183" s="2196"/>
      <c r="Q183" s="2196"/>
      <c r="R183" s="2196"/>
      <c r="S183" s="2196"/>
      <c r="T183" s="2196"/>
      <c r="U183" s="2196"/>
      <c r="V183" s="2196"/>
      <c r="W183" s="2196"/>
      <c r="X183" s="2196"/>
      <c r="Y183" s="2196"/>
      <c r="Z183" s="880">
        <f>AR36</f>
        <v>0</v>
      </c>
      <c r="AA183" s="880"/>
      <c r="AB183" s="880"/>
      <c r="AC183" s="880"/>
      <c r="AD183" s="882" t="s">
        <v>28</v>
      </c>
      <c r="AE183" s="882"/>
      <c r="AF183" s="2198" t="s">
        <v>419</v>
      </c>
      <c r="AG183" s="7"/>
      <c r="AY183" s="379"/>
      <c r="AZ183" s="165"/>
      <c r="BN183" s="380"/>
      <c r="BO183" s="380"/>
      <c r="BP183" s="380"/>
      <c r="BQ183" s="380"/>
      <c r="BR183" s="380"/>
      <c r="BS183" s="380"/>
      <c r="BT183" s="380"/>
      <c r="BU183" s="380"/>
      <c r="BV183" s="380"/>
      <c r="BW183" s="381"/>
      <c r="BX183" s="297"/>
      <c r="BY183" s="297"/>
      <c r="BZ183" s="297"/>
      <c r="CA183" s="297"/>
      <c r="CB183" s="297"/>
      <c r="CC183" s="297"/>
      <c r="CD183" s="297"/>
    </row>
    <row r="184" spans="2:84" ht="25.5" customHeight="1" thickBot="1" x14ac:dyDescent="0.45">
      <c r="B184" s="7"/>
      <c r="C184" s="8"/>
      <c r="D184" s="2192"/>
      <c r="E184" s="2193"/>
      <c r="F184" s="2194"/>
      <c r="G184" s="2197"/>
      <c r="H184" s="2197"/>
      <c r="I184" s="2197"/>
      <c r="J184" s="2197"/>
      <c r="K184" s="2197"/>
      <c r="L184" s="2197"/>
      <c r="M184" s="2197"/>
      <c r="N184" s="2197"/>
      <c r="O184" s="2197"/>
      <c r="P184" s="2197"/>
      <c r="Q184" s="2197"/>
      <c r="R184" s="2197"/>
      <c r="S184" s="2197"/>
      <c r="T184" s="2197"/>
      <c r="U184" s="2197"/>
      <c r="V184" s="2197"/>
      <c r="W184" s="2197"/>
      <c r="X184" s="2197"/>
      <c r="Y184" s="2197"/>
      <c r="Z184" s="1148"/>
      <c r="AA184" s="1148"/>
      <c r="AB184" s="1148"/>
      <c r="AC184" s="1148"/>
      <c r="AD184" s="894"/>
      <c r="AE184" s="894"/>
      <c r="AF184" s="2199"/>
      <c r="AG184" s="7"/>
      <c r="AY184" s="379"/>
      <c r="AZ184" s="165"/>
    </row>
    <row r="185" spans="2:84" ht="15" customHeight="1" x14ac:dyDescent="0.4">
      <c r="B185" s="7"/>
      <c r="C185" s="8"/>
      <c r="D185" s="2176" t="s">
        <v>616</v>
      </c>
      <c r="E185" s="2177"/>
      <c r="F185" s="2177"/>
      <c r="G185" s="2177"/>
      <c r="H185" s="2177"/>
      <c r="I185" s="2177"/>
      <c r="J185" s="2177"/>
      <c r="K185" s="2177"/>
      <c r="L185" s="2177"/>
      <c r="M185" s="2177"/>
      <c r="N185" s="2177"/>
      <c r="O185" s="2177"/>
      <c r="P185" s="2177"/>
      <c r="Q185" s="2177"/>
      <c r="R185" s="2177"/>
      <c r="S185" s="2177"/>
      <c r="T185" s="2177"/>
      <c r="U185" s="2177"/>
      <c r="V185" s="2177"/>
      <c r="W185" s="2177"/>
      <c r="X185" s="2177"/>
      <c r="Y185" s="2177"/>
      <c r="Z185" s="2180">
        <f>Z181+Z183</f>
        <v>2</v>
      </c>
      <c r="AA185" s="2180"/>
      <c r="AB185" s="2180"/>
      <c r="AC185" s="2180"/>
      <c r="AD185" s="2181" t="s">
        <v>28</v>
      </c>
      <c r="AE185" s="2181"/>
      <c r="AF185" s="2182" t="s">
        <v>262</v>
      </c>
      <c r="AG185" s="7"/>
      <c r="AH185" s="218"/>
      <c r="AI185" s="218"/>
      <c r="AJ185" s="218"/>
      <c r="AK185" s="218"/>
      <c r="AL185" s="218"/>
      <c r="AM185" s="218"/>
      <c r="AN185" s="218"/>
      <c r="AO185" s="218"/>
      <c r="AP185" s="218"/>
      <c r="AQ185" s="382"/>
      <c r="AR185" s="183"/>
      <c r="AS185" s="183"/>
      <c r="AT185" s="183"/>
      <c r="AU185" s="183"/>
      <c r="AV185" s="183"/>
      <c r="AW185" s="183"/>
      <c r="AX185" s="183"/>
      <c r="AY185" s="379"/>
      <c r="AZ185" s="165"/>
    </row>
    <row r="186" spans="2:84" ht="15" customHeight="1" thickBot="1" x14ac:dyDescent="0.45">
      <c r="B186" s="7"/>
      <c r="C186" s="8"/>
      <c r="D186" s="2178"/>
      <c r="E186" s="2179"/>
      <c r="F186" s="2179"/>
      <c r="G186" s="2179"/>
      <c r="H186" s="2179"/>
      <c r="I186" s="2179"/>
      <c r="J186" s="2179"/>
      <c r="K186" s="2179"/>
      <c r="L186" s="2179"/>
      <c r="M186" s="2179"/>
      <c r="N186" s="2179"/>
      <c r="O186" s="2179"/>
      <c r="P186" s="2179"/>
      <c r="Q186" s="2179"/>
      <c r="R186" s="2179"/>
      <c r="S186" s="2179"/>
      <c r="T186" s="2179"/>
      <c r="U186" s="2179"/>
      <c r="V186" s="2179"/>
      <c r="W186" s="2179"/>
      <c r="X186" s="2179"/>
      <c r="Y186" s="2179"/>
      <c r="Z186" s="1965"/>
      <c r="AA186" s="1965"/>
      <c r="AB186" s="1965"/>
      <c r="AC186" s="1965"/>
      <c r="AD186" s="1623"/>
      <c r="AE186" s="1623"/>
      <c r="AF186" s="2183"/>
      <c r="AG186" s="7"/>
      <c r="AH186" s="218"/>
      <c r="AI186" s="218"/>
      <c r="AJ186" s="218"/>
      <c r="AK186" s="218"/>
      <c r="AL186" s="218"/>
      <c r="AM186" s="218"/>
      <c r="AN186" s="218"/>
      <c r="AO186" s="218"/>
      <c r="AP186" s="218"/>
      <c r="AQ186" s="382"/>
      <c r="AR186" s="183"/>
      <c r="AS186" s="183"/>
      <c r="AT186" s="183"/>
      <c r="AU186" s="183"/>
      <c r="AV186" s="183"/>
      <c r="AW186" s="183"/>
      <c r="AX186" s="183"/>
      <c r="AY186" s="379"/>
      <c r="AZ186" s="165"/>
    </row>
    <row r="187" spans="2:84" ht="27" customHeight="1" x14ac:dyDescent="0.4">
      <c r="D187" s="2184" t="s">
        <v>617</v>
      </c>
      <c r="E187" s="2184"/>
      <c r="F187" s="2184"/>
      <c r="G187" s="2184"/>
      <c r="H187" s="2184"/>
      <c r="I187" s="2184"/>
      <c r="J187" s="2184"/>
      <c r="K187" s="2184"/>
      <c r="L187" s="2184"/>
      <c r="M187" s="2184"/>
      <c r="N187" s="2184"/>
      <c r="O187" s="2184"/>
      <c r="P187" s="2184"/>
      <c r="Q187" s="2184"/>
      <c r="R187" s="2184"/>
      <c r="S187" s="2184"/>
      <c r="T187" s="2184"/>
      <c r="U187" s="2184"/>
      <c r="V187" s="2184"/>
      <c r="W187" s="2184"/>
      <c r="X187" s="2184"/>
      <c r="Y187" s="2184"/>
      <c r="Z187" s="2184"/>
      <c r="AA187" s="2184"/>
      <c r="AB187" s="2184"/>
      <c r="AC187" s="2184"/>
      <c r="AD187" s="2184"/>
      <c r="AE187" s="2184"/>
      <c r="AF187" s="2184"/>
      <c r="AG187" s="2184"/>
      <c r="AH187" s="2184"/>
      <c r="AI187" s="2184"/>
      <c r="AJ187" s="2184"/>
      <c r="AK187" s="2184"/>
      <c r="AL187" s="2184"/>
      <c r="AM187" s="2184"/>
      <c r="AN187" s="2184"/>
      <c r="AO187" s="2184"/>
      <c r="AP187" s="2184"/>
      <c r="AQ187" s="2184"/>
      <c r="AR187" s="2184"/>
      <c r="AS187" s="2184"/>
      <c r="AT187" s="2184"/>
      <c r="AU187" s="2184"/>
      <c r="AV187" s="2184"/>
      <c r="AW187" s="2184"/>
      <c r="AX187" s="2184"/>
      <c r="AY187" s="2184"/>
      <c r="AZ187" s="2184"/>
      <c r="BA187" s="2184"/>
      <c r="BB187" s="2184"/>
      <c r="BC187" s="2184"/>
      <c r="BD187" s="2184"/>
      <c r="BE187" s="2184"/>
      <c r="BF187" s="2184"/>
    </row>
    <row r="188" spans="2:84" ht="27" customHeight="1" x14ac:dyDescent="0.4">
      <c r="D188" s="2185" t="s">
        <v>618</v>
      </c>
      <c r="E188" s="2185"/>
      <c r="F188" s="2185"/>
      <c r="G188" s="2185"/>
      <c r="H188" s="2185"/>
      <c r="I188" s="2185"/>
      <c r="J188" s="2185"/>
      <c r="K188" s="2185"/>
      <c r="L188" s="2185"/>
      <c r="M188" s="2185"/>
      <c r="N188" s="2185"/>
      <c r="O188" s="2185"/>
      <c r="P188" s="2185"/>
      <c r="Q188" s="2185"/>
      <c r="R188" s="2185"/>
      <c r="S188" s="2185"/>
      <c r="T188" s="2185"/>
      <c r="U188" s="2185"/>
      <c r="V188" s="2185"/>
      <c r="W188" s="2185"/>
      <c r="X188" s="2185"/>
      <c r="Y188" s="2185"/>
      <c r="Z188" s="2185"/>
      <c r="AA188" s="2185"/>
      <c r="AB188" s="2185"/>
      <c r="AC188" s="2185"/>
      <c r="AD188" s="2185"/>
      <c r="AE188" s="2185"/>
      <c r="AF188" s="2185"/>
      <c r="AG188" s="2185"/>
      <c r="AH188" s="2185"/>
      <c r="AI188" s="2185"/>
      <c r="AJ188" s="2185"/>
      <c r="AK188" s="2185"/>
      <c r="AL188" s="2185"/>
      <c r="AM188" s="2185"/>
      <c r="AN188" s="2185"/>
      <c r="AO188" s="2185"/>
      <c r="AP188" s="2185"/>
      <c r="AQ188" s="2185"/>
      <c r="AR188" s="2185"/>
      <c r="AS188" s="2185"/>
      <c r="AT188" s="2185"/>
      <c r="AU188" s="2185"/>
      <c r="AV188" s="2185"/>
      <c r="AW188" s="2185"/>
      <c r="AX188" s="2185"/>
      <c r="AY188" s="2185"/>
      <c r="AZ188" s="2185"/>
      <c r="BA188" s="2185"/>
      <c r="BB188" s="2185"/>
      <c r="BC188" s="2185"/>
      <c r="BD188" s="2185"/>
      <c r="BE188" s="2185"/>
      <c r="BF188" s="2185"/>
    </row>
    <row r="189" spans="2:84" ht="27" customHeight="1" x14ac:dyDescent="0.4">
      <c r="D189" s="2175" t="s">
        <v>619</v>
      </c>
      <c r="E189" s="2175"/>
      <c r="F189" s="2175"/>
      <c r="G189" s="2175"/>
      <c r="H189" s="2175"/>
      <c r="I189" s="2175"/>
      <c r="J189" s="2175"/>
      <c r="K189" s="2175"/>
      <c r="L189" s="2175"/>
      <c r="M189" s="2175"/>
      <c r="N189" s="2175"/>
      <c r="O189" s="2175"/>
      <c r="P189" s="2175"/>
      <c r="Q189" s="2175"/>
      <c r="R189" s="2175"/>
      <c r="S189" s="2175"/>
      <c r="T189" s="2175"/>
      <c r="U189" s="2175"/>
      <c r="V189" s="2175"/>
      <c r="W189" s="2175"/>
      <c r="X189" s="2175"/>
      <c r="Y189" s="2175"/>
      <c r="Z189" s="2175"/>
      <c r="AA189" s="2175"/>
      <c r="AB189" s="2175"/>
      <c r="AC189" s="2175"/>
      <c r="AD189" s="2175"/>
      <c r="AE189" s="2175"/>
      <c r="AF189" s="2175"/>
      <c r="AG189" s="2175"/>
      <c r="AH189" s="2175"/>
      <c r="AI189" s="2175"/>
      <c r="AJ189" s="2175"/>
      <c r="AK189" s="2175"/>
      <c r="AL189" s="2175"/>
      <c r="AM189" s="2175"/>
      <c r="AN189" s="2175"/>
      <c r="AO189" s="2175"/>
      <c r="AP189" s="2175"/>
      <c r="AQ189" s="2175"/>
      <c r="AR189" s="2175"/>
      <c r="AS189" s="2175"/>
      <c r="AT189" s="2175"/>
      <c r="AU189" s="2175"/>
      <c r="AV189" s="2175"/>
      <c r="AW189" s="2175"/>
      <c r="AX189" s="2175"/>
      <c r="AY189" s="2175"/>
      <c r="AZ189" s="2175"/>
      <c r="BA189" s="2175"/>
      <c r="BB189" s="2175"/>
      <c r="BC189" s="2175"/>
      <c r="BD189" s="2175"/>
      <c r="BE189" s="2175"/>
      <c r="BF189" s="2175"/>
    </row>
    <row r="190" spans="2:84" ht="15" customHeight="1" x14ac:dyDescent="0.4"/>
    <row r="191" spans="2:84" ht="15" customHeight="1" x14ac:dyDescent="0.4"/>
    <row r="192" spans="2:84"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5" customHeight="1" x14ac:dyDescent="0.4"/>
    <row r="282" ht="15" customHeight="1" x14ac:dyDescent="0.4"/>
    <row r="283" ht="15" customHeight="1" x14ac:dyDescent="0.4"/>
    <row r="284" ht="15" customHeight="1" x14ac:dyDescent="0.4"/>
    <row r="285" ht="15" customHeight="1" x14ac:dyDescent="0.4"/>
    <row r="286" ht="15" customHeight="1" x14ac:dyDescent="0.4"/>
    <row r="287" ht="15" customHeight="1" x14ac:dyDescent="0.4"/>
    <row r="288" ht="15" customHeight="1" x14ac:dyDescent="0.4"/>
    <row r="289" ht="15" customHeight="1" x14ac:dyDescent="0.4"/>
    <row r="290" ht="15" customHeight="1" x14ac:dyDescent="0.4"/>
    <row r="291" ht="15" customHeight="1" x14ac:dyDescent="0.4"/>
    <row r="292" ht="15" customHeight="1" x14ac:dyDescent="0.4"/>
    <row r="293" ht="15" customHeight="1" x14ac:dyDescent="0.4"/>
    <row r="294" ht="15" customHeight="1" x14ac:dyDescent="0.4"/>
    <row r="295" ht="15" customHeight="1" x14ac:dyDescent="0.4"/>
    <row r="296" ht="15" customHeight="1" x14ac:dyDescent="0.4"/>
    <row r="297" ht="15" customHeight="1" x14ac:dyDescent="0.4"/>
    <row r="298" ht="15" customHeight="1" x14ac:dyDescent="0.4"/>
    <row r="299" ht="15" customHeight="1" x14ac:dyDescent="0.4"/>
    <row r="300" ht="15" customHeight="1" x14ac:dyDescent="0.4"/>
    <row r="301" ht="15" customHeight="1" x14ac:dyDescent="0.4"/>
    <row r="302" ht="15" customHeight="1" x14ac:dyDescent="0.4"/>
    <row r="303" ht="15" customHeight="1" x14ac:dyDescent="0.4"/>
    <row r="304" ht="15" customHeight="1" x14ac:dyDescent="0.4"/>
    <row r="305" ht="15" customHeight="1" x14ac:dyDescent="0.4"/>
    <row r="306" ht="15" customHeight="1" x14ac:dyDescent="0.4"/>
    <row r="307" ht="15" customHeight="1" x14ac:dyDescent="0.4"/>
    <row r="308" ht="15" customHeight="1" x14ac:dyDescent="0.4"/>
    <row r="309" ht="15" customHeight="1" x14ac:dyDescent="0.4"/>
    <row r="310" ht="15" customHeight="1" x14ac:dyDescent="0.4"/>
    <row r="311" ht="15" customHeight="1" x14ac:dyDescent="0.4"/>
    <row r="312" ht="15" customHeight="1" x14ac:dyDescent="0.4"/>
    <row r="313" ht="15" customHeight="1" x14ac:dyDescent="0.4"/>
    <row r="314" ht="15" customHeight="1" x14ac:dyDescent="0.4"/>
    <row r="315" ht="15" customHeight="1" x14ac:dyDescent="0.4"/>
    <row r="316" ht="15" customHeight="1" x14ac:dyDescent="0.4"/>
    <row r="317" ht="15" customHeight="1" x14ac:dyDescent="0.4"/>
    <row r="318" ht="15" customHeight="1" x14ac:dyDescent="0.4"/>
    <row r="319" ht="15" customHeight="1" x14ac:dyDescent="0.4"/>
    <row r="320"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sheetData>
  <sheetProtection formatCells="0" formatRows="0" insertRows="0"/>
  <mergeCells count="328">
    <mergeCell ref="AX3:BG3"/>
    <mergeCell ref="F4:M6"/>
    <mergeCell ref="R4:V6"/>
    <mergeCell ref="N5:Q6"/>
    <mergeCell ref="W5:AT6"/>
    <mergeCell ref="A8:BF8"/>
    <mergeCell ref="Y1:AC1"/>
    <mergeCell ref="AD1:AQ1"/>
    <mergeCell ref="AR1:AW1"/>
    <mergeCell ref="AX1:BD1"/>
    <mergeCell ref="BE1:BG1"/>
    <mergeCell ref="Y2:AC3"/>
    <mergeCell ref="AD2:AQ3"/>
    <mergeCell ref="AR2:AW2"/>
    <mergeCell ref="AX2:BG2"/>
    <mergeCell ref="AR3:AW3"/>
    <mergeCell ref="A9:BG9"/>
    <mergeCell ref="A10:BG10"/>
    <mergeCell ref="A12:F14"/>
    <mergeCell ref="G12:J14"/>
    <mergeCell ref="K12:L13"/>
    <mergeCell ref="N12:S14"/>
    <mergeCell ref="T12:W14"/>
    <mergeCell ref="X12:Y13"/>
    <mergeCell ref="Z12:AE14"/>
    <mergeCell ref="AF12:AI14"/>
    <mergeCell ref="A15:L15"/>
    <mergeCell ref="N15:AK15"/>
    <mergeCell ref="AS16:AW17"/>
    <mergeCell ref="AX16:BD17"/>
    <mergeCell ref="BE16:BG16"/>
    <mergeCell ref="BL16:DR17"/>
    <mergeCell ref="BE17:BG17"/>
    <mergeCell ref="AJ12:AK13"/>
    <mergeCell ref="AL12:AQ14"/>
    <mergeCell ref="AR12:AW12"/>
    <mergeCell ref="AX12:AY13"/>
    <mergeCell ref="AR13:AW14"/>
    <mergeCell ref="K14:L14"/>
    <mergeCell ref="X14:Y14"/>
    <mergeCell ref="AJ14:AK14"/>
    <mergeCell ref="AX14:AY14"/>
    <mergeCell ref="BE18:BG18"/>
    <mergeCell ref="A19:BF19"/>
    <mergeCell ref="B22:C25"/>
    <mergeCell ref="D22:I25"/>
    <mergeCell ref="J22:O25"/>
    <mergeCell ref="P22:R23"/>
    <mergeCell ref="S22:AC23"/>
    <mergeCell ref="AG22:AX23"/>
    <mergeCell ref="P24:W25"/>
    <mergeCell ref="X24:AC25"/>
    <mergeCell ref="AD24:AJ25"/>
    <mergeCell ref="AK24:AX25"/>
    <mergeCell ref="B26:C35"/>
    <mergeCell ref="D26:I27"/>
    <mergeCell ref="J26:N27"/>
    <mergeCell ref="O26:O27"/>
    <mergeCell ref="P26:V27"/>
    <mergeCell ref="W26:W27"/>
    <mergeCell ref="X26:AB27"/>
    <mergeCell ref="AC26:AC27"/>
    <mergeCell ref="AD26:AJ27"/>
    <mergeCell ref="AK26:AX29"/>
    <mergeCell ref="D28:I29"/>
    <mergeCell ref="J28:N29"/>
    <mergeCell ref="O28:O29"/>
    <mergeCell ref="P28:V29"/>
    <mergeCell ref="W28:W29"/>
    <mergeCell ref="X28:AB29"/>
    <mergeCell ref="AC28:AC29"/>
    <mergeCell ref="AD28:AJ29"/>
    <mergeCell ref="AY30:BG33"/>
    <mergeCell ref="D32:O33"/>
    <mergeCell ref="P32:AX35"/>
    <mergeCell ref="D34:I35"/>
    <mergeCell ref="J34:O34"/>
    <mergeCell ref="J35:M35"/>
    <mergeCell ref="N35:O35"/>
    <mergeCell ref="AC30:AC31"/>
    <mergeCell ref="AD30:AJ31"/>
    <mergeCell ref="AK30:AQ31"/>
    <mergeCell ref="AR30:AU31"/>
    <mergeCell ref="AV30:AW31"/>
    <mergeCell ref="AX30:AX31"/>
    <mergeCell ref="D30:I31"/>
    <mergeCell ref="J30:N31"/>
    <mergeCell ref="O30:O31"/>
    <mergeCell ref="P30:V31"/>
    <mergeCell ref="W30:W31"/>
    <mergeCell ref="X30:AB31"/>
    <mergeCell ref="AX36:AX37"/>
    <mergeCell ref="B38:AF39"/>
    <mergeCell ref="AR38:AU39"/>
    <mergeCell ref="AV38:AW39"/>
    <mergeCell ref="AX38:AX39"/>
    <mergeCell ref="B41:AF42"/>
    <mergeCell ref="AG41:AJ42"/>
    <mergeCell ref="AK41:AO42"/>
    <mergeCell ref="AP41:AS42"/>
    <mergeCell ref="AT41:AX42"/>
    <mergeCell ref="B36:C37"/>
    <mergeCell ref="D36:D37"/>
    <mergeCell ref="E36:AD37"/>
    <mergeCell ref="AE36:AF37"/>
    <mergeCell ref="AR36:AU37"/>
    <mergeCell ref="AV36:AW37"/>
    <mergeCell ref="B48:AF49"/>
    <mergeCell ref="AG48:AU49"/>
    <mergeCell ref="AV48:AW49"/>
    <mergeCell ref="AX48:AX49"/>
    <mergeCell ref="B50:AF51"/>
    <mergeCell ref="AG50:AU51"/>
    <mergeCell ref="AV50:AW51"/>
    <mergeCell ref="AX50:AX51"/>
    <mergeCell ref="B44:AF45"/>
    <mergeCell ref="AG44:AJ45"/>
    <mergeCell ref="AK44:AO45"/>
    <mergeCell ref="AP44:AS45"/>
    <mergeCell ref="AT44:AX45"/>
    <mergeCell ref="B46:AF47"/>
    <mergeCell ref="AG46:AU47"/>
    <mergeCell ref="AV46:AW47"/>
    <mergeCell ref="AX46:AX47"/>
    <mergeCell ref="D65:O67"/>
    <mergeCell ref="P65:AJ66"/>
    <mergeCell ref="P67:AJ67"/>
    <mergeCell ref="D68:O71"/>
    <mergeCell ref="P68:AJ70"/>
    <mergeCell ref="P71:AJ71"/>
    <mergeCell ref="AG52:BG53"/>
    <mergeCell ref="B55:BF55"/>
    <mergeCell ref="B57:BF57"/>
    <mergeCell ref="B58:BC58"/>
    <mergeCell ref="B59:BC59"/>
    <mergeCell ref="B60:BE60"/>
    <mergeCell ref="C74:BE74"/>
    <mergeCell ref="C75:BE75"/>
    <mergeCell ref="D76:K78"/>
    <mergeCell ref="L76:Y77"/>
    <mergeCell ref="Z76:AF78"/>
    <mergeCell ref="AG76:AO78"/>
    <mergeCell ref="AP76:AU78"/>
    <mergeCell ref="AV76:BE77"/>
    <mergeCell ref="L78:Y78"/>
    <mergeCell ref="AV78:AX78"/>
    <mergeCell ref="AY78:BE78"/>
    <mergeCell ref="D79:K82"/>
    <mergeCell ref="L79:Y81"/>
    <mergeCell ref="Z79:AF82"/>
    <mergeCell ref="AG79:AO82"/>
    <mergeCell ref="AP79:AU82"/>
    <mergeCell ref="AV79:AX82"/>
    <mergeCell ref="AY79:BE82"/>
    <mergeCell ref="L82:Y82"/>
    <mergeCell ref="L87:Y89"/>
    <mergeCell ref="Z87:AF90"/>
    <mergeCell ref="AG87:AO90"/>
    <mergeCell ref="AP87:AU90"/>
    <mergeCell ref="AV87:AX90"/>
    <mergeCell ref="AY87:BE90"/>
    <mergeCell ref="L90:Y90"/>
    <mergeCell ref="L83:Y85"/>
    <mergeCell ref="Z83:AF86"/>
    <mergeCell ref="AG83:AO86"/>
    <mergeCell ref="AP83:AU86"/>
    <mergeCell ref="AV83:AX86"/>
    <mergeCell ref="AY83:BE86"/>
    <mergeCell ref="L86:Y86"/>
    <mergeCell ref="L95:Y97"/>
    <mergeCell ref="Z95:AF98"/>
    <mergeCell ref="AG95:AO98"/>
    <mergeCell ref="AP95:AU98"/>
    <mergeCell ref="AV95:AX98"/>
    <mergeCell ref="AY95:BE98"/>
    <mergeCell ref="L98:Y98"/>
    <mergeCell ref="L91:Y93"/>
    <mergeCell ref="Z91:AF94"/>
    <mergeCell ref="AG91:AO94"/>
    <mergeCell ref="AP91:AU94"/>
    <mergeCell ref="AV91:AX94"/>
    <mergeCell ref="AY91:BE94"/>
    <mergeCell ref="L94:Y94"/>
    <mergeCell ref="L103:Y105"/>
    <mergeCell ref="Z103:AF106"/>
    <mergeCell ref="AG103:AO106"/>
    <mergeCell ref="AP103:AU106"/>
    <mergeCell ref="AV103:AX106"/>
    <mergeCell ref="AY103:BE106"/>
    <mergeCell ref="L106:Y106"/>
    <mergeCell ref="L99:Y101"/>
    <mergeCell ref="Z99:AF102"/>
    <mergeCell ref="AG99:AO102"/>
    <mergeCell ref="AP99:AU102"/>
    <mergeCell ref="AV99:AX102"/>
    <mergeCell ref="AY99:BE102"/>
    <mergeCell ref="L102:Y102"/>
    <mergeCell ref="C116:BD116"/>
    <mergeCell ref="D117:I119"/>
    <mergeCell ref="J117:AF119"/>
    <mergeCell ref="AG117:AL119"/>
    <mergeCell ref="AM117:AR119"/>
    <mergeCell ref="AS117:AX119"/>
    <mergeCell ref="AY117:BD119"/>
    <mergeCell ref="D107:Y108"/>
    <mergeCell ref="Z107:AF108"/>
    <mergeCell ref="AG107:AM108"/>
    <mergeCell ref="AN107:AO108"/>
    <mergeCell ref="AP107:AU108"/>
    <mergeCell ref="AV107:BE108"/>
    <mergeCell ref="D123:I125"/>
    <mergeCell ref="J123:AF124"/>
    <mergeCell ref="AG123:AL125"/>
    <mergeCell ref="AM123:AR125"/>
    <mergeCell ref="AS123:AX125"/>
    <mergeCell ref="AY123:BD125"/>
    <mergeCell ref="J125:AF125"/>
    <mergeCell ref="D120:I122"/>
    <mergeCell ref="J120:AF121"/>
    <mergeCell ref="AG120:AL122"/>
    <mergeCell ref="AM120:AR122"/>
    <mergeCell ref="AS120:AX122"/>
    <mergeCell ref="AY120:BD122"/>
    <mergeCell ref="J122:AF122"/>
    <mergeCell ref="AT129:BD131"/>
    <mergeCell ref="C135:H137"/>
    <mergeCell ref="I135:L137"/>
    <mergeCell ref="O135:T137"/>
    <mergeCell ref="U135:X137"/>
    <mergeCell ref="AA135:AG137"/>
    <mergeCell ref="D126:I128"/>
    <mergeCell ref="J126:AF127"/>
    <mergeCell ref="AG126:AL128"/>
    <mergeCell ref="AM126:AR128"/>
    <mergeCell ref="AS126:AX128"/>
    <mergeCell ref="AY126:BD128"/>
    <mergeCell ref="J128:AF128"/>
    <mergeCell ref="AH136:AM137"/>
    <mergeCell ref="C138:Z138"/>
    <mergeCell ref="D145:I147"/>
    <mergeCell ref="J145:AF147"/>
    <mergeCell ref="AG145:AL147"/>
    <mergeCell ref="AM145:AR147"/>
    <mergeCell ref="V129:AA131"/>
    <mergeCell ref="AB129:AE131"/>
    <mergeCell ref="AF129:AG131"/>
    <mergeCell ref="AH129:AS131"/>
    <mergeCell ref="AS145:AX147"/>
    <mergeCell ref="AY145:BD147"/>
    <mergeCell ref="D148:I150"/>
    <mergeCell ref="J148:AF149"/>
    <mergeCell ref="AG148:AL150"/>
    <mergeCell ref="AM148:AR150"/>
    <mergeCell ref="AS148:AX150"/>
    <mergeCell ref="AY148:BD150"/>
    <mergeCell ref="J150:AF150"/>
    <mergeCell ref="D161:I163"/>
    <mergeCell ref="J161:AF162"/>
    <mergeCell ref="AG161:AL163"/>
    <mergeCell ref="AM161:AR163"/>
    <mergeCell ref="AS161:AX163"/>
    <mergeCell ref="AY161:BD163"/>
    <mergeCell ref="J163:AF163"/>
    <mergeCell ref="D151:BD151"/>
    <mergeCell ref="E152:BD153"/>
    <mergeCell ref="E154:BD155"/>
    <mergeCell ref="D158:I160"/>
    <mergeCell ref="J158:AF160"/>
    <mergeCell ref="AG158:AL160"/>
    <mergeCell ref="AM158:AR160"/>
    <mergeCell ref="AS158:AX160"/>
    <mergeCell ref="AY158:BD160"/>
    <mergeCell ref="S181:S182"/>
    <mergeCell ref="T181:Y182"/>
    <mergeCell ref="D164:BD166"/>
    <mergeCell ref="D174:F176"/>
    <mergeCell ref="G174:L176"/>
    <mergeCell ref="M174:S176"/>
    <mergeCell ref="T174:AF176"/>
    <mergeCell ref="AG174:AK176"/>
    <mergeCell ref="AL174:AP176"/>
    <mergeCell ref="AQ174:AX176"/>
    <mergeCell ref="AY174:BF176"/>
    <mergeCell ref="BY178:CF178"/>
    <mergeCell ref="G179:L180"/>
    <mergeCell ref="M179:R180"/>
    <mergeCell ref="S179:S180"/>
    <mergeCell ref="AG179:AJ180"/>
    <mergeCell ref="AK179:AK180"/>
    <mergeCell ref="AL179:AO180"/>
    <mergeCell ref="AP179:AP180"/>
    <mergeCell ref="AQ179:AX180"/>
    <mergeCell ref="AY179:BF180"/>
    <mergeCell ref="AK177:AK178"/>
    <mergeCell ref="AL177:AO178"/>
    <mergeCell ref="AP177:AP178"/>
    <mergeCell ref="AQ177:AX178"/>
    <mergeCell ref="AY177:BF178"/>
    <mergeCell ref="BP178:BX178"/>
    <mergeCell ref="G177:L178"/>
    <mergeCell ref="M177:R178"/>
    <mergeCell ref="S177:S178"/>
    <mergeCell ref="T177:AF180"/>
    <mergeCell ref="AG177:AJ178"/>
    <mergeCell ref="D189:BF189"/>
    <mergeCell ref="D185:Y186"/>
    <mergeCell ref="Z185:AC186"/>
    <mergeCell ref="AD185:AE186"/>
    <mergeCell ref="AF185:AF186"/>
    <mergeCell ref="D187:BF187"/>
    <mergeCell ref="D188:BF188"/>
    <mergeCell ref="AP181:AP182"/>
    <mergeCell ref="AQ181:AX182"/>
    <mergeCell ref="AY181:BF182"/>
    <mergeCell ref="D183:F184"/>
    <mergeCell ref="G183:Y184"/>
    <mergeCell ref="Z183:AC184"/>
    <mergeCell ref="AD183:AE184"/>
    <mergeCell ref="AF183:AF184"/>
    <mergeCell ref="Z181:AC182"/>
    <mergeCell ref="AD181:AE182"/>
    <mergeCell ref="AF181:AF182"/>
    <mergeCell ref="AG181:AJ182"/>
    <mergeCell ref="AK181:AK182"/>
    <mergeCell ref="AL181:AO182"/>
    <mergeCell ref="D177:F182"/>
    <mergeCell ref="G181:L182"/>
    <mergeCell ref="M181:R182"/>
  </mergeCells>
  <phoneticPr fontId="6"/>
  <conditionalFormatting sqref="BF135:BF138 AA138:AR138 AM135:AS135 AN136:AS137 BL152:IV155 A152:C155">
    <cfRule type="expression" dxfId="127" priority="30" stopIfTrue="1">
      <formula>"sum"</formula>
    </cfRule>
  </conditionalFormatting>
  <conditionalFormatting sqref="A145:C151 BK145:IV151">
    <cfRule type="expression" dxfId="126" priority="28" stopIfTrue="1">
      <formula>"sum"</formula>
    </cfRule>
  </conditionalFormatting>
  <conditionalFormatting sqref="A164:C164 BI143 A133:XFD133 A139:XFD139">
    <cfRule type="expression" dxfId="125" priority="29" stopIfTrue="1">
      <formula>"sum"</formula>
    </cfRule>
  </conditionalFormatting>
  <conditionalFormatting sqref="J148:AL150">
    <cfRule type="expression" dxfId="124" priority="25" stopIfTrue="1">
      <formula>"sum"</formula>
    </cfRule>
  </conditionalFormatting>
  <conditionalFormatting sqref="D148:I150 J145:AL147 AS145:BD147">
    <cfRule type="expression" dxfId="123" priority="27" stopIfTrue="1">
      <formula>"sum"</formula>
    </cfRule>
  </conditionalFormatting>
  <conditionalFormatting sqref="AY148:BD150">
    <cfRule type="expression" dxfId="122" priority="26" stopIfTrue="1">
      <formula>"sum"</formula>
    </cfRule>
  </conditionalFormatting>
  <conditionalFormatting sqref="BE145:BJ147">
    <cfRule type="expression" dxfId="121" priority="24" stopIfTrue="1">
      <formula>"sum"</formula>
    </cfRule>
  </conditionalFormatting>
  <conditionalFormatting sqref="BE148">
    <cfRule type="expression" dxfId="120" priority="23" stopIfTrue="1">
      <formula>"sum"</formula>
    </cfRule>
  </conditionalFormatting>
  <conditionalFormatting sqref="AM148:AX150">
    <cfRule type="expression" dxfId="119" priority="22" stopIfTrue="1">
      <formula>"sum"</formula>
    </cfRule>
  </conditionalFormatting>
  <conditionalFormatting sqref="D152">
    <cfRule type="expression" dxfId="118" priority="21" stopIfTrue="1">
      <formula>"sum"</formula>
    </cfRule>
  </conditionalFormatting>
  <conditionalFormatting sqref="A158:C163 BK158:IV163 BO164:IV164">
    <cfRule type="expression" dxfId="117" priority="20" stopIfTrue="1">
      <formula>"sum"</formula>
    </cfRule>
  </conditionalFormatting>
  <conditionalFormatting sqref="J161:AL163">
    <cfRule type="expression" dxfId="116" priority="17" stopIfTrue="1">
      <formula>"sum"</formula>
    </cfRule>
  </conditionalFormatting>
  <conditionalFormatting sqref="D161:I163 J158:AL160 AS158:BD160 D164">
    <cfRule type="expression" dxfId="115" priority="19" stopIfTrue="1">
      <formula>"sum"</formula>
    </cfRule>
  </conditionalFormatting>
  <conditionalFormatting sqref="AY161:BD163">
    <cfRule type="expression" dxfId="114" priority="18" stopIfTrue="1">
      <formula>"sum"</formula>
    </cfRule>
  </conditionalFormatting>
  <conditionalFormatting sqref="BE158:BJ160">
    <cfRule type="expression" dxfId="113" priority="16" stopIfTrue="1">
      <formula>"sum"</formula>
    </cfRule>
  </conditionalFormatting>
  <conditionalFormatting sqref="BE161">
    <cfRule type="expression" dxfId="112" priority="15" stopIfTrue="1">
      <formula>"sum"</formula>
    </cfRule>
  </conditionalFormatting>
  <conditionalFormatting sqref="AM161:AX163">
    <cfRule type="expression" dxfId="111" priority="14" stopIfTrue="1">
      <formula>"sum"</formula>
    </cfRule>
  </conditionalFormatting>
  <conditionalFormatting sqref="A134:XFD134">
    <cfRule type="expression" dxfId="110" priority="13" stopIfTrue="1">
      <formula>"sum"</formula>
    </cfRule>
  </conditionalFormatting>
  <conditionalFormatting sqref="BG135:IV138 C135 M135:O135 M136:N137 Y135:AA135 Y136:Z136 I135 U135 Y137 C138">
    <cfRule type="expression" dxfId="109" priority="12" stopIfTrue="1">
      <formula>"sum"</formula>
    </cfRule>
  </conditionalFormatting>
  <conditionalFormatting sqref="C110:IV110 A110 A132:T132 BK132:IV132 A114:IV115">
    <cfRule type="expression" dxfId="108" priority="11" stopIfTrue="1">
      <formula>"sum"</formula>
    </cfRule>
  </conditionalFormatting>
  <conditionalFormatting sqref="A116:C116 BE116:IV116">
    <cfRule type="expression" dxfId="107" priority="10" stopIfTrue="1">
      <formula>"sum"</formula>
    </cfRule>
  </conditionalFormatting>
  <conditionalFormatting sqref="E120:I122 D120:D123 D126 J117:AL119 AS117:IV119 BE120:IV128 A117:C128">
    <cfRule type="expression" dxfId="106" priority="9" stopIfTrue="1">
      <formula>"sum"</formula>
    </cfRule>
  </conditionalFormatting>
  <conditionalFormatting sqref="AY120:BD128">
    <cfRule type="expression" dxfId="105" priority="8" stopIfTrue="1">
      <formula>"sum"</formula>
    </cfRule>
  </conditionalFormatting>
  <conditionalFormatting sqref="J120:AX128">
    <cfRule type="expression" dxfId="104" priority="7" stopIfTrue="1">
      <formula>"sum"</formula>
    </cfRule>
  </conditionalFormatting>
  <conditionalFormatting sqref="A129:C130 D129 A131:T131 BK129:IV131 AF129 V129 AB129 AH129 AT129">
    <cfRule type="expression" dxfId="103" priority="6" stopIfTrue="1">
      <formula>"sum"</formula>
    </cfRule>
  </conditionalFormatting>
  <conditionalFormatting sqref="A111:IV112 BO113:IV113">
    <cfRule type="expression" dxfId="102" priority="5" stopIfTrue="1">
      <formula>"sum"</formula>
    </cfRule>
  </conditionalFormatting>
  <conditionalFormatting sqref="A113:BN113">
    <cfRule type="expression" dxfId="101" priority="4" stopIfTrue="1">
      <formula>"sum"</formula>
    </cfRule>
  </conditionalFormatting>
  <conditionalFormatting sqref="AH136">
    <cfRule type="expression" dxfId="100" priority="2" stopIfTrue="1">
      <formula>"sum"</formula>
    </cfRule>
  </conditionalFormatting>
  <conditionalFormatting sqref="AH135">
    <cfRule type="expression" dxfId="99" priority="3" stopIfTrue="1">
      <formula>"sum"</formula>
    </cfRule>
  </conditionalFormatting>
  <conditionalFormatting sqref="D151">
    <cfRule type="expression" dxfId="98" priority="1" stopIfTrue="1">
      <formula>"sum"</formula>
    </cfRule>
  </conditionalFormatting>
  <printOptions horizontalCentered="1"/>
  <pageMargins left="0.59055118110236227" right="0.39370078740157483" top="0.39370078740157483" bottom="0.39370078740157483" header="0.51181102362204722" footer="0.31496062992125984"/>
  <pageSetup paperSize="9" scale="80" orientation="portrait" r:id="rId1"/>
  <headerFooter alignWithMargins="0"/>
  <rowBreaks count="2" manualBreakCount="2">
    <brk id="62" max="58" man="1"/>
    <brk id="13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33</xdr:col>
                    <xdr:colOff>9525</xdr:colOff>
                    <xdr:row>40</xdr:row>
                    <xdr:rowOff>57150</xdr:rowOff>
                  </from>
                  <to>
                    <xdr:col>35</xdr:col>
                    <xdr:colOff>66675</xdr:colOff>
                    <xdr:row>41</xdr:row>
                    <xdr:rowOff>114300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41</xdr:col>
                    <xdr:colOff>76200</xdr:colOff>
                    <xdr:row>40</xdr:row>
                    <xdr:rowOff>57150</xdr:rowOff>
                  </from>
                  <to>
                    <xdr:col>43</xdr:col>
                    <xdr:colOff>85725</xdr:colOff>
                    <xdr:row>41</xdr:row>
                    <xdr:rowOff>114300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41</xdr:col>
                    <xdr:colOff>85725</xdr:colOff>
                    <xdr:row>43</xdr:row>
                    <xdr:rowOff>47625</xdr:rowOff>
                  </from>
                  <to>
                    <xdr:col>43</xdr:col>
                    <xdr:colOff>95250</xdr:colOff>
                    <xdr:row>44</xdr:row>
                    <xdr:rowOff>114300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33</xdr:col>
                    <xdr:colOff>19050</xdr:colOff>
                    <xdr:row>43</xdr:row>
                    <xdr:rowOff>38100</xdr:rowOff>
                  </from>
                  <to>
                    <xdr:col>35</xdr:col>
                    <xdr:colOff>76200</xdr:colOff>
                    <xdr:row>44</xdr:row>
                    <xdr:rowOff>104775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xdr:col>
                    <xdr:colOff>9525</xdr:colOff>
                    <xdr:row>33</xdr:row>
                    <xdr:rowOff>95250</xdr:rowOff>
                  </from>
                  <to>
                    <xdr:col>5</xdr:col>
                    <xdr:colOff>66675</xdr:colOff>
                    <xdr:row>34</xdr:row>
                    <xdr:rowOff>161925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5</xdr:col>
                    <xdr:colOff>57150</xdr:colOff>
                    <xdr:row>33</xdr:row>
                    <xdr:rowOff>104775</xdr:rowOff>
                  </from>
                  <to>
                    <xdr:col>7</xdr:col>
                    <xdr:colOff>114300</xdr:colOff>
                    <xdr:row>34</xdr:row>
                    <xdr:rowOff>171450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sizeWithCells="1">
                  <from>
                    <xdr:col>3</xdr:col>
                    <xdr:colOff>38100</xdr:colOff>
                    <xdr:row>78</xdr:row>
                    <xdr:rowOff>0</xdr:rowOff>
                  </from>
                  <to>
                    <xdr:col>9</xdr:col>
                    <xdr:colOff>85725</xdr:colOff>
                    <xdr:row>79</xdr:row>
                    <xdr:rowOff>38100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sizeWithCells="1">
                  <from>
                    <xdr:col>3</xdr:col>
                    <xdr:colOff>38100</xdr:colOff>
                    <xdr:row>79</xdr:row>
                    <xdr:rowOff>142875</xdr:rowOff>
                  </from>
                  <to>
                    <xdr:col>10</xdr:col>
                    <xdr:colOff>85725</xdr:colOff>
                    <xdr:row>81</xdr:row>
                    <xdr:rowOff>9525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sizeWithCells="1">
                  <from>
                    <xdr:col>3</xdr:col>
                    <xdr:colOff>38100</xdr:colOff>
                    <xdr:row>78</xdr:row>
                    <xdr:rowOff>152400</xdr:rowOff>
                  </from>
                  <to>
                    <xdr:col>9</xdr:col>
                    <xdr:colOff>85725</xdr:colOff>
                    <xdr:row>80</xdr:row>
                    <xdr:rowOff>19050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sizeWithCells="1">
                  <from>
                    <xdr:col>3</xdr:col>
                    <xdr:colOff>38100</xdr:colOff>
                    <xdr:row>80</xdr:row>
                    <xdr:rowOff>133350</xdr:rowOff>
                  </from>
                  <to>
                    <xdr:col>8</xdr:col>
                    <xdr:colOff>95250</xdr:colOff>
                    <xdr:row>82</xdr:row>
                    <xdr:rowOff>9525</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xdr:col>
                    <xdr:colOff>123825</xdr:colOff>
                    <xdr:row>168</xdr:row>
                    <xdr:rowOff>180975</xdr:rowOff>
                  </from>
                  <to>
                    <xdr:col>4</xdr:col>
                    <xdr:colOff>9525</xdr:colOff>
                    <xdr:row>170</xdr:row>
                    <xdr:rowOff>9525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xdr:col>
                    <xdr:colOff>123825</xdr:colOff>
                    <xdr:row>169</xdr:row>
                    <xdr:rowOff>180975</xdr:rowOff>
                  </from>
                  <to>
                    <xdr:col>4</xdr:col>
                    <xdr:colOff>9525</xdr:colOff>
                    <xdr:row>171</xdr:row>
                    <xdr:rowOff>9525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sizeWithCells="1">
                  <from>
                    <xdr:col>3</xdr:col>
                    <xdr:colOff>38100</xdr:colOff>
                    <xdr:row>82</xdr:row>
                    <xdr:rowOff>0</xdr:rowOff>
                  </from>
                  <to>
                    <xdr:col>9</xdr:col>
                    <xdr:colOff>85725</xdr:colOff>
                    <xdr:row>83</xdr:row>
                    <xdr:rowOff>38100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sizeWithCells="1">
                  <from>
                    <xdr:col>3</xdr:col>
                    <xdr:colOff>38100</xdr:colOff>
                    <xdr:row>83</xdr:row>
                    <xdr:rowOff>142875</xdr:rowOff>
                  </from>
                  <to>
                    <xdr:col>10</xdr:col>
                    <xdr:colOff>85725</xdr:colOff>
                    <xdr:row>85</xdr:row>
                    <xdr:rowOff>9525</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sizeWithCells="1">
                  <from>
                    <xdr:col>3</xdr:col>
                    <xdr:colOff>38100</xdr:colOff>
                    <xdr:row>82</xdr:row>
                    <xdr:rowOff>152400</xdr:rowOff>
                  </from>
                  <to>
                    <xdr:col>9</xdr:col>
                    <xdr:colOff>85725</xdr:colOff>
                    <xdr:row>84</xdr:row>
                    <xdr:rowOff>19050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sizeWithCells="1">
                  <from>
                    <xdr:col>3</xdr:col>
                    <xdr:colOff>38100</xdr:colOff>
                    <xdr:row>84</xdr:row>
                    <xdr:rowOff>133350</xdr:rowOff>
                  </from>
                  <to>
                    <xdr:col>8</xdr:col>
                    <xdr:colOff>95250</xdr:colOff>
                    <xdr:row>86</xdr:row>
                    <xdr:rowOff>9525</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sizeWithCells="1">
                  <from>
                    <xdr:col>3</xdr:col>
                    <xdr:colOff>38100</xdr:colOff>
                    <xdr:row>86</xdr:row>
                    <xdr:rowOff>0</xdr:rowOff>
                  </from>
                  <to>
                    <xdr:col>9</xdr:col>
                    <xdr:colOff>85725</xdr:colOff>
                    <xdr:row>87</xdr:row>
                    <xdr:rowOff>38100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sizeWithCells="1">
                  <from>
                    <xdr:col>3</xdr:col>
                    <xdr:colOff>38100</xdr:colOff>
                    <xdr:row>87</xdr:row>
                    <xdr:rowOff>142875</xdr:rowOff>
                  </from>
                  <to>
                    <xdr:col>10</xdr:col>
                    <xdr:colOff>85725</xdr:colOff>
                    <xdr:row>89</xdr:row>
                    <xdr:rowOff>9525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sizeWithCells="1">
                  <from>
                    <xdr:col>3</xdr:col>
                    <xdr:colOff>38100</xdr:colOff>
                    <xdr:row>86</xdr:row>
                    <xdr:rowOff>152400</xdr:rowOff>
                  </from>
                  <to>
                    <xdr:col>9</xdr:col>
                    <xdr:colOff>85725</xdr:colOff>
                    <xdr:row>88</xdr:row>
                    <xdr:rowOff>19050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sizeWithCells="1">
                  <from>
                    <xdr:col>3</xdr:col>
                    <xdr:colOff>38100</xdr:colOff>
                    <xdr:row>88</xdr:row>
                    <xdr:rowOff>133350</xdr:rowOff>
                  </from>
                  <to>
                    <xdr:col>8</xdr:col>
                    <xdr:colOff>95250</xdr:colOff>
                    <xdr:row>90</xdr:row>
                    <xdr:rowOff>9525</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sizeWithCells="1">
                  <from>
                    <xdr:col>3</xdr:col>
                    <xdr:colOff>38100</xdr:colOff>
                    <xdr:row>90</xdr:row>
                    <xdr:rowOff>0</xdr:rowOff>
                  </from>
                  <to>
                    <xdr:col>9</xdr:col>
                    <xdr:colOff>85725</xdr:colOff>
                    <xdr:row>91</xdr:row>
                    <xdr:rowOff>38100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sizeWithCells="1">
                  <from>
                    <xdr:col>3</xdr:col>
                    <xdr:colOff>38100</xdr:colOff>
                    <xdr:row>91</xdr:row>
                    <xdr:rowOff>142875</xdr:rowOff>
                  </from>
                  <to>
                    <xdr:col>10</xdr:col>
                    <xdr:colOff>85725</xdr:colOff>
                    <xdr:row>93</xdr:row>
                    <xdr:rowOff>9525</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sizeWithCells="1">
                  <from>
                    <xdr:col>3</xdr:col>
                    <xdr:colOff>38100</xdr:colOff>
                    <xdr:row>90</xdr:row>
                    <xdr:rowOff>152400</xdr:rowOff>
                  </from>
                  <to>
                    <xdr:col>9</xdr:col>
                    <xdr:colOff>85725</xdr:colOff>
                    <xdr:row>92</xdr:row>
                    <xdr:rowOff>19050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sizeWithCells="1">
                  <from>
                    <xdr:col>3</xdr:col>
                    <xdr:colOff>38100</xdr:colOff>
                    <xdr:row>92</xdr:row>
                    <xdr:rowOff>133350</xdr:rowOff>
                  </from>
                  <to>
                    <xdr:col>8</xdr:col>
                    <xdr:colOff>95250</xdr:colOff>
                    <xdr:row>94</xdr:row>
                    <xdr:rowOff>9525</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sizeWithCells="1">
                  <from>
                    <xdr:col>3</xdr:col>
                    <xdr:colOff>38100</xdr:colOff>
                    <xdr:row>94</xdr:row>
                    <xdr:rowOff>0</xdr:rowOff>
                  </from>
                  <to>
                    <xdr:col>9</xdr:col>
                    <xdr:colOff>85725</xdr:colOff>
                    <xdr:row>95</xdr:row>
                    <xdr:rowOff>38100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sizeWithCells="1">
                  <from>
                    <xdr:col>3</xdr:col>
                    <xdr:colOff>38100</xdr:colOff>
                    <xdr:row>95</xdr:row>
                    <xdr:rowOff>142875</xdr:rowOff>
                  </from>
                  <to>
                    <xdr:col>10</xdr:col>
                    <xdr:colOff>85725</xdr:colOff>
                    <xdr:row>97</xdr:row>
                    <xdr:rowOff>9525</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sizeWithCells="1">
                  <from>
                    <xdr:col>3</xdr:col>
                    <xdr:colOff>38100</xdr:colOff>
                    <xdr:row>94</xdr:row>
                    <xdr:rowOff>152400</xdr:rowOff>
                  </from>
                  <to>
                    <xdr:col>9</xdr:col>
                    <xdr:colOff>85725</xdr:colOff>
                    <xdr:row>96</xdr:row>
                    <xdr:rowOff>19050</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sizeWithCells="1">
                  <from>
                    <xdr:col>3</xdr:col>
                    <xdr:colOff>38100</xdr:colOff>
                    <xdr:row>96</xdr:row>
                    <xdr:rowOff>133350</xdr:rowOff>
                  </from>
                  <to>
                    <xdr:col>8</xdr:col>
                    <xdr:colOff>95250</xdr:colOff>
                    <xdr:row>98</xdr:row>
                    <xdr:rowOff>9525</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sizeWithCells="1">
                  <from>
                    <xdr:col>3</xdr:col>
                    <xdr:colOff>38100</xdr:colOff>
                    <xdr:row>98</xdr:row>
                    <xdr:rowOff>0</xdr:rowOff>
                  </from>
                  <to>
                    <xdr:col>9</xdr:col>
                    <xdr:colOff>85725</xdr:colOff>
                    <xdr:row>99</xdr:row>
                    <xdr:rowOff>38100</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sizeWithCells="1">
                  <from>
                    <xdr:col>3</xdr:col>
                    <xdr:colOff>38100</xdr:colOff>
                    <xdr:row>99</xdr:row>
                    <xdr:rowOff>142875</xdr:rowOff>
                  </from>
                  <to>
                    <xdr:col>10</xdr:col>
                    <xdr:colOff>85725</xdr:colOff>
                    <xdr:row>101</xdr:row>
                    <xdr:rowOff>9525</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sizeWithCells="1">
                  <from>
                    <xdr:col>3</xdr:col>
                    <xdr:colOff>38100</xdr:colOff>
                    <xdr:row>98</xdr:row>
                    <xdr:rowOff>152400</xdr:rowOff>
                  </from>
                  <to>
                    <xdr:col>9</xdr:col>
                    <xdr:colOff>85725</xdr:colOff>
                    <xdr:row>100</xdr:row>
                    <xdr:rowOff>19050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sizeWithCells="1">
                  <from>
                    <xdr:col>3</xdr:col>
                    <xdr:colOff>38100</xdr:colOff>
                    <xdr:row>100</xdr:row>
                    <xdr:rowOff>133350</xdr:rowOff>
                  </from>
                  <to>
                    <xdr:col>8</xdr:col>
                    <xdr:colOff>95250</xdr:colOff>
                    <xdr:row>102</xdr:row>
                    <xdr:rowOff>9525</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sizeWithCells="1">
                  <from>
                    <xdr:col>3</xdr:col>
                    <xdr:colOff>38100</xdr:colOff>
                    <xdr:row>102</xdr:row>
                    <xdr:rowOff>0</xdr:rowOff>
                  </from>
                  <to>
                    <xdr:col>9</xdr:col>
                    <xdr:colOff>85725</xdr:colOff>
                    <xdr:row>103</xdr:row>
                    <xdr:rowOff>38100</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sizeWithCells="1">
                  <from>
                    <xdr:col>3</xdr:col>
                    <xdr:colOff>38100</xdr:colOff>
                    <xdr:row>103</xdr:row>
                    <xdr:rowOff>142875</xdr:rowOff>
                  </from>
                  <to>
                    <xdr:col>10</xdr:col>
                    <xdr:colOff>85725</xdr:colOff>
                    <xdr:row>105</xdr:row>
                    <xdr:rowOff>9525</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sizeWithCells="1">
                  <from>
                    <xdr:col>3</xdr:col>
                    <xdr:colOff>38100</xdr:colOff>
                    <xdr:row>102</xdr:row>
                    <xdr:rowOff>152400</xdr:rowOff>
                  </from>
                  <to>
                    <xdr:col>9</xdr:col>
                    <xdr:colOff>85725</xdr:colOff>
                    <xdr:row>104</xdr:row>
                    <xdr:rowOff>19050</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sizeWithCells="1">
                  <from>
                    <xdr:col>3</xdr:col>
                    <xdr:colOff>38100</xdr:colOff>
                    <xdr:row>104</xdr:row>
                    <xdr:rowOff>133350</xdr:rowOff>
                  </from>
                  <to>
                    <xdr:col>8</xdr:col>
                    <xdr:colOff>95250</xdr:colOff>
                    <xdr:row>106</xdr:row>
                    <xdr:rowOff>9525</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sizeWithCells="1">
                  <from>
                    <xdr:col>3</xdr:col>
                    <xdr:colOff>38100</xdr:colOff>
                    <xdr:row>67</xdr:row>
                    <xdr:rowOff>0</xdr:rowOff>
                  </from>
                  <to>
                    <xdr:col>12</xdr:col>
                    <xdr:colOff>114300</xdr:colOff>
                    <xdr:row>68</xdr:row>
                    <xdr:rowOff>38100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sizeWithCells="1">
                  <from>
                    <xdr:col>3</xdr:col>
                    <xdr:colOff>38100</xdr:colOff>
                    <xdr:row>68</xdr:row>
                    <xdr:rowOff>142875</xdr:rowOff>
                  </from>
                  <to>
                    <xdr:col>14</xdr:col>
                    <xdr:colOff>57150</xdr:colOff>
                    <xdr:row>70</xdr:row>
                    <xdr:rowOff>9525</xdr:rowOff>
                  </to>
                </anchor>
              </controlPr>
            </control>
          </mc:Choice>
        </mc:AlternateContent>
        <mc:AlternateContent xmlns:mc="http://schemas.openxmlformats.org/markup-compatibility/2006">
          <mc:Choice Requires="x14">
            <control shapeId="4135" r:id="rId42" name="Check Box 39">
              <controlPr defaultSize="0" autoFill="0" autoLine="0" autoPict="0">
                <anchor moveWithCells="1" sizeWithCells="1">
                  <from>
                    <xdr:col>3</xdr:col>
                    <xdr:colOff>38100</xdr:colOff>
                    <xdr:row>67</xdr:row>
                    <xdr:rowOff>152400</xdr:rowOff>
                  </from>
                  <to>
                    <xdr:col>12</xdr:col>
                    <xdr:colOff>114300</xdr:colOff>
                    <xdr:row>69</xdr:row>
                    <xdr:rowOff>19050</xdr:rowOff>
                  </to>
                </anchor>
              </controlPr>
            </control>
          </mc:Choice>
        </mc:AlternateContent>
        <mc:AlternateContent xmlns:mc="http://schemas.openxmlformats.org/markup-compatibility/2006">
          <mc:Choice Requires="x14">
            <control shapeId="4136" r:id="rId43" name="Check Box 40">
              <controlPr defaultSize="0" autoFill="0" autoLine="0" autoPict="0">
                <anchor moveWithCells="1" sizeWithCells="1">
                  <from>
                    <xdr:col>3</xdr:col>
                    <xdr:colOff>38100</xdr:colOff>
                    <xdr:row>69</xdr:row>
                    <xdr:rowOff>133350</xdr:rowOff>
                  </from>
                  <to>
                    <xdr:col>11</xdr:col>
                    <xdr:colOff>66675</xdr:colOff>
                    <xdr:row>71</xdr:row>
                    <xdr:rowOff>9525</xdr:rowOff>
                  </to>
                </anchor>
              </controlPr>
            </control>
          </mc:Choice>
        </mc:AlternateContent>
        <mc:AlternateContent xmlns:mc="http://schemas.openxmlformats.org/markup-compatibility/2006">
          <mc:Choice Requires="x14">
            <control shapeId="4137" r:id="rId44" name="Check Box 41">
              <controlPr defaultSize="0" autoFill="0" autoLine="0" autoPict="0">
                <anchor moveWithCells="1">
                  <from>
                    <xdr:col>1</xdr:col>
                    <xdr:colOff>123825</xdr:colOff>
                    <xdr:row>170</xdr:row>
                    <xdr:rowOff>180975</xdr:rowOff>
                  </from>
                  <to>
                    <xdr:col>4</xdr:col>
                    <xdr:colOff>9525</xdr:colOff>
                    <xdr:row>172</xdr:row>
                    <xdr:rowOff>9525</xdr:rowOff>
                  </to>
                </anchor>
              </controlPr>
            </control>
          </mc:Choice>
        </mc:AlternateContent>
        <mc:AlternateContent xmlns:mc="http://schemas.openxmlformats.org/markup-compatibility/2006">
          <mc:Choice Requires="x14">
            <control shapeId="4138" r:id="rId45" name="Check Box 42">
              <controlPr defaultSize="0" autoFill="0" autoLine="0" autoPict="0">
                <anchor moveWithCells="1" sizeWithCells="1">
                  <from>
                    <xdr:col>47</xdr:col>
                    <xdr:colOff>38100</xdr:colOff>
                    <xdr:row>78</xdr:row>
                    <xdr:rowOff>76200</xdr:rowOff>
                  </from>
                  <to>
                    <xdr:col>50</xdr:col>
                    <xdr:colOff>85725</xdr:colOff>
                    <xdr:row>79</xdr:row>
                    <xdr:rowOff>152400</xdr:rowOff>
                  </to>
                </anchor>
              </controlPr>
            </control>
          </mc:Choice>
        </mc:AlternateContent>
        <mc:AlternateContent xmlns:mc="http://schemas.openxmlformats.org/markup-compatibility/2006">
          <mc:Choice Requires="x14">
            <control shapeId="4139" r:id="rId46" name="Check Box 43">
              <controlPr defaultSize="0" autoFill="0" autoLine="0" autoPict="0">
                <anchor moveWithCells="1" sizeWithCells="1">
                  <from>
                    <xdr:col>47</xdr:col>
                    <xdr:colOff>38100</xdr:colOff>
                    <xdr:row>79</xdr:row>
                    <xdr:rowOff>114300</xdr:rowOff>
                  </from>
                  <to>
                    <xdr:col>51</xdr:col>
                    <xdr:colOff>104775</xdr:colOff>
                    <xdr:row>81</xdr:row>
                    <xdr:rowOff>114300</xdr:rowOff>
                  </to>
                </anchor>
              </controlPr>
            </control>
          </mc:Choice>
        </mc:AlternateContent>
        <mc:AlternateContent xmlns:mc="http://schemas.openxmlformats.org/markup-compatibility/2006">
          <mc:Choice Requires="x14">
            <control shapeId="4140" r:id="rId47" name="Check Box 44">
              <controlPr defaultSize="0" autoFill="0" autoLine="0" autoPict="0">
                <anchor moveWithCells="1" sizeWithCells="1">
                  <from>
                    <xdr:col>47</xdr:col>
                    <xdr:colOff>38100</xdr:colOff>
                    <xdr:row>82</xdr:row>
                    <xdr:rowOff>76200</xdr:rowOff>
                  </from>
                  <to>
                    <xdr:col>50</xdr:col>
                    <xdr:colOff>85725</xdr:colOff>
                    <xdr:row>83</xdr:row>
                    <xdr:rowOff>152400</xdr:rowOff>
                  </to>
                </anchor>
              </controlPr>
            </control>
          </mc:Choice>
        </mc:AlternateContent>
        <mc:AlternateContent xmlns:mc="http://schemas.openxmlformats.org/markup-compatibility/2006">
          <mc:Choice Requires="x14">
            <control shapeId="4141" r:id="rId48" name="Check Box 45">
              <controlPr defaultSize="0" autoFill="0" autoLine="0" autoPict="0">
                <anchor moveWithCells="1" sizeWithCells="1">
                  <from>
                    <xdr:col>47</xdr:col>
                    <xdr:colOff>38100</xdr:colOff>
                    <xdr:row>83</xdr:row>
                    <xdr:rowOff>114300</xdr:rowOff>
                  </from>
                  <to>
                    <xdr:col>51</xdr:col>
                    <xdr:colOff>104775</xdr:colOff>
                    <xdr:row>85</xdr:row>
                    <xdr:rowOff>114300</xdr:rowOff>
                  </to>
                </anchor>
              </controlPr>
            </control>
          </mc:Choice>
        </mc:AlternateContent>
        <mc:AlternateContent xmlns:mc="http://schemas.openxmlformats.org/markup-compatibility/2006">
          <mc:Choice Requires="x14">
            <control shapeId="4142" r:id="rId49" name="Check Box 46">
              <controlPr defaultSize="0" autoFill="0" autoLine="0" autoPict="0">
                <anchor moveWithCells="1" sizeWithCells="1">
                  <from>
                    <xdr:col>47</xdr:col>
                    <xdr:colOff>38100</xdr:colOff>
                    <xdr:row>86</xdr:row>
                    <xdr:rowOff>76200</xdr:rowOff>
                  </from>
                  <to>
                    <xdr:col>50</xdr:col>
                    <xdr:colOff>85725</xdr:colOff>
                    <xdr:row>87</xdr:row>
                    <xdr:rowOff>152400</xdr:rowOff>
                  </to>
                </anchor>
              </controlPr>
            </control>
          </mc:Choice>
        </mc:AlternateContent>
        <mc:AlternateContent xmlns:mc="http://schemas.openxmlformats.org/markup-compatibility/2006">
          <mc:Choice Requires="x14">
            <control shapeId="4143" r:id="rId50" name="Check Box 47">
              <controlPr defaultSize="0" autoFill="0" autoLine="0" autoPict="0">
                <anchor moveWithCells="1" sizeWithCells="1">
                  <from>
                    <xdr:col>47</xdr:col>
                    <xdr:colOff>38100</xdr:colOff>
                    <xdr:row>87</xdr:row>
                    <xdr:rowOff>114300</xdr:rowOff>
                  </from>
                  <to>
                    <xdr:col>51</xdr:col>
                    <xdr:colOff>104775</xdr:colOff>
                    <xdr:row>89</xdr:row>
                    <xdr:rowOff>114300</xdr:rowOff>
                  </to>
                </anchor>
              </controlPr>
            </control>
          </mc:Choice>
        </mc:AlternateContent>
        <mc:AlternateContent xmlns:mc="http://schemas.openxmlformats.org/markup-compatibility/2006">
          <mc:Choice Requires="x14">
            <control shapeId="4144" r:id="rId51" name="Check Box 48">
              <controlPr defaultSize="0" autoFill="0" autoLine="0" autoPict="0">
                <anchor moveWithCells="1" sizeWithCells="1">
                  <from>
                    <xdr:col>47</xdr:col>
                    <xdr:colOff>38100</xdr:colOff>
                    <xdr:row>90</xdr:row>
                    <xdr:rowOff>76200</xdr:rowOff>
                  </from>
                  <to>
                    <xdr:col>50</xdr:col>
                    <xdr:colOff>85725</xdr:colOff>
                    <xdr:row>91</xdr:row>
                    <xdr:rowOff>152400</xdr:rowOff>
                  </to>
                </anchor>
              </controlPr>
            </control>
          </mc:Choice>
        </mc:AlternateContent>
        <mc:AlternateContent xmlns:mc="http://schemas.openxmlformats.org/markup-compatibility/2006">
          <mc:Choice Requires="x14">
            <control shapeId="4145" r:id="rId52" name="Check Box 49">
              <controlPr defaultSize="0" autoFill="0" autoLine="0" autoPict="0">
                <anchor moveWithCells="1" sizeWithCells="1">
                  <from>
                    <xdr:col>47</xdr:col>
                    <xdr:colOff>38100</xdr:colOff>
                    <xdr:row>91</xdr:row>
                    <xdr:rowOff>114300</xdr:rowOff>
                  </from>
                  <to>
                    <xdr:col>51</xdr:col>
                    <xdr:colOff>104775</xdr:colOff>
                    <xdr:row>93</xdr:row>
                    <xdr:rowOff>114300</xdr:rowOff>
                  </to>
                </anchor>
              </controlPr>
            </control>
          </mc:Choice>
        </mc:AlternateContent>
        <mc:AlternateContent xmlns:mc="http://schemas.openxmlformats.org/markup-compatibility/2006">
          <mc:Choice Requires="x14">
            <control shapeId="4146" r:id="rId53" name="Check Box 50">
              <controlPr defaultSize="0" autoFill="0" autoLine="0" autoPict="0">
                <anchor moveWithCells="1" sizeWithCells="1">
                  <from>
                    <xdr:col>47</xdr:col>
                    <xdr:colOff>38100</xdr:colOff>
                    <xdr:row>94</xdr:row>
                    <xdr:rowOff>76200</xdr:rowOff>
                  </from>
                  <to>
                    <xdr:col>50</xdr:col>
                    <xdr:colOff>85725</xdr:colOff>
                    <xdr:row>95</xdr:row>
                    <xdr:rowOff>152400</xdr:rowOff>
                  </to>
                </anchor>
              </controlPr>
            </control>
          </mc:Choice>
        </mc:AlternateContent>
        <mc:AlternateContent xmlns:mc="http://schemas.openxmlformats.org/markup-compatibility/2006">
          <mc:Choice Requires="x14">
            <control shapeId="4147" r:id="rId54" name="Check Box 51">
              <controlPr defaultSize="0" autoFill="0" autoLine="0" autoPict="0">
                <anchor moveWithCells="1" sizeWithCells="1">
                  <from>
                    <xdr:col>47</xdr:col>
                    <xdr:colOff>38100</xdr:colOff>
                    <xdr:row>95</xdr:row>
                    <xdr:rowOff>114300</xdr:rowOff>
                  </from>
                  <to>
                    <xdr:col>51</xdr:col>
                    <xdr:colOff>104775</xdr:colOff>
                    <xdr:row>97</xdr:row>
                    <xdr:rowOff>114300</xdr:rowOff>
                  </to>
                </anchor>
              </controlPr>
            </control>
          </mc:Choice>
        </mc:AlternateContent>
        <mc:AlternateContent xmlns:mc="http://schemas.openxmlformats.org/markup-compatibility/2006">
          <mc:Choice Requires="x14">
            <control shapeId="4148" r:id="rId55" name="Check Box 52">
              <controlPr defaultSize="0" autoFill="0" autoLine="0" autoPict="0">
                <anchor moveWithCells="1" sizeWithCells="1">
                  <from>
                    <xdr:col>47</xdr:col>
                    <xdr:colOff>38100</xdr:colOff>
                    <xdr:row>98</xdr:row>
                    <xdr:rowOff>76200</xdr:rowOff>
                  </from>
                  <to>
                    <xdr:col>50</xdr:col>
                    <xdr:colOff>85725</xdr:colOff>
                    <xdr:row>99</xdr:row>
                    <xdr:rowOff>152400</xdr:rowOff>
                  </to>
                </anchor>
              </controlPr>
            </control>
          </mc:Choice>
        </mc:AlternateContent>
        <mc:AlternateContent xmlns:mc="http://schemas.openxmlformats.org/markup-compatibility/2006">
          <mc:Choice Requires="x14">
            <control shapeId="4149" r:id="rId56" name="Check Box 53">
              <controlPr defaultSize="0" autoFill="0" autoLine="0" autoPict="0">
                <anchor moveWithCells="1" sizeWithCells="1">
                  <from>
                    <xdr:col>47</xdr:col>
                    <xdr:colOff>38100</xdr:colOff>
                    <xdr:row>99</xdr:row>
                    <xdr:rowOff>114300</xdr:rowOff>
                  </from>
                  <to>
                    <xdr:col>51</xdr:col>
                    <xdr:colOff>104775</xdr:colOff>
                    <xdr:row>101</xdr:row>
                    <xdr:rowOff>114300</xdr:rowOff>
                  </to>
                </anchor>
              </controlPr>
            </control>
          </mc:Choice>
        </mc:AlternateContent>
        <mc:AlternateContent xmlns:mc="http://schemas.openxmlformats.org/markup-compatibility/2006">
          <mc:Choice Requires="x14">
            <control shapeId="4150" r:id="rId57" name="Check Box 54">
              <controlPr defaultSize="0" autoFill="0" autoLine="0" autoPict="0">
                <anchor moveWithCells="1" sizeWithCells="1">
                  <from>
                    <xdr:col>47</xdr:col>
                    <xdr:colOff>38100</xdr:colOff>
                    <xdr:row>102</xdr:row>
                    <xdr:rowOff>76200</xdr:rowOff>
                  </from>
                  <to>
                    <xdr:col>50</xdr:col>
                    <xdr:colOff>85725</xdr:colOff>
                    <xdr:row>103</xdr:row>
                    <xdr:rowOff>152400</xdr:rowOff>
                  </to>
                </anchor>
              </controlPr>
            </control>
          </mc:Choice>
        </mc:AlternateContent>
        <mc:AlternateContent xmlns:mc="http://schemas.openxmlformats.org/markup-compatibility/2006">
          <mc:Choice Requires="x14">
            <control shapeId="4151" r:id="rId58" name="Check Box 55">
              <controlPr defaultSize="0" autoFill="0" autoLine="0" autoPict="0">
                <anchor moveWithCells="1" sizeWithCells="1">
                  <from>
                    <xdr:col>47</xdr:col>
                    <xdr:colOff>38100</xdr:colOff>
                    <xdr:row>103</xdr:row>
                    <xdr:rowOff>114300</xdr:rowOff>
                  </from>
                  <to>
                    <xdr:col>51</xdr:col>
                    <xdr:colOff>104775</xdr:colOff>
                    <xdr:row>105</xdr:row>
                    <xdr:rowOff>114300</xdr:rowOff>
                  </to>
                </anchor>
              </controlPr>
            </control>
          </mc:Choice>
        </mc:AlternateContent>
        <mc:AlternateContent xmlns:mc="http://schemas.openxmlformats.org/markup-compatibility/2006">
          <mc:Choice Requires="x14">
            <control shapeId="4152" r:id="rId59" name="Check Box 56">
              <controlPr defaultSize="0" autoFill="0" autoLine="0" autoPict="0">
                <anchor moveWithCells="1" sizeWithCells="1">
                  <from>
                    <xdr:col>3</xdr:col>
                    <xdr:colOff>9525</xdr:colOff>
                    <xdr:row>147</xdr:row>
                    <xdr:rowOff>171450</xdr:rowOff>
                  </from>
                  <to>
                    <xdr:col>9</xdr:col>
                    <xdr:colOff>19050</xdr:colOff>
                    <xdr:row>148</xdr:row>
                    <xdr:rowOff>171450</xdr:rowOff>
                  </to>
                </anchor>
              </controlPr>
            </control>
          </mc:Choice>
        </mc:AlternateContent>
        <mc:AlternateContent xmlns:mc="http://schemas.openxmlformats.org/markup-compatibility/2006">
          <mc:Choice Requires="x14">
            <control shapeId="4153" r:id="rId60" name="Check Box 57">
              <controlPr defaultSize="0" autoFill="0" autoLine="0" autoPict="0">
                <anchor moveWithCells="1" sizeWithCells="1">
                  <from>
                    <xdr:col>3</xdr:col>
                    <xdr:colOff>9525</xdr:colOff>
                    <xdr:row>160</xdr:row>
                    <xdr:rowOff>171450</xdr:rowOff>
                  </from>
                  <to>
                    <xdr:col>9</xdr:col>
                    <xdr:colOff>19050</xdr:colOff>
                    <xdr:row>161</xdr:row>
                    <xdr:rowOff>171450</xdr:rowOff>
                  </to>
                </anchor>
              </controlPr>
            </control>
          </mc:Choice>
        </mc:AlternateContent>
        <mc:AlternateContent xmlns:mc="http://schemas.openxmlformats.org/markup-compatibility/2006">
          <mc:Choice Requires="x14">
            <control shapeId="4154" r:id="rId61" name="Check Box 58">
              <controlPr defaultSize="0" autoFill="0" autoLine="0" autoPict="0">
                <anchor moveWithCells="1" sizeWithCells="1">
                  <from>
                    <xdr:col>3</xdr:col>
                    <xdr:colOff>9525</xdr:colOff>
                    <xdr:row>119</xdr:row>
                    <xdr:rowOff>19050</xdr:rowOff>
                  </from>
                  <to>
                    <xdr:col>9</xdr:col>
                    <xdr:colOff>19050</xdr:colOff>
                    <xdr:row>120</xdr:row>
                    <xdr:rowOff>19050</xdr:rowOff>
                  </to>
                </anchor>
              </controlPr>
            </control>
          </mc:Choice>
        </mc:AlternateContent>
        <mc:AlternateContent xmlns:mc="http://schemas.openxmlformats.org/markup-compatibility/2006">
          <mc:Choice Requires="x14">
            <control shapeId="4155" r:id="rId62" name="Check Box 59">
              <controlPr defaultSize="0" autoFill="0" autoLine="0" autoPict="0">
                <anchor moveWithCells="1" sizeWithCells="1">
                  <from>
                    <xdr:col>3</xdr:col>
                    <xdr:colOff>9525</xdr:colOff>
                    <xdr:row>120</xdr:row>
                    <xdr:rowOff>0</xdr:rowOff>
                  </from>
                  <to>
                    <xdr:col>9</xdr:col>
                    <xdr:colOff>19050</xdr:colOff>
                    <xdr:row>121</xdr:row>
                    <xdr:rowOff>9525</xdr:rowOff>
                  </to>
                </anchor>
              </controlPr>
            </control>
          </mc:Choice>
        </mc:AlternateContent>
        <mc:AlternateContent xmlns:mc="http://schemas.openxmlformats.org/markup-compatibility/2006">
          <mc:Choice Requires="x14">
            <control shapeId="4156" r:id="rId63" name="Check Box 60">
              <controlPr defaultSize="0" autoFill="0" autoLine="0" autoPict="0">
                <anchor moveWithCells="1" sizeWithCells="1">
                  <from>
                    <xdr:col>3</xdr:col>
                    <xdr:colOff>9525</xdr:colOff>
                    <xdr:row>120</xdr:row>
                    <xdr:rowOff>180975</xdr:rowOff>
                  </from>
                  <to>
                    <xdr:col>9</xdr:col>
                    <xdr:colOff>28575</xdr:colOff>
                    <xdr:row>122</xdr:row>
                    <xdr:rowOff>0</xdr:rowOff>
                  </to>
                </anchor>
              </controlPr>
            </control>
          </mc:Choice>
        </mc:AlternateContent>
        <mc:AlternateContent xmlns:mc="http://schemas.openxmlformats.org/markup-compatibility/2006">
          <mc:Choice Requires="x14">
            <control shapeId="4157" r:id="rId64" name="Check Box 61">
              <controlPr defaultSize="0" autoFill="0" autoLine="0" autoPict="0">
                <anchor moveWithCells="1" sizeWithCells="1">
                  <from>
                    <xdr:col>3</xdr:col>
                    <xdr:colOff>9525</xdr:colOff>
                    <xdr:row>122</xdr:row>
                    <xdr:rowOff>19050</xdr:rowOff>
                  </from>
                  <to>
                    <xdr:col>9</xdr:col>
                    <xdr:colOff>19050</xdr:colOff>
                    <xdr:row>123</xdr:row>
                    <xdr:rowOff>19050</xdr:rowOff>
                  </to>
                </anchor>
              </controlPr>
            </control>
          </mc:Choice>
        </mc:AlternateContent>
        <mc:AlternateContent xmlns:mc="http://schemas.openxmlformats.org/markup-compatibility/2006">
          <mc:Choice Requires="x14">
            <control shapeId="4158" r:id="rId65" name="Check Box 62">
              <controlPr defaultSize="0" autoFill="0" autoLine="0" autoPict="0">
                <anchor moveWithCells="1" sizeWithCells="1">
                  <from>
                    <xdr:col>3</xdr:col>
                    <xdr:colOff>9525</xdr:colOff>
                    <xdr:row>123</xdr:row>
                    <xdr:rowOff>0</xdr:rowOff>
                  </from>
                  <to>
                    <xdr:col>9</xdr:col>
                    <xdr:colOff>19050</xdr:colOff>
                    <xdr:row>124</xdr:row>
                    <xdr:rowOff>9525</xdr:rowOff>
                  </to>
                </anchor>
              </controlPr>
            </control>
          </mc:Choice>
        </mc:AlternateContent>
        <mc:AlternateContent xmlns:mc="http://schemas.openxmlformats.org/markup-compatibility/2006">
          <mc:Choice Requires="x14">
            <control shapeId="4159" r:id="rId66" name="Check Box 63">
              <controlPr defaultSize="0" autoFill="0" autoLine="0" autoPict="0">
                <anchor moveWithCells="1" sizeWithCells="1">
                  <from>
                    <xdr:col>3</xdr:col>
                    <xdr:colOff>9525</xdr:colOff>
                    <xdr:row>123</xdr:row>
                    <xdr:rowOff>180975</xdr:rowOff>
                  </from>
                  <to>
                    <xdr:col>9</xdr:col>
                    <xdr:colOff>28575</xdr:colOff>
                    <xdr:row>125</xdr:row>
                    <xdr:rowOff>0</xdr:rowOff>
                  </to>
                </anchor>
              </controlPr>
            </control>
          </mc:Choice>
        </mc:AlternateContent>
        <mc:AlternateContent xmlns:mc="http://schemas.openxmlformats.org/markup-compatibility/2006">
          <mc:Choice Requires="x14">
            <control shapeId="4160" r:id="rId67" name="Check Box 64">
              <controlPr defaultSize="0" autoFill="0" autoLine="0" autoPict="0">
                <anchor moveWithCells="1" sizeWithCells="1">
                  <from>
                    <xdr:col>3</xdr:col>
                    <xdr:colOff>9525</xdr:colOff>
                    <xdr:row>125</xdr:row>
                    <xdr:rowOff>19050</xdr:rowOff>
                  </from>
                  <to>
                    <xdr:col>9</xdr:col>
                    <xdr:colOff>19050</xdr:colOff>
                    <xdr:row>126</xdr:row>
                    <xdr:rowOff>19050</xdr:rowOff>
                  </to>
                </anchor>
              </controlPr>
            </control>
          </mc:Choice>
        </mc:AlternateContent>
        <mc:AlternateContent xmlns:mc="http://schemas.openxmlformats.org/markup-compatibility/2006">
          <mc:Choice Requires="x14">
            <control shapeId="4161" r:id="rId68" name="Check Box 65">
              <controlPr defaultSize="0" autoFill="0" autoLine="0" autoPict="0">
                <anchor moveWithCells="1" sizeWithCells="1">
                  <from>
                    <xdr:col>3</xdr:col>
                    <xdr:colOff>9525</xdr:colOff>
                    <xdr:row>126</xdr:row>
                    <xdr:rowOff>0</xdr:rowOff>
                  </from>
                  <to>
                    <xdr:col>9</xdr:col>
                    <xdr:colOff>19050</xdr:colOff>
                    <xdr:row>127</xdr:row>
                    <xdr:rowOff>9525</xdr:rowOff>
                  </to>
                </anchor>
              </controlPr>
            </control>
          </mc:Choice>
        </mc:AlternateContent>
        <mc:AlternateContent xmlns:mc="http://schemas.openxmlformats.org/markup-compatibility/2006">
          <mc:Choice Requires="x14">
            <control shapeId="4162" r:id="rId69" name="Check Box 66">
              <controlPr defaultSize="0" autoFill="0" autoLine="0" autoPict="0">
                <anchor moveWithCells="1" sizeWithCells="1">
                  <from>
                    <xdr:col>3</xdr:col>
                    <xdr:colOff>9525</xdr:colOff>
                    <xdr:row>126</xdr:row>
                    <xdr:rowOff>190500</xdr:rowOff>
                  </from>
                  <to>
                    <xdr:col>9</xdr:col>
                    <xdr:colOff>28575</xdr:colOff>
                    <xdr:row>128</xdr:row>
                    <xdr:rowOff>0</xdr:rowOff>
                  </to>
                </anchor>
              </controlPr>
            </control>
          </mc:Choice>
        </mc:AlternateContent>
        <mc:AlternateContent xmlns:mc="http://schemas.openxmlformats.org/markup-compatibility/2006">
          <mc:Choice Requires="x14">
            <control shapeId="4163" r:id="rId70" name="Check Box 67">
              <controlPr defaultSize="0" autoFill="0" autoLine="0" autoPict="0">
                <anchor moveWithCells="1">
                  <from>
                    <xdr:col>3</xdr:col>
                    <xdr:colOff>47625</xdr:colOff>
                    <xdr:row>110</xdr:row>
                    <xdr:rowOff>0</xdr:rowOff>
                  </from>
                  <to>
                    <xdr:col>18</xdr:col>
                    <xdr:colOff>85725</xdr:colOff>
                    <xdr:row>111</xdr:row>
                    <xdr:rowOff>76200</xdr:rowOff>
                  </to>
                </anchor>
              </controlPr>
            </control>
          </mc:Choice>
        </mc:AlternateContent>
        <mc:AlternateContent xmlns:mc="http://schemas.openxmlformats.org/markup-compatibility/2006">
          <mc:Choice Requires="x14">
            <control shapeId="4164" r:id="rId71" name="Check Box 68">
              <controlPr defaultSize="0" autoFill="0" autoLine="0" autoPict="0">
                <anchor moveWithCells="1">
                  <from>
                    <xdr:col>20</xdr:col>
                    <xdr:colOff>47625</xdr:colOff>
                    <xdr:row>110</xdr:row>
                    <xdr:rowOff>0</xdr:rowOff>
                  </from>
                  <to>
                    <xdr:col>35</xdr:col>
                    <xdr:colOff>57150</xdr:colOff>
                    <xdr:row>111</xdr:row>
                    <xdr:rowOff>76200</xdr:rowOff>
                  </to>
                </anchor>
              </controlPr>
            </control>
          </mc:Choice>
        </mc:AlternateContent>
        <mc:AlternateContent xmlns:mc="http://schemas.openxmlformats.org/markup-compatibility/2006">
          <mc:Choice Requires="x14">
            <control shapeId="4165" r:id="rId72" name="Check Box 69">
              <controlPr defaultSize="0" autoFill="0" autoLine="0" autoPict="0">
                <anchor moveWithCells="1">
                  <from>
                    <xdr:col>3</xdr:col>
                    <xdr:colOff>47625</xdr:colOff>
                    <xdr:row>110</xdr:row>
                    <xdr:rowOff>0</xdr:rowOff>
                  </from>
                  <to>
                    <xdr:col>18</xdr:col>
                    <xdr:colOff>85725</xdr:colOff>
                    <xdr:row>111</xdr:row>
                    <xdr:rowOff>76200</xdr:rowOff>
                  </to>
                </anchor>
              </controlPr>
            </control>
          </mc:Choice>
        </mc:AlternateContent>
        <mc:AlternateContent xmlns:mc="http://schemas.openxmlformats.org/markup-compatibility/2006">
          <mc:Choice Requires="x14">
            <control shapeId="4166" r:id="rId73" name="Check Box 70">
              <controlPr defaultSize="0" autoFill="0" autoLine="0" autoPict="0">
                <anchor moveWithCells="1">
                  <from>
                    <xdr:col>20</xdr:col>
                    <xdr:colOff>47625</xdr:colOff>
                    <xdr:row>110</xdr:row>
                    <xdr:rowOff>0</xdr:rowOff>
                  </from>
                  <to>
                    <xdr:col>35</xdr:col>
                    <xdr:colOff>57150</xdr:colOff>
                    <xdr:row>111</xdr:row>
                    <xdr:rowOff>76200</xdr:rowOff>
                  </to>
                </anchor>
              </controlPr>
            </control>
          </mc:Choice>
        </mc:AlternateContent>
        <mc:AlternateContent xmlns:mc="http://schemas.openxmlformats.org/markup-compatibility/2006">
          <mc:Choice Requires="x14">
            <control shapeId="4167" r:id="rId74" name="Check Box 71">
              <controlPr defaultSize="0" autoFill="0" autoLine="0" autoPict="0">
                <anchor moveWithCells="1">
                  <from>
                    <xdr:col>3</xdr:col>
                    <xdr:colOff>47625</xdr:colOff>
                    <xdr:row>110</xdr:row>
                    <xdr:rowOff>0</xdr:rowOff>
                  </from>
                  <to>
                    <xdr:col>18</xdr:col>
                    <xdr:colOff>85725</xdr:colOff>
                    <xdr:row>111</xdr:row>
                    <xdr:rowOff>76200</xdr:rowOff>
                  </to>
                </anchor>
              </controlPr>
            </control>
          </mc:Choice>
        </mc:AlternateContent>
        <mc:AlternateContent xmlns:mc="http://schemas.openxmlformats.org/markup-compatibility/2006">
          <mc:Choice Requires="x14">
            <control shapeId="4168" r:id="rId75" name="Check Box 72">
              <controlPr defaultSize="0" autoFill="0" autoLine="0" autoPict="0">
                <anchor moveWithCells="1">
                  <from>
                    <xdr:col>20</xdr:col>
                    <xdr:colOff>47625</xdr:colOff>
                    <xdr:row>110</xdr:row>
                    <xdr:rowOff>0</xdr:rowOff>
                  </from>
                  <to>
                    <xdr:col>35</xdr:col>
                    <xdr:colOff>57150</xdr:colOff>
                    <xdr:row>111</xdr:row>
                    <xdr:rowOff>76200</xdr:rowOff>
                  </to>
                </anchor>
              </controlPr>
            </control>
          </mc:Choice>
        </mc:AlternateContent>
        <mc:AlternateContent xmlns:mc="http://schemas.openxmlformats.org/markup-compatibility/2006">
          <mc:Choice Requires="x14">
            <control shapeId="4169" r:id="rId76" name="Check Box 73">
              <controlPr defaultSize="0" autoFill="0" autoLine="0" autoPict="0">
                <anchor moveWithCells="1">
                  <from>
                    <xdr:col>3</xdr:col>
                    <xdr:colOff>47625</xdr:colOff>
                    <xdr:row>110</xdr:row>
                    <xdr:rowOff>0</xdr:rowOff>
                  </from>
                  <to>
                    <xdr:col>18</xdr:col>
                    <xdr:colOff>85725</xdr:colOff>
                    <xdr:row>111</xdr:row>
                    <xdr:rowOff>76200</xdr:rowOff>
                  </to>
                </anchor>
              </controlPr>
            </control>
          </mc:Choice>
        </mc:AlternateContent>
        <mc:AlternateContent xmlns:mc="http://schemas.openxmlformats.org/markup-compatibility/2006">
          <mc:Choice Requires="x14">
            <control shapeId="4170" r:id="rId77" name="Check Box 74">
              <controlPr defaultSize="0" autoFill="0" autoLine="0" autoPict="0">
                <anchor moveWithCells="1">
                  <from>
                    <xdr:col>20</xdr:col>
                    <xdr:colOff>47625</xdr:colOff>
                    <xdr:row>110</xdr:row>
                    <xdr:rowOff>0</xdr:rowOff>
                  </from>
                  <to>
                    <xdr:col>35</xdr:col>
                    <xdr:colOff>57150</xdr:colOff>
                    <xdr:row>111</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R501"/>
  <sheetViews>
    <sheetView showGridLines="0" view="pageBreakPreview" topLeftCell="A211" zoomScaleNormal="100" zoomScaleSheetLayoutView="100" workbookViewId="0">
      <selection activeCell="BL22" sqref="BL22:DR23"/>
    </sheetView>
  </sheetViews>
  <sheetFormatPr defaultRowHeight="12" x14ac:dyDescent="0.4"/>
  <cols>
    <col min="1" max="1" width="1.625" style="2" customWidth="1"/>
    <col min="2" max="2" width="2.25" style="2" customWidth="1"/>
    <col min="3" max="22" width="1.625" style="2" customWidth="1"/>
    <col min="23" max="25" width="1.875" style="2" customWidth="1"/>
    <col min="26" max="26" width="2.125" style="2" customWidth="1"/>
    <col min="27" max="28" width="2.375" style="2" customWidth="1"/>
    <col min="29" max="30" width="2.125" style="2" customWidth="1"/>
    <col min="31" max="38" width="1.625" style="2" customWidth="1"/>
    <col min="39" max="39" width="1.875" style="2" customWidth="1"/>
    <col min="40" max="40" width="1.625" style="2" customWidth="1"/>
    <col min="41" max="41" width="2.25" style="2" customWidth="1"/>
    <col min="42" max="42" width="1.625" style="2" customWidth="1"/>
    <col min="43" max="43" width="2.25" style="2" customWidth="1"/>
    <col min="44" max="45" width="1.625" style="2" customWidth="1"/>
    <col min="46" max="46" width="2.625" style="2" customWidth="1"/>
    <col min="47" max="54" width="1.625" style="2" customWidth="1"/>
    <col min="55" max="58" width="2" style="2" customWidth="1"/>
    <col min="59" max="59" width="0.75" style="2" customWidth="1"/>
    <col min="60" max="156" width="1.625" style="3" customWidth="1"/>
    <col min="157" max="256" width="9" style="3"/>
    <col min="257" max="257" width="1.625" style="3" customWidth="1"/>
    <col min="258" max="258" width="2.25" style="3" customWidth="1"/>
    <col min="259" max="278" width="1.625" style="3" customWidth="1"/>
    <col min="279" max="281" width="1.875" style="3" customWidth="1"/>
    <col min="282" max="282" width="2.125" style="3" customWidth="1"/>
    <col min="283" max="284" width="2.375" style="3" customWidth="1"/>
    <col min="285" max="286" width="2.125" style="3" customWidth="1"/>
    <col min="287" max="294" width="1.625" style="3" customWidth="1"/>
    <col min="295" max="295" width="1.875" style="3" customWidth="1"/>
    <col min="296" max="296" width="1.625" style="3" customWidth="1"/>
    <col min="297" max="297" width="2.25" style="3" customWidth="1"/>
    <col min="298" max="298" width="1.625" style="3" customWidth="1"/>
    <col min="299" max="299" width="2.25" style="3" customWidth="1"/>
    <col min="300" max="301" width="1.625" style="3" customWidth="1"/>
    <col min="302" max="302" width="2.625" style="3" customWidth="1"/>
    <col min="303" max="310" width="1.625" style="3" customWidth="1"/>
    <col min="311" max="314" width="2" style="3" customWidth="1"/>
    <col min="315" max="315" width="0.75" style="3" customWidth="1"/>
    <col min="316" max="412" width="1.625" style="3" customWidth="1"/>
    <col min="413" max="512" width="9" style="3"/>
    <col min="513" max="513" width="1.625" style="3" customWidth="1"/>
    <col min="514" max="514" width="2.25" style="3" customWidth="1"/>
    <col min="515" max="534" width="1.625" style="3" customWidth="1"/>
    <col min="535" max="537" width="1.875" style="3" customWidth="1"/>
    <col min="538" max="538" width="2.125" style="3" customWidth="1"/>
    <col min="539" max="540" width="2.375" style="3" customWidth="1"/>
    <col min="541" max="542" width="2.125" style="3" customWidth="1"/>
    <col min="543" max="550" width="1.625" style="3" customWidth="1"/>
    <col min="551" max="551" width="1.875" style="3" customWidth="1"/>
    <col min="552" max="552" width="1.625" style="3" customWidth="1"/>
    <col min="553" max="553" width="2.25" style="3" customWidth="1"/>
    <col min="554" max="554" width="1.625" style="3" customWidth="1"/>
    <col min="555" max="555" width="2.25" style="3" customWidth="1"/>
    <col min="556" max="557" width="1.625" style="3" customWidth="1"/>
    <col min="558" max="558" width="2.625" style="3" customWidth="1"/>
    <col min="559" max="566" width="1.625" style="3" customWidth="1"/>
    <col min="567" max="570" width="2" style="3" customWidth="1"/>
    <col min="571" max="571" width="0.75" style="3" customWidth="1"/>
    <col min="572" max="668" width="1.625" style="3" customWidth="1"/>
    <col min="669" max="768" width="9" style="3"/>
    <col min="769" max="769" width="1.625" style="3" customWidth="1"/>
    <col min="770" max="770" width="2.25" style="3" customWidth="1"/>
    <col min="771" max="790" width="1.625" style="3" customWidth="1"/>
    <col min="791" max="793" width="1.875" style="3" customWidth="1"/>
    <col min="794" max="794" width="2.125" style="3" customWidth="1"/>
    <col min="795" max="796" width="2.375" style="3" customWidth="1"/>
    <col min="797" max="798" width="2.125" style="3" customWidth="1"/>
    <col min="799" max="806" width="1.625" style="3" customWidth="1"/>
    <col min="807" max="807" width="1.875" style="3" customWidth="1"/>
    <col min="808" max="808" width="1.625" style="3" customWidth="1"/>
    <col min="809" max="809" width="2.25" style="3" customWidth="1"/>
    <col min="810" max="810" width="1.625" style="3" customWidth="1"/>
    <col min="811" max="811" width="2.25" style="3" customWidth="1"/>
    <col min="812" max="813" width="1.625" style="3" customWidth="1"/>
    <col min="814" max="814" width="2.625" style="3" customWidth="1"/>
    <col min="815" max="822" width="1.625" style="3" customWidth="1"/>
    <col min="823" max="826" width="2" style="3" customWidth="1"/>
    <col min="827" max="827" width="0.75" style="3" customWidth="1"/>
    <col min="828" max="924" width="1.625" style="3" customWidth="1"/>
    <col min="925" max="1024" width="9" style="3"/>
    <col min="1025" max="1025" width="1.625" style="3" customWidth="1"/>
    <col min="1026" max="1026" width="2.25" style="3" customWidth="1"/>
    <col min="1027" max="1046" width="1.625" style="3" customWidth="1"/>
    <col min="1047" max="1049" width="1.875" style="3" customWidth="1"/>
    <col min="1050" max="1050" width="2.125" style="3" customWidth="1"/>
    <col min="1051" max="1052" width="2.375" style="3" customWidth="1"/>
    <col min="1053" max="1054" width="2.125" style="3" customWidth="1"/>
    <col min="1055" max="1062" width="1.625" style="3" customWidth="1"/>
    <col min="1063" max="1063" width="1.875" style="3" customWidth="1"/>
    <col min="1064" max="1064" width="1.625" style="3" customWidth="1"/>
    <col min="1065" max="1065" width="2.25" style="3" customWidth="1"/>
    <col min="1066" max="1066" width="1.625" style="3" customWidth="1"/>
    <col min="1067" max="1067" width="2.25" style="3" customWidth="1"/>
    <col min="1068" max="1069" width="1.625" style="3" customWidth="1"/>
    <col min="1070" max="1070" width="2.625" style="3" customWidth="1"/>
    <col min="1071" max="1078" width="1.625" style="3" customWidth="1"/>
    <col min="1079" max="1082" width="2" style="3" customWidth="1"/>
    <col min="1083" max="1083" width="0.75" style="3" customWidth="1"/>
    <col min="1084" max="1180" width="1.625" style="3" customWidth="1"/>
    <col min="1181" max="1280" width="9" style="3"/>
    <col min="1281" max="1281" width="1.625" style="3" customWidth="1"/>
    <col min="1282" max="1282" width="2.25" style="3" customWidth="1"/>
    <col min="1283" max="1302" width="1.625" style="3" customWidth="1"/>
    <col min="1303" max="1305" width="1.875" style="3" customWidth="1"/>
    <col min="1306" max="1306" width="2.125" style="3" customWidth="1"/>
    <col min="1307" max="1308" width="2.375" style="3" customWidth="1"/>
    <col min="1309" max="1310" width="2.125" style="3" customWidth="1"/>
    <col min="1311" max="1318" width="1.625" style="3" customWidth="1"/>
    <col min="1319" max="1319" width="1.875" style="3" customWidth="1"/>
    <col min="1320" max="1320" width="1.625" style="3" customWidth="1"/>
    <col min="1321" max="1321" width="2.25" style="3" customWidth="1"/>
    <col min="1322" max="1322" width="1.625" style="3" customWidth="1"/>
    <col min="1323" max="1323" width="2.25" style="3" customWidth="1"/>
    <col min="1324" max="1325" width="1.625" style="3" customWidth="1"/>
    <col min="1326" max="1326" width="2.625" style="3" customWidth="1"/>
    <col min="1327" max="1334" width="1.625" style="3" customWidth="1"/>
    <col min="1335" max="1338" width="2" style="3" customWidth="1"/>
    <col min="1339" max="1339" width="0.75" style="3" customWidth="1"/>
    <col min="1340" max="1436" width="1.625" style="3" customWidth="1"/>
    <col min="1437" max="1536" width="9" style="3"/>
    <col min="1537" max="1537" width="1.625" style="3" customWidth="1"/>
    <col min="1538" max="1538" width="2.25" style="3" customWidth="1"/>
    <col min="1539" max="1558" width="1.625" style="3" customWidth="1"/>
    <col min="1559" max="1561" width="1.875" style="3" customWidth="1"/>
    <col min="1562" max="1562" width="2.125" style="3" customWidth="1"/>
    <col min="1563" max="1564" width="2.375" style="3" customWidth="1"/>
    <col min="1565" max="1566" width="2.125" style="3" customWidth="1"/>
    <col min="1567" max="1574" width="1.625" style="3" customWidth="1"/>
    <col min="1575" max="1575" width="1.875" style="3" customWidth="1"/>
    <col min="1576" max="1576" width="1.625" style="3" customWidth="1"/>
    <col min="1577" max="1577" width="2.25" style="3" customWidth="1"/>
    <col min="1578" max="1578" width="1.625" style="3" customWidth="1"/>
    <col min="1579" max="1579" width="2.25" style="3" customWidth="1"/>
    <col min="1580" max="1581" width="1.625" style="3" customWidth="1"/>
    <col min="1582" max="1582" width="2.625" style="3" customWidth="1"/>
    <col min="1583" max="1590" width="1.625" style="3" customWidth="1"/>
    <col min="1591" max="1594" width="2" style="3" customWidth="1"/>
    <col min="1595" max="1595" width="0.75" style="3" customWidth="1"/>
    <col min="1596" max="1692" width="1.625" style="3" customWidth="1"/>
    <col min="1693" max="1792" width="9" style="3"/>
    <col min="1793" max="1793" width="1.625" style="3" customWidth="1"/>
    <col min="1794" max="1794" width="2.25" style="3" customWidth="1"/>
    <col min="1795" max="1814" width="1.625" style="3" customWidth="1"/>
    <col min="1815" max="1817" width="1.875" style="3" customWidth="1"/>
    <col min="1818" max="1818" width="2.125" style="3" customWidth="1"/>
    <col min="1819" max="1820" width="2.375" style="3" customWidth="1"/>
    <col min="1821" max="1822" width="2.125" style="3" customWidth="1"/>
    <col min="1823" max="1830" width="1.625" style="3" customWidth="1"/>
    <col min="1831" max="1831" width="1.875" style="3" customWidth="1"/>
    <col min="1832" max="1832" width="1.625" style="3" customWidth="1"/>
    <col min="1833" max="1833" width="2.25" style="3" customWidth="1"/>
    <col min="1834" max="1834" width="1.625" style="3" customWidth="1"/>
    <col min="1835" max="1835" width="2.25" style="3" customWidth="1"/>
    <col min="1836" max="1837" width="1.625" style="3" customWidth="1"/>
    <col min="1838" max="1838" width="2.625" style="3" customWidth="1"/>
    <col min="1839" max="1846" width="1.625" style="3" customWidth="1"/>
    <col min="1847" max="1850" width="2" style="3" customWidth="1"/>
    <col min="1851" max="1851" width="0.75" style="3" customWidth="1"/>
    <col min="1852" max="1948" width="1.625" style="3" customWidth="1"/>
    <col min="1949" max="2048" width="9" style="3"/>
    <col min="2049" max="2049" width="1.625" style="3" customWidth="1"/>
    <col min="2050" max="2050" width="2.25" style="3" customWidth="1"/>
    <col min="2051" max="2070" width="1.625" style="3" customWidth="1"/>
    <col min="2071" max="2073" width="1.875" style="3" customWidth="1"/>
    <col min="2074" max="2074" width="2.125" style="3" customWidth="1"/>
    <col min="2075" max="2076" width="2.375" style="3" customWidth="1"/>
    <col min="2077" max="2078" width="2.125" style="3" customWidth="1"/>
    <col min="2079" max="2086" width="1.625" style="3" customWidth="1"/>
    <col min="2087" max="2087" width="1.875" style="3" customWidth="1"/>
    <col min="2088" max="2088" width="1.625" style="3" customWidth="1"/>
    <col min="2089" max="2089" width="2.25" style="3" customWidth="1"/>
    <col min="2090" max="2090" width="1.625" style="3" customWidth="1"/>
    <col min="2091" max="2091" width="2.25" style="3" customWidth="1"/>
    <col min="2092" max="2093" width="1.625" style="3" customWidth="1"/>
    <col min="2094" max="2094" width="2.625" style="3" customWidth="1"/>
    <col min="2095" max="2102" width="1.625" style="3" customWidth="1"/>
    <col min="2103" max="2106" width="2" style="3" customWidth="1"/>
    <col min="2107" max="2107" width="0.75" style="3" customWidth="1"/>
    <col min="2108" max="2204" width="1.625" style="3" customWidth="1"/>
    <col min="2205" max="2304" width="9" style="3"/>
    <col min="2305" max="2305" width="1.625" style="3" customWidth="1"/>
    <col min="2306" max="2306" width="2.25" style="3" customWidth="1"/>
    <col min="2307" max="2326" width="1.625" style="3" customWidth="1"/>
    <col min="2327" max="2329" width="1.875" style="3" customWidth="1"/>
    <col min="2330" max="2330" width="2.125" style="3" customWidth="1"/>
    <col min="2331" max="2332" width="2.375" style="3" customWidth="1"/>
    <col min="2333" max="2334" width="2.125" style="3" customWidth="1"/>
    <col min="2335" max="2342" width="1.625" style="3" customWidth="1"/>
    <col min="2343" max="2343" width="1.875" style="3" customWidth="1"/>
    <col min="2344" max="2344" width="1.625" style="3" customWidth="1"/>
    <col min="2345" max="2345" width="2.25" style="3" customWidth="1"/>
    <col min="2346" max="2346" width="1.625" style="3" customWidth="1"/>
    <col min="2347" max="2347" width="2.25" style="3" customWidth="1"/>
    <col min="2348" max="2349" width="1.625" style="3" customWidth="1"/>
    <col min="2350" max="2350" width="2.625" style="3" customWidth="1"/>
    <col min="2351" max="2358" width="1.625" style="3" customWidth="1"/>
    <col min="2359" max="2362" width="2" style="3" customWidth="1"/>
    <col min="2363" max="2363" width="0.75" style="3" customWidth="1"/>
    <col min="2364" max="2460" width="1.625" style="3" customWidth="1"/>
    <col min="2461" max="2560" width="9" style="3"/>
    <col min="2561" max="2561" width="1.625" style="3" customWidth="1"/>
    <col min="2562" max="2562" width="2.25" style="3" customWidth="1"/>
    <col min="2563" max="2582" width="1.625" style="3" customWidth="1"/>
    <col min="2583" max="2585" width="1.875" style="3" customWidth="1"/>
    <col min="2586" max="2586" width="2.125" style="3" customWidth="1"/>
    <col min="2587" max="2588" width="2.375" style="3" customWidth="1"/>
    <col min="2589" max="2590" width="2.125" style="3" customWidth="1"/>
    <col min="2591" max="2598" width="1.625" style="3" customWidth="1"/>
    <col min="2599" max="2599" width="1.875" style="3" customWidth="1"/>
    <col min="2600" max="2600" width="1.625" style="3" customWidth="1"/>
    <col min="2601" max="2601" width="2.25" style="3" customWidth="1"/>
    <col min="2602" max="2602" width="1.625" style="3" customWidth="1"/>
    <col min="2603" max="2603" width="2.25" style="3" customWidth="1"/>
    <col min="2604" max="2605" width="1.625" style="3" customWidth="1"/>
    <col min="2606" max="2606" width="2.625" style="3" customWidth="1"/>
    <col min="2607" max="2614" width="1.625" style="3" customWidth="1"/>
    <col min="2615" max="2618" width="2" style="3" customWidth="1"/>
    <col min="2619" max="2619" width="0.75" style="3" customWidth="1"/>
    <col min="2620" max="2716" width="1.625" style="3" customWidth="1"/>
    <col min="2717" max="2816" width="9" style="3"/>
    <col min="2817" max="2817" width="1.625" style="3" customWidth="1"/>
    <col min="2818" max="2818" width="2.25" style="3" customWidth="1"/>
    <col min="2819" max="2838" width="1.625" style="3" customWidth="1"/>
    <col min="2839" max="2841" width="1.875" style="3" customWidth="1"/>
    <col min="2842" max="2842" width="2.125" style="3" customWidth="1"/>
    <col min="2843" max="2844" width="2.375" style="3" customWidth="1"/>
    <col min="2845" max="2846" width="2.125" style="3" customWidth="1"/>
    <col min="2847" max="2854" width="1.625" style="3" customWidth="1"/>
    <col min="2855" max="2855" width="1.875" style="3" customWidth="1"/>
    <col min="2856" max="2856" width="1.625" style="3" customWidth="1"/>
    <col min="2857" max="2857" width="2.25" style="3" customWidth="1"/>
    <col min="2858" max="2858" width="1.625" style="3" customWidth="1"/>
    <col min="2859" max="2859" width="2.25" style="3" customWidth="1"/>
    <col min="2860" max="2861" width="1.625" style="3" customWidth="1"/>
    <col min="2862" max="2862" width="2.625" style="3" customWidth="1"/>
    <col min="2863" max="2870" width="1.625" style="3" customWidth="1"/>
    <col min="2871" max="2874" width="2" style="3" customWidth="1"/>
    <col min="2875" max="2875" width="0.75" style="3" customWidth="1"/>
    <col min="2876" max="2972" width="1.625" style="3" customWidth="1"/>
    <col min="2973" max="3072" width="9" style="3"/>
    <col min="3073" max="3073" width="1.625" style="3" customWidth="1"/>
    <col min="3074" max="3074" width="2.25" style="3" customWidth="1"/>
    <col min="3075" max="3094" width="1.625" style="3" customWidth="1"/>
    <col min="3095" max="3097" width="1.875" style="3" customWidth="1"/>
    <col min="3098" max="3098" width="2.125" style="3" customWidth="1"/>
    <col min="3099" max="3100" width="2.375" style="3" customWidth="1"/>
    <col min="3101" max="3102" width="2.125" style="3" customWidth="1"/>
    <col min="3103" max="3110" width="1.625" style="3" customWidth="1"/>
    <col min="3111" max="3111" width="1.875" style="3" customWidth="1"/>
    <col min="3112" max="3112" width="1.625" style="3" customWidth="1"/>
    <col min="3113" max="3113" width="2.25" style="3" customWidth="1"/>
    <col min="3114" max="3114" width="1.625" style="3" customWidth="1"/>
    <col min="3115" max="3115" width="2.25" style="3" customWidth="1"/>
    <col min="3116" max="3117" width="1.625" style="3" customWidth="1"/>
    <col min="3118" max="3118" width="2.625" style="3" customWidth="1"/>
    <col min="3119" max="3126" width="1.625" style="3" customWidth="1"/>
    <col min="3127" max="3130" width="2" style="3" customWidth="1"/>
    <col min="3131" max="3131" width="0.75" style="3" customWidth="1"/>
    <col min="3132" max="3228" width="1.625" style="3" customWidth="1"/>
    <col min="3229" max="3328" width="9" style="3"/>
    <col min="3329" max="3329" width="1.625" style="3" customWidth="1"/>
    <col min="3330" max="3330" width="2.25" style="3" customWidth="1"/>
    <col min="3331" max="3350" width="1.625" style="3" customWidth="1"/>
    <col min="3351" max="3353" width="1.875" style="3" customWidth="1"/>
    <col min="3354" max="3354" width="2.125" style="3" customWidth="1"/>
    <col min="3355" max="3356" width="2.375" style="3" customWidth="1"/>
    <col min="3357" max="3358" width="2.125" style="3" customWidth="1"/>
    <col min="3359" max="3366" width="1.625" style="3" customWidth="1"/>
    <col min="3367" max="3367" width="1.875" style="3" customWidth="1"/>
    <col min="3368" max="3368" width="1.625" style="3" customWidth="1"/>
    <col min="3369" max="3369" width="2.25" style="3" customWidth="1"/>
    <col min="3370" max="3370" width="1.625" style="3" customWidth="1"/>
    <col min="3371" max="3371" width="2.25" style="3" customWidth="1"/>
    <col min="3372" max="3373" width="1.625" style="3" customWidth="1"/>
    <col min="3374" max="3374" width="2.625" style="3" customWidth="1"/>
    <col min="3375" max="3382" width="1.625" style="3" customWidth="1"/>
    <col min="3383" max="3386" width="2" style="3" customWidth="1"/>
    <col min="3387" max="3387" width="0.75" style="3" customWidth="1"/>
    <col min="3388" max="3484" width="1.625" style="3" customWidth="1"/>
    <col min="3485" max="3584" width="9" style="3"/>
    <col min="3585" max="3585" width="1.625" style="3" customWidth="1"/>
    <col min="3586" max="3586" width="2.25" style="3" customWidth="1"/>
    <col min="3587" max="3606" width="1.625" style="3" customWidth="1"/>
    <col min="3607" max="3609" width="1.875" style="3" customWidth="1"/>
    <col min="3610" max="3610" width="2.125" style="3" customWidth="1"/>
    <col min="3611" max="3612" width="2.375" style="3" customWidth="1"/>
    <col min="3613" max="3614" width="2.125" style="3" customWidth="1"/>
    <col min="3615" max="3622" width="1.625" style="3" customWidth="1"/>
    <col min="3623" max="3623" width="1.875" style="3" customWidth="1"/>
    <col min="3624" max="3624" width="1.625" style="3" customWidth="1"/>
    <col min="3625" max="3625" width="2.25" style="3" customWidth="1"/>
    <col min="3626" max="3626" width="1.625" style="3" customWidth="1"/>
    <col min="3627" max="3627" width="2.25" style="3" customWidth="1"/>
    <col min="3628" max="3629" width="1.625" style="3" customWidth="1"/>
    <col min="3630" max="3630" width="2.625" style="3" customWidth="1"/>
    <col min="3631" max="3638" width="1.625" style="3" customWidth="1"/>
    <col min="3639" max="3642" width="2" style="3" customWidth="1"/>
    <col min="3643" max="3643" width="0.75" style="3" customWidth="1"/>
    <col min="3644" max="3740" width="1.625" style="3" customWidth="1"/>
    <col min="3741" max="3840" width="9" style="3"/>
    <col min="3841" max="3841" width="1.625" style="3" customWidth="1"/>
    <col min="3842" max="3842" width="2.25" style="3" customWidth="1"/>
    <col min="3843" max="3862" width="1.625" style="3" customWidth="1"/>
    <col min="3863" max="3865" width="1.875" style="3" customWidth="1"/>
    <col min="3866" max="3866" width="2.125" style="3" customWidth="1"/>
    <col min="3867" max="3868" width="2.375" style="3" customWidth="1"/>
    <col min="3869" max="3870" width="2.125" style="3" customWidth="1"/>
    <col min="3871" max="3878" width="1.625" style="3" customWidth="1"/>
    <col min="3879" max="3879" width="1.875" style="3" customWidth="1"/>
    <col min="3880" max="3880" width="1.625" style="3" customWidth="1"/>
    <col min="3881" max="3881" width="2.25" style="3" customWidth="1"/>
    <col min="3882" max="3882" width="1.625" style="3" customWidth="1"/>
    <col min="3883" max="3883" width="2.25" style="3" customWidth="1"/>
    <col min="3884" max="3885" width="1.625" style="3" customWidth="1"/>
    <col min="3886" max="3886" width="2.625" style="3" customWidth="1"/>
    <col min="3887" max="3894" width="1.625" style="3" customWidth="1"/>
    <col min="3895" max="3898" width="2" style="3" customWidth="1"/>
    <col min="3899" max="3899" width="0.75" style="3" customWidth="1"/>
    <col min="3900" max="3996" width="1.625" style="3" customWidth="1"/>
    <col min="3997" max="4096" width="9" style="3"/>
    <col min="4097" max="4097" width="1.625" style="3" customWidth="1"/>
    <col min="4098" max="4098" width="2.25" style="3" customWidth="1"/>
    <col min="4099" max="4118" width="1.625" style="3" customWidth="1"/>
    <col min="4119" max="4121" width="1.875" style="3" customWidth="1"/>
    <col min="4122" max="4122" width="2.125" style="3" customWidth="1"/>
    <col min="4123" max="4124" width="2.375" style="3" customWidth="1"/>
    <col min="4125" max="4126" width="2.125" style="3" customWidth="1"/>
    <col min="4127" max="4134" width="1.625" style="3" customWidth="1"/>
    <col min="4135" max="4135" width="1.875" style="3" customWidth="1"/>
    <col min="4136" max="4136" width="1.625" style="3" customWidth="1"/>
    <col min="4137" max="4137" width="2.25" style="3" customWidth="1"/>
    <col min="4138" max="4138" width="1.625" style="3" customWidth="1"/>
    <col min="4139" max="4139" width="2.25" style="3" customWidth="1"/>
    <col min="4140" max="4141" width="1.625" style="3" customWidth="1"/>
    <col min="4142" max="4142" width="2.625" style="3" customWidth="1"/>
    <col min="4143" max="4150" width="1.625" style="3" customWidth="1"/>
    <col min="4151" max="4154" width="2" style="3" customWidth="1"/>
    <col min="4155" max="4155" width="0.75" style="3" customWidth="1"/>
    <col min="4156" max="4252" width="1.625" style="3" customWidth="1"/>
    <col min="4253" max="4352" width="9" style="3"/>
    <col min="4353" max="4353" width="1.625" style="3" customWidth="1"/>
    <col min="4354" max="4354" width="2.25" style="3" customWidth="1"/>
    <col min="4355" max="4374" width="1.625" style="3" customWidth="1"/>
    <col min="4375" max="4377" width="1.875" style="3" customWidth="1"/>
    <col min="4378" max="4378" width="2.125" style="3" customWidth="1"/>
    <col min="4379" max="4380" width="2.375" style="3" customWidth="1"/>
    <col min="4381" max="4382" width="2.125" style="3" customWidth="1"/>
    <col min="4383" max="4390" width="1.625" style="3" customWidth="1"/>
    <col min="4391" max="4391" width="1.875" style="3" customWidth="1"/>
    <col min="4392" max="4392" width="1.625" style="3" customWidth="1"/>
    <col min="4393" max="4393" width="2.25" style="3" customWidth="1"/>
    <col min="4394" max="4394" width="1.625" style="3" customWidth="1"/>
    <col min="4395" max="4395" width="2.25" style="3" customWidth="1"/>
    <col min="4396" max="4397" width="1.625" style="3" customWidth="1"/>
    <col min="4398" max="4398" width="2.625" style="3" customWidth="1"/>
    <col min="4399" max="4406" width="1.625" style="3" customWidth="1"/>
    <col min="4407" max="4410" width="2" style="3" customWidth="1"/>
    <col min="4411" max="4411" width="0.75" style="3" customWidth="1"/>
    <col min="4412" max="4508" width="1.625" style="3" customWidth="1"/>
    <col min="4509" max="4608" width="9" style="3"/>
    <col min="4609" max="4609" width="1.625" style="3" customWidth="1"/>
    <col min="4610" max="4610" width="2.25" style="3" customWidth="1"/>
    <col min="4611" max="4630" width="1.625" style="3" customWidth="1"/>
    <col min="4631" max="4633" width="1.875" style="3" customWidth="1"/>
    <col min="4634" max="4634" width="2.125" style="3" customWidth="1"/>
    <col min="4635" max="4636" width="2.375" style="3" customWidth="1"/>
    <col min="4637" max="4638" width="2.125" style="3" customWidth="1"/>
    <col min="4639" max="4646" width="1.625" style="3" customWidth="1"/>
    <col min="4647" max="4647" width="1.875" style="3" customWidth="1"/>
    <col min="4648" max="4648" width="1.625" style="3" customWidth="1"/>
    <col min="4649" max="4649" width="2.25" style="3" customWidth="1"/>
    <col min="4650" max="4650" width="1.625" style="3" customWidth="1"/>
    <col min="4651" max="4651" width="2.25" style="3" customWidth="1"/>
    <col min="4652" max="4653" width="1.625" style="3" customWidth="1"/>
    <col min="4654" max="4654" width="2.625" style="3" customWidth="1"/>
    <col min="4655" max="4662" width="1.625" style="3" customWidth="1"/>
    <col min="4663" max="4666" width="2" style="3" customWidth="1"/>
    <col min="4667" max="4667" width="0.75" style="3" customWidth="1"/>
    <col min="4668" max="4764" width="1.625" style="3" customWidth="1"/>
    <col min="4765" max="4864" width="9" style="3"/>
    <col min="4865" max="4865" width="1.625" style="3" customWidth="1"/>
    <col min="4866" max="4866" width="2.25" style="3" customWidth="1"/>
    <col min="4867" max="4886" width="1.625" style="3" customWidth="1"/>
    <col min="4887" max="4889" width="1.875" style="3" customWidth="1"/>
    <col min="4890" max="4890" width="2.125" style="3" customWidth="1"/>
    <col min="4891" max="4892" width="2.375" style="3" customWidth="1"/>
    <col min="4893" max="4894" width="2.125" style="3" customWidth="1"/>
    <col min="4895" max="4902" width="1.625" style="3" customWidth="1"/>
    <col min="4903" max="4903" width="1.875" style="3" customWidth="1"/>
    <col min="4904" max="4904" width="1.625" style="3" customWidth="1"/>
    <col min="4905" max="4905" width="2.25" style="3" customWidth="1"/>
    <col min="4906" max="4906" width="1.625" style="3" customWidth="1"/>
    <col min="4907" max="4907" width="2.25" style="3" customWidth="1"/>
    <col min="4908" max="4909" width="1.625" style="3" customWidth="1"/>
    <col min="4910" max="4910" width="2.625" style="3" customWidth="1"/>
    <col min="4911" max="4918" width="1.625" style="3" customWidth="1"/>
    <col min="4919" max="4922" width="2" style="3" customWidth="1"/>
    <col min="4923" max="4923" width="0.75" style="3" customWidth="1"/>
    <col min="4924" max="5020" width="1.625" style="3" customWidth="1"/>
    <col min="5021" max="5120" width="9" style="3"/>
    <col min="5121" max="5121" width="1.625" style="3" customWidth="1"/>
    <col min="5122" max="5122" width="2.25" style="3" customWidth="1"/>
    <col min="5123" max="5142" width="1.625" style="3" customWidth="1"/>
    <col min="5143" max="5145" width="1.875" style="3" customWidth="1"/>
    <col min="5146" max="5146" width="2.125" style="3" customWidth="1"/>
    <col min="5147" max="5148" width="2.375" style="3" customWidth="1"/>
    <col min="5149" max="5150" width="2.125" style="3" customWidth="1"/>
    <col min="5151" max="5158" width="1.625" style="3" customWidth="1"/>
    <col min="5159" max="5159" width="1.875" style="3" customWidth="1"/>
    <col min="5160" max="5160" width="1.625" style="3" customWidth="1"/>
    <col min="5161" max="5161" width="2.25" style="3" customWidth="1"/>
    <col min="5162" max="5162" width="1.625" style="3" customWidth="1"/>
    <col min="5163" max="5163" width="2.25" style="3" customWidth="1"/>
    <col min="5164" max="5165" width="1.625" style="3" customWidth="1"/>
    <col min="5166" max="5166" width="2.625" style="3" customWidth="1"/>
    <col min="5167" max="5174" width="1.625" style="3" customWidth="1"/>
    <col min="5175" max="5178" width="2" style="3" customWidth="1"/>
    <col min="5179" max="5179" width="0.75" style="3" customWidth="1"/>
    <col min="5180" max="5276" width="1.625" style="3" customWidth="1"/>
    <col min="5277" max="5376" width="9" style="3"/>
    <col min="5377" max="5377" width="1.625" style="3" customWidth="1"/>
    <col min="5378" max="5378" width="2.25" style="3" customWidth="1"/>
    <col min="5379" max="5398" width="1.625" style="3" customWidth="1"/>
    <col min="5399" max="5401" width="1.875" style="3" customWidth="1"/>
    <col min="5402" max="5402" width="2.125" style="3" customWidth="1"/>
    <col min="5403" max="5404" width="2.375" style="3" customWidth="1"/>
    <col min="5405" max="5406" width="2.125" style="3" customWidth="1"/>
    <col min="5407" max="5414" width="1.625" style="3" customWidth="1"/>
    <col min="5415" max="5415" width="1.875" style="3" customWidth="1"/>
    <col min="5416" max="5416" width="1.625" style="3" customWidth="1"/>
    <col min="5417" max="5417" width="2.25" style="3" customWidth="1"/>
    <col min="5418" max="5418" width="1.625" style="3" customWidth="1"/>
    <col min="5419" max="5419" width="2.25" style="3" customWidth="1"/>
    <col min="5420" max="5421" width="1.625" style="3" customWidth="1"/>
    <col min="5422" max="5422" width="2.625" style="3" customWidth="1"/>
    <col min="5423" max="5430" width="1.625" style="3" customWidth="1"/>
    <col min="5431" max="5434" width="2" style="3" customWidth="1"/>
    <col min="5435" max="5435" width="0.75" style="3" customWidth="1"/>
    <col min="5436" max="5532" width="1.625" style="3" customWidth="1"/>
    <col min="5533" max="5632" width="9" style="3"/>
    <col min="5633" max="5633" width="1.625" style="3" customWidth="1"/>
    <col min="5634" max="5634" width="2.25" style="3" customWidth="1"/>
    <col min="5635" max="5654" width="1.625" style="3" customWidth="1"/>
    <col min="5655" max="5657" width="1.875" style="3" customWidth="1"/>
    <col min="5658" max="5658" width="2.125" style="3" customWidth="1"/>
    <col min="5659" max="5660" width="2.375" style="3" customWidth="1"/>
    <col min="5661" max="5662" width="2.125" style="3" customWidth="1"/>
    <col min="5663" max="5670" width="1.625" style="3" customWidth="1"/>
    <col min="5671" max="5671" width="1.875" style="3" customWidth="1"/>
    <col min="5672" max="5672" width="1.625" style="3" customWidth="1"/>
    <col min="5673" max="5673" width="2.25" style="3" customWidth="1"/>
    <col min="5674" max="5674" width="1.625" style="3" customWidth="1"/>
    <col min="5675" max="5675" width="2.25" style="3" customWidth="1"/>
    <col min="5676" max="5677" width="1.625" style="3" customWidth="1"/>
    <col min="5678" max="5678" width="2.625" style="3" customWidth="1"/>
    <col min="5679" max="5686" width="1.625" style="3" customWidth="1"/>
    <col min="5687" max="5690" width="2" style="3" customWidth="1"/>
    <col min="5691" max="5691" width="0.75" style="3" customWidth="1"/>
    <col min="5692" max="5788" width="1.625" style="3" customWidth="1"/>
    <col min="5789" max="5888" width="9" style="3"/>
    <col min="5889" max="5889" width="1.625" style="3" customWidth="1"/>
    <col min="5890" max="5890" width="2.25" style="3" customWidth="1"/>
    <col min="5891" max="5910" width="1.625" style="3" customWidth="1"/>
    <col min="5911" max="5913" width="1.875" style="3" customWidth="1"/>
    <col min="5914" max="5914" width="2.125" style="3" customWidth="1"/>
    <col min="5915" max="5916" width="2.375" style="3" customWidth="1"/>
    <col min="5917" max="5918" width="2.125" style="3" customWidth="1"/>
    <col min="5919" max="5926" width="1.625" style="3" customWidth="1"/>
    <col min="5927" max="5927" width="1.875" style="3" customWidth="1"/>
    <col min="5928" max="5928" width="1.625" style="3" customWidth="1"/>
    <col min="5929" max="5929" width="2.25" style="3" customWidth="1"/>
    <col min="5930" max="5930" width="1.625" style="3" customWidth="1"/>
    <col min="5931" max="5931" width="2.25" style="3" customWidth="1"/>
    <col min="5932" max="5933" width="1.625" style="3" customWidth="1"/>
    <col min="5934" max="5934" width="2.625" style="3" customWidth="1"/>
    <col min="5935" max="5942" width="1.625" style="3" customWidth="1"/>
    <col min="5943" max="5946" width="2" style="3" customWidth="1"/>
    <col min="5947" max="5947" width="0.75" style="3" customWidth="1"/>
    <col min="5948" max="6044" width="1.625" style="3" customWidth="1"/>
    <col min="6045" max="6144" width="9" style="3"/>
    <col min="6145" max="6145" width="1.625" style="3" customWidth="1"/>
    <col min="6146" max="6146" width="2.25" style="3" customWidth="1"/>
    <col min="6147" max="6166" width="1.625" style="3" customWidth="1"/>
    <col min="6167" max="6169" width="1.875" style="3" customWidth="1"/>
    <col min="6170" max="6170" width="2.125" style="3" customWidth="1"/>
    <col min="6171" max="6172" width="2.375" style="3" customWidth="1"/>
    <col min="6173" max="6174" width="2.125" style="3" customWidth="1"/>
    <col min="6175" max="6182" width="1.625" style="3" customWidth="1"/>
    <col min="6183" max="6183" width="1.875" style="3" customWidth="1"/>
    <col min="6184" max="6184" width="1.625" style="3" customWidth="1"/>
    <col min="6185" max="6185" width="2.25" style="3" customWidth="1"/>
    <col min="6186" max="6186" width="1.625" style="3" customWidth="1"/>
    <col min="6187" max="6187" width="2.25" style="3" customWidth="1"/>
    <col min="6188" max="6189" width="1.625" style="3" customWidth="1"/>
    <col min="6190" max="6190" width="2.625" style="3" customWidth="1"/>
    <col min="6191" max="6198" width="1.625" style="3" customWidth="1"/>
    <col min="6199" max="6202" width="2" style="3" customWidth="1"/>
    <col min="6203" max="6203" width="0.75" style="3" customWidth="1"/>
    <col min="6204" max="6300" width="1.625" style="3" customWidth="1"/>
    <col min="6301" max="6400" width="9" style="3"/>
    <col min="6401" max="6401" width="1.625" style="3" customWidth="1"/>
    <col min="6402" max="6402" width="2.25" style="3" customWidth="1"/>
    <col min="6403" max="6422" width="1.625" style="3" customWidth="1"/>
    <col min="6423" max="6425" width="1.875" style="3" customWidth="1"/>
    <col min="6426" max="6426" width="2.125" style="3" customWidth="1"/>
    <col min="6427" max="6428" width="2.375" style="3" customWidth="1"/>
    <col min="6429" max="6430" width="2.125" style="3" customWidth="1"/>
    <col min="6431" max="6438" width="1.625" style="3" customWidth="1"/>
    <col min="6439" max="6439" width="1.875" style="3" customWidth="1"/>
    <col min="6440" max="6440" width="1.625" style="3" customWidth="1"/>
    <col min="6441" max="6441" width="2.25" style="3" customWidth="1"/>
    <col min="6442" max="6442" width="1.625" style="3" customWidth="1"/>
    <col min="6443" max="6443" width="2.25" style="3" customWidth="1"/>
    <col min="6444" max="6445" width="1.625" style="3" customWidth="1"/>
    <col min="6446" max="6446" width="2.625" style="3" customWidth="1"/>
    <col min="6447" max="6454" width="1.625" style="3" customWidth="1"/>
    <col min="6455" max="6458" width="2" style="3" customWidth="1"/>
    <col min="6459" max="6459" width="0.75" style="3" customWidth="1"/>
    <col min="6460" max="6556" width="1.625" style="3" customWidth="1"/>
    <col min="6557" max="6656" width="9" style="3"/>
    <col min="6657" max="6657" width="1.625" style="3" customWidth="1"/>
    <col min="6658" max="6658" width="2.25" style="3" customWidth="1"/>
    <col min="6659" max="6678" width="1.625" style="3" customWidth="1"/>
    <col min="6679" max="6681" width="1.875" style="3" customWidth="1"/>
    <col min="6682" max="6682" width="2.125" style="3" customWidth="1"/>
    <col min="6683" max="6684" width="2.375" style="3" customWidth="1"/>
    <col min="6685" max="6686" width="2.125" style="3" customWidth="1"/>
    <col min="6687" max="6694" width="1.625" style="3" customWidth="1"/>
    <col min="6695" max="6695" width="1.875" style="3" customWidth="1"/>
    <col min="6696" max="6696" width="1.625" style="3" customWidth="1"/>
    <col min="6697" max="6697" width="2.25" style="3" customWidth="1"/>
    <col min="6698" max="6698" width="1.625" style="3" customWidth="1"/>
    <col min="6699" max="6699" width="2.25" style="3" customWidth="1"/>
    <col min="6700" max="6701" width="1.625" style="3" customWidth="1"/>
    <col min="6702" max="6702" width="2.625" style="3" customWidth="1"/>
    <col min="6703" max="6710" width="1.625" style="3" customWidth="1"/>
    <col min="6711" max="6714" width="2" style="3" customWidth="1"/>
    <col min="6715" max="6715" width="0.75" style="3" customWidth="1"/>
    <col min="6716" max="6812" width="1.625" style="3" customWidth="1"/>
    <col min="6813" max="6912" width="9" style="3"/>
    <col min="6913" max="6913" width="1.625" style="3" customWidth="1"/>
    <col min="6914" max="6914" width="2.25" style="3" customWidth="1"/>
    <col min="6915" max="6934" width="1.625" style="3" customWidth="1"/>
    <col min="6935" max="6937" width="1.875" style="3" customWidth="1"/>
    <col min="6938" max="6938" width="2.125" style="3" customWidth="1"/>
    <col min="6939" max="6940" width="2.375" style="3" customWidth="1"/>
    <col min="6941" max="6942" width="2.125" style="3" customWidth="1"/>
    <col min="6943" max="6950" width="1.625" style="3" customWidth="1"/>
    <col min="6951" max="6951" width="1.875" style="3" customWidth="1"/>
    <col min="6952" max="6952" width="1.625" style="3" customWidth="1"/>
    <col min="6953" max="6953" width="2.25" style="3" customWidth="1"/>
    <col min="6954" max="6954" width="1.625" style="3" customWidth="1"/>
    <col min="6955" max="6955" width="2.25" style="3" customWidth="1"/>
    <col min="6956" max="6957" width="1.625" style="3" customWidth="1"/>
    <col min="6958" max="6958" width="2.625" style="3" customWidth="1"/>
    <col min="6959" max="6966" width="1.625" style="3" customWidth="1"/>
    <col min="6967" max="6970" width="2" style="3" customWidth="1"/>
    <col min="6971" max="6971" width="0.75" style="3" customWidth="1"/>
    <col min="6972" max="7068" width="1.625" style="3" customWidth="1"/>
    <col min="7069" max="7168" width="9" style="3"/>
    <col min="7169" max="7169" width="1.625" style="3" customWidth="1"/>
    <col min="7170" max="7170" width="2.25" style="3" customWidth="1"/>
    <col min="7171" max="7190" width="1.625" style="3" customWidth="1"/>
    <col min="7191" max="7193" width="1.875" style="3" customWidth="1"/>
    <col min="7194" max="7194" width="2.125" style="3" customWidth="1"/>
    <col min="7195" max="7196" width="2.375" style="3" customWidth="1"/>
    <col min="7197" max="7198" width="2.125" style="3" customWidth="1"/>
    <col min="7199" max="7206" width="1.625" style="3" customWidth="1"/>
    <col min="7207" max="7207" width="1.875" style="3" customWidth="1"/>
    <col min="7208" max="7208" width="1.625" style="3" customWidth="1"/>
    <col min="7209" max="7209" width="2.25" style="3" customWidth="1"/>
    <col min="7210" max="7210" width="1.625" style="3" customWidth="1"/>
    <col min="7211" max="7211" width="2.25" style="3" customWidth="1"/>
    <col min="7212" max="7213" width="1.625" style="3" customWidth="1"/>
    <col min="7214" max="7214" width="2.625" style="3" customWidth="1"/>
    <col min="7215" max="7222" width="1.625" style="3" customWidth="1"/>
    <col min="7223" max="7226" width="2" style="3" customWidth="1"/>
    <col min="7227" max="7227" width="0.75" style="3" customWidth="1"/>
    <col min="7228" max="7324" width="1.625" style="3" customWidth="1"/>
    <col min="7325" max="7424" width="9" style="3"/>
    <col min="7425" max="7425" width="1.625" style="3" customWidth="1"/>
    <col min="7426" max="7426" width="2.25" style="3" customWidth="1"/>
    <col min="7427" max="7446" width="1.625" style="3" customWidth="1"/>
    <col min="7447" max="7449" width="1.875" style="3" customWidth="1"/>
    <col min="7450" max="7450" width="2.125" style="3" customWidth="1"/>
    <col min="7451" max="7452" width="2.375" style="3" customWidth="1"/>
    <col min="7453" max="7454" width="2.125" style="3" customWidth="1"/>
    <col min="7455" max="7462" width="1.625" style="3" customWidth="1"/>
    <col min="7463" max="7463" width="1.875" style="3" customWidth="1"/>
    <col min="7464" max="7464" width="1.625" style="3" customWidth="1"/>
    <col min="7465" max="7465" width="2.25" style="3" customWidth="1"/>
    <col min="7466" max="7466" width="1.625" style="3" customWidth="1"/>
    <col min="7467" max="7467" width="2.25" style="3" customWidth="1"/>
    <col min="7468" max="7469" width="1.625" style="3" customWidth="1"/>
    <col min="7470" max="7470" width="2.625" style="3" customWidth="1"/>
    <col min="7471" max="7478" width="1.625" style="3" customWidth="1"/>
    <col min="7479" max="7482" width="2" style="3" customWidth="1"/>
    <col min="7483" max="7483" width="0.75" style="3" customWidth="1"/>
    <col min="7484" max="7580" width="1.625" style="3" customWidth="1"/>
    <col min="7581" max="7680" width="9" style="3"/>
    <col min="7681" max="7681" width="1.625" style="3" customWidth="1"/>
    <col min="7682" max="7682" width="2.25" style="3" customWidth="1"/>
    <col min="7683" max="7702" width="1.625" style="3" customWidth="1"/>
    <col min="7703" max="7705" width="1.875" style="3" customWidth="1"/>
    <col min="7706" max="7706" width="2.125" style="3" customWidth="1"/>
    <col min="7707" max="7708" width="2.375" style="3" customWidth="1"/>
    <col min="7709" max="7710" width="2.125" style="3" customWidth="1"/>
    <col min="7711" max="7718" width="1.625" style="3" customWidth="1"/>
    <col min="7719" max="7719" width="1.875" style="3" customWidth="1"/>
    <col min="7720" max="7720" width="1.625" style="3" customWidth="1"/>
    <col min="7721" max="7721" width="2.25" style="3" customWidth="1"/>
    <col min="7722" max="7722" width="1.625" style="3" customWidth="1"/>
    <col min="7723" max="7723" width="2.25" style="3" customWidth="1"/>
    <col min="7724" max="7725" width="1.625" style="3" customWidth="1"/>
    <col min="7726" max="7726" width="2.625" style="3" customWidth="1"/>
    <col min="7727" max="7734" width="1.625" style="3" customWidth="1"/>
    <col min="7735" max="7738" width="2" style="3" customWidth="1"/>
    <col min="7739" max="7739" width="0.75" style="3" customWidth="1"/>
    <col min="7740" max="7836" width="1.625" style="3" customWidth="1"/>
    <col min="7837" max="7936" width="9" style="3"/>
    <col min="7937" max="7937" width="1.625" style="3" customWidth="1"/>
    <col min="7938" max="7938" width="2.25" style="3" customWidth="1"/>
    <col min="7939" max="7958" width="1.625" style="3" customWidth="1"/>
    <col min="7959" max="7961" width="1.875" style="3" customWidth="1"/>
    <col min="7962" max="7962" width="2.125" style="3" customWidth="1"/>
    <col min="7963" max="7964" width="2.375" style="3" customWidth="1"/>
    <col min="7965" max="7966" width="2.125" style="3" customWidth="1"/>
    <col min="7967" max="7974" width="1.625" style="3" customWidth="1"/>
    <col min="7975" max="7975" width="1.875" style="3" customWidth="1"/>
    <col min="7976" max="7976" width="1.625" style="3" customWidth="1"/>
    <col min="7977" max="7977" width="2.25" style="3" customWidth="1"/>
    <col min="7978" max="7978" width="1.625" style="3" customWidth="1"/>
    <col min="7979" max="7979" width="2.25" style="3" customWidth="1"/>
    <col min="7980" max="7981" width="1.625" style="3" customWidth="1"/>
    <col min="7982" max="7982" width="2.625" style="3" customWidth="1"/>
    <col min="7983" max="7990" width="1.625" style="3" customWidth="1"/>
    <col min="7991" max="7994" width="2" style="3" customWidth="1"/>
    <col min="7995" max="7995" width="0.75" style="3" customWidth="1"/>
    <col min="7996" max="8092" width="1.625" style="3" customWidth="1"/>
    <col min="8093" max="8192" width="9" style="3"/>
    <col min="8193" max="8193" width="1.625" style="3" customWidth="1"/>
    <col min="8194" max="8194" width="2.25" style="3" customWidth="1"/>
    <col min="8195" max="8214" width="1.625" style="3" customWidth="1"/>
    <col min="8215" max="8217" width="1.875" style="3" customWidth="1"/>
    <col min="8218" max="8218" width="2.125" style="3" customWidth="1"/>
    <col min="8219" max="8220" width="2.375" style="3" customWidth="1"/>
    <col min="8221" max="8222" width="2.125" style="3" customWidth="1"/>
    <col min="8223" max="8230" width="1.625" style="3" customWidth="1"/>
    <col min="8231" max="8231" width="1.875" style="3" customWidth="1"/>
    <col min="8232" max="8232" width="1.625" style="3" customWidth="1"/>
    <col min="8233" max="8233" width="2.25" style="3" customWidth="1"/>
    <col min="8234" max="8234" width="1.625" style="3" customWidth="1"/>
    <col min="8235" max="8235" width="2.25" style="3" customWidth="1"/>
    <col min="8236" max="8237" width="1.625" style="3" customWidth="1"/>
    <col min="8238" max="8238" width="2.625" style="3" customWidth="1"/>
    <col min="8239" max="8246" width="1.625" style="3" customWidth="1"/>
    <col min="8247" max="8250" width="2" style="3" customWidth="1"/>
    <col min="8251" max="8251" width="0.75" style="3" customWidth="1"/>
    <col min="8252" max="8348" width="1.625" style="3" customWidth="1"/>
    <col min="8349" max="8448" width="9" style="3"/>
    <col min="8449" max="8449" width="1.625" style="3" customWidth="1"/>
    <col min="8450" max="8450" width="2.25" style="3" customWidth="1"/>
    <col min="8451" max="8470" width="1.625" style="3" customWidth="1"/>
    <col min="8471" max="8473" width="1.875" style="3" customWidth="1"/>
    <col min="8474" max="8474" width="2.125" style="3" customWidth="1"/>
    <col min="8475" max="8476" width="2.375" style="3" customWidth="1"/>
    <col min="8477" max="8478" width="2.125" style="3" customWidth="1"/>
    <col min="8479" max="8486" width="1.625" style="3" customWidth="1"/>
    <col min="8487" max="8487" width="1.875" style="3" customWidth="1"/>
    <col min="8488" max="8488" width="1.625" style="3" customWidth="1"/>
    <col min="8489" max="8489" width="2.25" style="3" customWidth="1"/>
    <col min="8490" max="8490" width="1.625" style="3" customWidth="1"/>
    <col min="8491" max="8491" width="2.25" style="3" customWidth="1"/>
    <col min="8492" max="8493" width="1.625" style="3" customWidth="1"/>
    <col min="8494" max="8494" width="2.625" style="3" customWidth="1"/>
    <col min="8495" max="8502" width="1.625" style="3" customWidth="1"/>
    <col min="8503" max="8506" width="2" style="3" customWidth="1"/>
    <col min="8507" max="8507" width="0.75" style="3" customWidth="1"/>
    <col min="8508" max="8604" width="1.625" style="3" customWidth="1"/>
    <col min="8605" max="8704" width="9" style="3"/>
    <col min="8705" max="8705" width="1.625" style="3" customWidth="1"/>
    <col min="8706" max="8706" width="2.25" style="3" customWidth="1"/>
    <col min="8707" max="8726" width="1.625" style="3" customWidth="1"/>
    <col min="8727" max="8729" width="1.875" style="3" customWidth="1"/>
    <col min="8730" max="8730" width="2.125" style="3" customWidth="1"/>
    <col min="8731" max="8732" width="2.375" style="3" customWidth="1"/>
    <col min="8733" max="8734" width="2.125" style="3" customWidth="1"/>
    <col min="8735" max="8742" width="1.625" style="3" customWidth="1"/>
    <col min="8743" max="8743" width="1.875" style="3" customWidth="1"/>
    <col min="8744" max="8744" width="1.625" style="3" customWidth="1"/>
    <col min="8745" max="8745" width="2.25" style="3" customWidth="1"/>
    <col min="8746" max="8746" width="1.625" style="3" customWidth="1"/>
    <col min="8747" max="8747" width="2.25" style="3" customWidth="1"/>
    <col min="8748" max="8749" width="1.625" style="3" customWidth="1"/>
    <col min="8750" max="8750" width="2.625" style="3" customWidth="1"/>
    <col min="8751" max="8758" width="1.625" style="3" customWidth="1"/>
    <col min="8759" max="8762" width="2" style="3" customWidth="1"/>
    <col min="8763" max="8763" width="0.75" style="3" customWidth="1"/>
    <col min="8764" max="8860" width="1.625" style="3" customWidth="1"/>
    <col min="8861" max="8960" width="9" style="3"/>
    <col min="8961" max="8961" width="1.625" style="3" customWidth="1"/>
    <col min="8962" max="8962" width="2.25" style="3" customWidth="1"/>
    <col min="8963" max="8982" width="1.625" style="3" customWidth="1"/>
    <col min="8983" max="8985" width="1.875" style="3" customWidth="1"/>
    <col min="8986" max="8986" width="2.125" style="3" customWidth="1"/>
    <col min="8987" max="8988" width="2.375" style="3" customWidth="1"/>
    <col min="8989" max="8990" width="2.125" style="3" customWidth="1"/>
    <col min="8991" max="8998" width="1.625" style="3" customWidth="1"/>
    <col min="8999" max="8999" width="1.875" style="3" customWidth="1"/>
    <col min="9000" max="9000" width="1.625" style="3" customWidth="1"/>
    <col min="9001" max="9001" width="2.25" style="3" customWidth="1"/>
    <col min="9002" max="9002" width="1.625" style="3" customWidth="1"/>
    <col min="9003" max="9003" width="2.25" style="3" customWidth="1"/>
    <col min="9004" max="9005" width="1.625" style="3" customWidth="1"/>
    <col min="9006" max="9006" width="2.625" style="3" customWidth="1"/>
    <col min="9007" max="9014" width="1.625" style="3" customWidth="1"/>
    <col min="9015" max="9018" width="2" style="3" customWidth="1"/>
    <col min="9019" max="9019" width="0.75" style="3" customWidth="1"/>
    <col min="9020" max="9116" width="1.625" style="3" customWidth="1"/>
    <col min="9117" max="9216" width="9" style="3"/>
    <col min="9217" max="9217" width="1.625" style="3" customWidth="1"/>
    <col min="9218" max="9218" width="2.25" style="3" customWidth="1"/>
    <col min="9219" max="9238" width="1.625" style="3" customWidth="1"/>
    <col min="9239" max="9241" width="1.875" style="3" customWidth="1"/>
    <col min="9242" max="9242" width="2.125" style="3" customWidth="1"/>
    <col min="9243" max="9244" width="2.375" style="3" customWidth="1"/>
    <col min="9245" max="9246" width="2.125" style="3" customWidth="1"/>
    <col min="9247" max="9254" width="1.625" style="3" customWidth="1"/>
    <col min="9255" max="9255" width="1.875" style="3" customWidth="1"/>
    <col min="9256" max="9256" width="1.625" style="3" customWidth="1"/>
    <col min="9257" max="9257" width="2.25" style="3" customWidth="1"/>
    <col min="9258" max="9258" width="1.625" style="3" customWidth="1"/>
    <col min="9259" max="9259" width="2.25" style="3" customWidth="1"/>
    <col min="9260" max="9261" width="1.625" style="3" customWidth="1"/>
    <col min="9262" max="9262" width="2.625" style="3" customWidth="1"/>
    <col min="9263" max="9270" width="1.625" style="3" customWidth="1"/>
    <col min="9271" max="9274" width="2" style="3" customWidth="1"/>
    <col min="9275" max="9275" width="0.75" style="3" customWidth="1"/>
    <col min="9276" max="9372" width="1.625" style="3" customWidth="1"/>
    <col min="9373" max="9472" width="9" style="3"/>
    <col min="9473" max="9473" width="1.625" style="3" customWidth="1"/>
    <col min="9474" max="9474" width="2.25" style="3" customWidth="1"/>
    <col min="9475" max="9494" width="1.625" style="3" customWidth="1"/>
    <col min="9495" max="9497" width="1.875" style="3" customWidth="1"/>
    <col min="9498" max="9498" width="2.125" style="3" customWidth="1"/>
    <col min="9499" max="9500" width="2.375" style="3" customWidth="1"/>
    <col min="9501" max="9502" width="2.125" style="3" customWidth="1"/>
    <col min="9503" max="9510" width="1.625" style="3" customWidth="1"/>
    <col min="9511" max="9511" width="1.875" style="3" customWidth="1"/>
    <col min="9512" max="9512" width="1.625" style="3" customWidth="1"/>
    <col min="9513" max="9513" width="2.25" style="3" customWidth="1"/>
    <col min="9514" max="9514" width="1.625" style="3" customWidth="1"/>
    <col min="9515" max="9515" width="2.25" style="3" customWidth="1"/>
    <col min="9516" max="9517" width="1.625" style="3" customWidth="1"/>
    <col min="9518" max="9518" width="2.625" style="3" customWidth="1"/>
    <col min="9519" max="9526" width="1.625" style="3" customWidth="1"/>
    <col min="9527" max="9530" width="2" style="3" customWidth="1"/>
    <col min="9531" max="9531" width="0.75" style="3" customWidth="1"/>
    <col min="9532" max="9628" width="1.625" style="3" customWidth="1"/>
    <col min="9629" max="9728" width="9" style="3"/>
    <col min="9729" max="9729" width="1.625" style="3" customWidth="1"/>
    <col min="9730" max="9730" width="2.25" style="3" customWidth="1"/>
    <col min="9731" max="9750" width="1.625" style="3" customWidth="1"/>
    <col min="9751" max="9753" width="1.875" style="3" customWidth="1"/>
    <col min="9754" max="9754" width="2.125" style="3" customWidth="1"/>
    <col min="9755" max="9756" width="2.375" style="3" customWidth="1"/>
    <col min="9757" max="9758" width="2.125" style="3" customWidth="1"/>
    <col min="9759" max="9766" width="1.625" style="3" customWidth="1"/>
    <col min="9767" max="9767" width="1.875" style="3" customWidth="1"/>
    <col min="9768" max="9768" width="1.625" style="3" customWidth="1"/>
    <col min="9769" max="9769" width="2.25" style="3" customWidth="1"/>
    <col min="9770" max="9770" width="1.625" style="3" customWidth="1"/>
    <col min="9771" max="9771" width="2.25" style="3" customWidth="1"/>
    <col min="9772" max="9773" width="1.625" style="3" customWidth="1"/>
    <col min="9774" max="9774" width="2.625" style="3" customWidth="1"/>
    <col min="9775" max="9782" width="1.625" style="3" customWidth="1"/>
    <col min="9783" max="9786" width="2" style="3" customWidth="1"/>
    <col min="9787" max="9787" width="0.75" style="3" customWidth="1"/>
    <col min="9788" max="9884" width="1.625" style="3" customWidth="1"/>
    <col min="9885" max="9984" width="9" style="3"/>
    <col min="9985" max="9985" width="1.625" style="3" customWidth="1"/>
    <col min="9986" max="9986" width="2.25" style="3" customWidth="1"/>
    <col min="9987" max="10006" width="1.625" style="3" customWidth="1"/>
    <col min="10007" max="10009" width="1.875" style="3" customWidth="1"/>
    <col min="10010" max="10010" width="2.125" style="3" customWidth="1"/>
    <col min="10011" max="10012" width="2.375" style="3" customWidth="1"/>
    <col min="10013" max="10014" width="2.125" style="3" customWidth="1"/>
    <col min="10015" max="10022" width="1.625" style="3" customWidth="1"/>
    <col min="10023" max="10023" width="1.875" style="3" customWidth="1"/>
    <col min="10024" max="10024" width="1.625" style="3" customWidth="1"/>
    <col min="10025" max="10025" width="2.25" style="3" customWidth="1"/>
    <col min="10026" max="10026" width="1.625" style="3" customWidth="1"/>
    <col min="10027" max="10027" width="2.25" style="3" customWidth="1"/>
    <col min="10028" max="10029" width="1.625" style="3" customWidth="1"/>
    <col min="10030" max="10030" width="2.625" style="3" customWidth="1"/>
    <col min="10031" max="10038" width="1.625" style="3" customWidth="1"/>
    <col min="10039" max="10042" width="2" style="3" customWidth="1"/>
    <col min="10043" max="10043" width="0.75" style="3" customWidth="1"/>
    <col min="10044" max="10140" width="1.625" style="3" customWidth="1"/>
    <col min="10141" max="10240" width="9" style="3"/>
    <col min="10241" max="10241" width="1.625" style="3" customWidth="1"/>
    <col min="10242" max="10242" width="2.25" style="3" customWidth="1"/>
    <col min="10243" max="10262" width="1.625" style="3" customWidth="1"/>
    <col min="10263" max="10265" width="1.875" style="3" customWidth="1"/>
    <col min="10266" max="10266" width="2.125" style="3" customWidth="1"/>
    <col min="10267" max="10268" width="2.375" style="3" customWidth="1"/>
    <col min="10269" max="10270" width="2.125" style="3" customWidth="1"/>
    <col min="10271" max="10278" width="1.625" style="3" customWidth="1"/>
    <col min="10279" max="10279" width="1.875" style="3" customWidth="1"/>
    <col min="10280" max="10280" width="1.625" style="3" customWidth="1"/>
    <col min="10281" max="10281" width="2.25" style="3" customWidth="1"/>
    <col min="10282" max="10282" width="1.625" style="3" customWidth="1"/>
    <col min="10283" max="10283" width="2.25" style="3" customWidth="1"/>
    <col min="10284" max="10285" width="1.625" style="3" customWidth="1"/>
    <col min="10286" max="10286" width="2.625" style="3" customWidth="1"/>
    <col min="10287" max="10294" width="1.625" style="3" customWidth="1"/>
    <col min="10295" max="10298" width="2" style="3" customWidth="1"/>
    <col min="10299" max="10299" width="0.75" style="3" customWidth="1"/>
    <col min="10300" max="10396" width="1.625" style="3" customWidth="1"/>
    <col min="10397" max="10496" width="9" style="3"/>
    <col min="10497" max="10497" width="1.625" style="3" customWidth="1"/>
    <col min="10498" max="10498" width="2.25" style="3" customWidth="1"/>
    <col min="10499" max="10518" width="1.625" style="3" customWidth="1"/>
    <col min="10519" max="10521" width="1.875" style="3" customWidth="1"/>
    <col min="10522" max="10522" width="2.125" style="3" customWidth="1"/>
    <col min="10523" max="10524" width="2.375" style="3" customWidth="1"/>
    <col min="10525" max="10526" width="2.125" style="3" customWidth="1"/>
    <col min="10527" max="10534" width="1.625" style="3" customWidth="1"/>
    <col min="10535" max="10535" width="1.875" style="3" customWidth="1"/>
    <col min="10536" max="10536" width="1.625" style="3" customWidth="1"/>
    <col min="10537" max="10537" width="2.25" style="3" customWidth="1"/>
    <col min="10538" max="10538" width="1.625" style="3" customWidth="1"/>
    <col min="10539" max="10539" width="2.25" style="3" customWidth="1"/>
    <col min="10540" max="10541" width="1.625" style="3" customWidth="1"/>
    <col min="10542" max="10542" width="2.625" style="3" customWidth="1"/>
    <col min="10543" max="10550" width="1.625" style="3" customWidth="1"/>
    <col min="10551" max="10554" width="2" style="3" customWidth="1"/>
    <col min="10555" max="10555" width="0.75" style="3" customWidth="1"/>
    <col min="10556" max="10652" width="1.625" style="3" customWidth="1"/>
    <col min="10653" max="10752" width="9" style="3"/>
    <col min="10753" max="10753" width="1.625" style="3" customWidth="1"/>
    <col min="10754" max="10754" width="2.25" style="3" customWidth="1"/>
    <col min="10755" max="10774" width="1.625" style="3" customWidth="1"/>
    <col min="10775" max="10777" width="1.875" style="3" customWidth="1"/>
    <col min="10778" max="10778" width="2.125" style="3" customWidth="1"/>
    <col min="10779" max="10780" width="2.375" style="3" customWidth="1"/>
    <col min="10781" max="10782" width="2.125" style="3" customWidth="1"/>
    <col min="10783" max="10790" width="1.625" style="3" customWidth="1"/>
    <col min="10791" max="10791" width="1.875" style="3" customWidth="1"/>
    <col min="10792" max="10792" width="1.625" style="3" customWidth="1"/>
    <col min="10793" max="10793" width="2.25" style="3" customWidth="1"/>
    <col min="10794" max="10794" width="1.625" style="3" customWidth="1"/>
    <col min="10795" max="10795" width="2.25" style="3" customWidth="1"/>
    <col min="10796" max="10797" width="1.625" style="3" customWidth="1"/>
    <col min="10798" max="10798" width="2.625" style="3" customWidth="1"/>
    <col min="10799" max="10806" width="1.625" style="3" customWidth="1"/>
    <col min="10807" max="10810" width="2" style="3" customWidth="1"/>
    <col min="10811" max="10811" width="0.75" style="3" customWidth="1"/>
    <col min="10812" max="10908" width="1.625" style="3" customWidth="1"/>
    <col min="10909" max="11008" width="9" style="3"/>
    <col min="11009" max="11009" width="1.625" style="3" customWidth="1"/>
    <col min="11010" max="11010" width="2.25" style="3" customWidth="1"/>
    <col min="11011" max="11030" width="1.625" style="3" customWidth="1"/>
    <col min="11031" max="11033" width="1.875" style="3" customWidth="1"/>
    <col min="11034" max="11034" width="2.125" style="3" customWidth="1"/>
    <col min="11035" max="11036" width="2.375" style="3" customWidth="1"/>
    <col min="11037" max="11038" width="2.125" style="3" customWidth="1"/>
    <col min="11039" max="11046" width="1.625" style="3" customWidth="1"/>
    <col min="11047" max="11047" width="1.875" style="3" customWidth="1"/>
    <col min="11048" max="11048" width="1.625" style="3" customWidth="1"/>
    <col min="11049" max="11049" width="2.25" style="3" customWidth="1"/>
    <col min="11050" max="11050" width="1.625" style="3" customWidth="1"/>
    <col min="11051" max="11051" width="2.25" style="3" customWidth="1"/>
    <col min="11052" max="11053" width="1.625" style="3" customWidth="1"/>
    <col min="11054" max="11054" width="2.625" style="3" customWidth="1"/>
    <col min="11055" max="11062" width="1.625" style="3" customWidth="1"/>
    <col min="11063" max="11066" width="2" style="3" customWidth="1"/>
    <col min="11067" max="11067" width="0.75" style="3" customWidth="1"/>
    <col min="11068" max="11164" width="1.625" style="3" customWidth="1"/>
    <col min="11165" max="11264" width="9" style="3"/>
    <col min="11265" max="11265" width="1.625" style="3" customWidth="1"/>
    <col min="11266" max="11266" width="2.25" style="3" customWidth="1"/>
    <col min="11267" max="11286" width="1.625" style="3" customWidth="1"/>
    <col min="11287" max="11289" width="1.875" style="3" customWidth="1"/>
    <col min="11290" max="11290" width="2.125" style="3" customWidth="1"/>
    <col min="11291" max="11292" width="2.375" style="3" customWidth="1"/>
    <col min="11293" max="11294" width="2.125" style="3" customWidth="1"/>
    <col min="11295" max="11302" width="1.625" style="3" customWidth="1"/>
    <col min="11303" max="11303" width="1.875" style="3" customWidth="1"/>
    <col min="11304" max="11304" width="1.625" style="3" customWidth="1"/>
    <col min="11305" max="11305" width="2.25" style="3" customWidth="1"/>
    <col min="11306" max="11306" width="1.625" style="3" customWidth="1"/>
    <col min="11307" max="11307" width="2.25" style="3" customWidth="1"/>
    <col min="11308" max="11309" width="1.625" style="3" customWidth="1"/>
    <col min="11310" max="11310" width="2.625" style="3" customWidth="1"/>
    <col min="11311" max="11318" width="1.625" style="3" customWidth="1"/>
    <col min="11319" max="11322" width="2" style="3" customWidth="1"/>
    <col min="11323" max="11323" width="0.75" style="3" customWidth="1"/>
    <col min="11324" max="11420" width="1.625" style="3" customWidth="1"/>
    <col min="11421" max="11520" width="9" style="3"/>
    <col min="11521" max="11521" width="1.625" style="3" customWidth="1"/>
    <col min="11522" max="11522" width="2.25" style="3" customWidth="1"/>
    <col min="11523" max="11542" width="1.625" style="3" customWidth="1"/>
    <col min="11543" max="11545" width="1.875" style="3" customWidth="1"/>
    <col min="11546" max="11546" width="2.125" style="3" customWidth="1"/>
    <col min="11547" max="11548" width="2.375" style="3" customWidth="1"/>
    <col min="11549" max="11550" width="2.125" style="3" customWidth="1"/>
    <col min="11551" max="11558" width="1.625" style="3" customWidth="1"/>
    <col min="11559" max="11559" width="1.875" style="3" customWidth="1"/>
    <col min="11560" max="11560" width="1.625" style="3" customWidth="1"/>
    <col min="11561" max="11561" width="2.25" style="3" customWidth="1"/>
    <col min="11562" max="11562" width="1.625" style="3" customWidth="1"/>
    <col min="11563" max="11563" width="2.25" style="3" customWidth="1"/>
    <col min="11564" max="11565" width="1.625" style="3" customWidth="1"/>
    <col min="11566" max="11566" width="2.625" style="3" customWidth="1"/>
    <col min="11567" max="11574" width="1.625" style="3" customWidth="1"/>
    <col min="11575" max="11578" width="2" style="3" customWidth="1"/>
    <col min="11579" max="11579" width="0.75" style="3" customWidth="1"/>
    <col min="11580" max="11676" width="1.625" style="3" customWidth="1"/>
    <col min="11677" max="11776" width="9" style="3"/>
    <col min="11777" max="11777" width="1.625" style="3" customWidth="1"/>
    <col min="11778" max="11778" width="2.25" style="3" customWidth="1"/>
    <col min="11779" max="11798" width="1.625" style="3" customWidth="1"/>
    <col min="11799" max="11801" width="1.875" style="3" customWidth="1"/>
    <col min="11802" max="11802" width="2.125" style="3" customWidth="1"/>
    <col min="11803" max="11804" width="2.375" style="3" customWidth="1"/>
    <col min="11805" max="11806" width="2.125" style="3" customWidth="1"/>
    <col min="11807" max="11814" width="1.625" style="3" customWidth="1"/>
    <col min="11815" max="11815" width="1.875" style="3" customWidth="1"/>
    <col min="11816" max="11816" width="1.625" style="3" customWidth="1"/>
    <col min="11817" max="11817" width="2.25" style="3" customWidth="1"/>
    <col min="11818" max="11818" width="1.625" style="3" customWidth="1"/>
    <col min="11819" max="11819" width="2.25" style="3" customWidth="1"/>
    <col min="11820" max="11821" width="1.625" style="3" customWidth="1"/>
    <col min="11822" max="11822" width="2.625" style="3" customWidth="1"/>
    <col min="11823" max="11830" width="1.625" style="3" customWidth="1"/>
    <col min="11831" max="11834" width="2" style="3" customWidth="1"/>
    <col min="11835" max="11835" width="0.75" style="3" customWidth="1"/>
    <col min="11836" max="11932" width="1.625" style="3" customWidth="1"/>
    <col min="11933" max="12032" width="9" style="3"/>
    <col min="12033" max="12033" width="1.625" style="3" customWidth="1"/>
    <col min="12034" max="12034" width="2.25" style="3" customWidth="1"/>
    <col min="12035" max="12054" width="1.625" style="3" customWidth="1"/>
    <col min="12055" max="12057" width="1.875" style="3" customWidth="1"/>
    <col min="12058" max="12058" width="2.125" style="3" customWidth="1"/>
    <col min="12059" max="12060" width="2.375" style="3" customWidth="1"/>
    <col min="12061" max="12062" width="2.125" style="3" customWidth="1"/>
    <col min="12063" max="12070" width="1.625" style="3" customWidth="1"/>
    <col min="12071" max="12071" width="1.875" style="3" customWidth="1"/>
    <col min="12072" max="12072" width="1.625" style="3" customWidth="1"/>
    <col min="12073" max="12073" width="2.25" style="3" customWidth="1"/>
    <col min="12074" max="12074" width="1.625" style="3" customWidth="1"/>
    <col min="12075" max="12075" width="2.25" style="3" customWidth="1"/>
    <col min="12076" max="12077" width="1.625" style="3" customWidth="1"/>
    <col min="12078" max="12078" width="2.625" style="3" customWidth="1"/>
    <col min="12079" max="12086" width="1.625" style="3" customWidth="1"/>
    <col min="12087" max="12090" width="2" style="3" customWidth="1"/>
    <col min="12091" max="12091" width="0.75" style="3" customWidth="1"/>
    <col min="12092" max="12188" width="1.625" style="3" customWidth="1"/>
    <col min="12189" max="12288" width="9" style="3"/>
    <col min="12289" max="12289" width="1.625" style="3" customWidth="1"/>
    <col min="12290" max="12290" width="2.25" style="3" customWidth="1"/>
    <col min="12291" max="12310" width="1.625" style="3" customWidth="1"/>
    <col min="12311" max="12313" width="1.875" style="3" customWidth="1"/>
    <col min="12314" max="12314" width="2.125" style="3" customWidth="1"/>
    <col min="12315" max="12316" width="2.375" style="3" customWidth="1"/>
    <col min="12317" max="12318" width="2.125" style="3" customWidth="1"/>
    <col min="12319" max="12326" width="1.625" style="3" customWidth="1"/>
    <col min="12327" max="12327" width="1.875" style="3" customWidth="1"/>
    <col min="12328" max="12328" width="1.625" style="3" customWidth="1"/>
    <col min="12329" max="12329" width="2.25" style="3" customWidth="1"/>
    <col min="12330" max="12330" width="1.625" style="3" customWidth="1"/>
    <col min="12331" max="12331" width="2.25" style="3" customWidth="1"/>
    <col min="12332" max="12333" width="1.625" style="3" customWidth="1"/>
    <col min="12334" max="12334" width="2.625" style="3" customWidth="1"/>
    <col min="12335" max="12342" width="1.625" style="3" customWidth="1"/>
    <col min="12343" max="12346" width="2" style="3" customWidth="1"/>
    <col min="12347" max="12347" width="0.75" style="3" customWidth="1"/>
    <col min="12348" max="12444" width="1.625" style="3" customWidth="1"/>
    <col min="12445" max="12544" width="9" style="3"/>
    <col min="12545" max="12545" width="1.625" style="3" customWidth="1"/>
    <col min="12546" max="12546" width="2.25" style="3" customWidth="1"/>
    <col min="12547" max="12566" width="1.625" style="3" customWidth="1"/>
    <col min="12567" max="12569" width="1.875" style="3" customWidth="1"/>
    <col min="12570" max="12570" width="2.125" style="3" customWidth="1"/>
    <col min="12571" max="12572" width="2.375" style="3" customWidth="1"/>
    <col min="12573" max="12574" width="2.125" style="3" customWidth="1"/>
    <col min="12575" max="12582" width="1.625" style="3" customWidth="1"/>
    <col min="12583" max="12583" width="1.875" style="3" customWidth="1"/>
    <col min="12584" max="12584" width="1.625" style="3" customWidth="1"/>
    <col min="12585" max="12585" width="2.25" style="3" customWidth="1"/>
    <col min="12586" max="12586" width="1.625" style="3" customWidth="1"/>
    <col min="12587" max="12587" width="2.25" style="3" customWidth="1"/>
    <col min="12588" max="12589" width="1.625" style="3" customWidth="1"/>
    <col min="12590" max="12590" width="2.625" style="3" customWidth="1"/>
    <col min="12591" max="12598" width="1.625" style="3" customWidth="1"/>
    <col min="12599" max="12602" width="2" style="3" customWidth="1"/>
    <col min="12603" max="12603" width="0.75" style="3" customWidth="1"/>
    <col min="12604" max="12700" width="1.625" style="3" customWidth="1"/>
    <col min="12701" max="12800" width="9" style="3"/>
    <col min="12801" max="12801" width="1.625" style="3" customWidth="1"/>
    <col min="12802" max="12802" width="2.25" style="3" customWidth="1"/>
    <col min="12803" max="12822" width="1.625" style="3" customWidth="1"/>
    <col min="12823" max="12825" width="1.875" style="3" customWidth="1"/>
    <col min="12826" max="12826" width="2.125" style="3" customWidth="1"/>
    <col min="12827" max="12828" width="2.375" style="3" customWidth="1"/>
    <col min="12829" max="12830" width="2.125" style="3" customWidth="1"/>
    <col min="12831" max="12838" width="1.625" style="3" customWidth="1"/>
    <col min="12839" max="12839" width="1.875" style="3" customWidth="1"/>
    <col min="12840" max="12840" width="1.625" style="3" customWidth="1"/>
    <col min="12841" max="12841" width="2.25" style="3" customWidth="1"/>
    <col min="12842" max="12842" width="1.625" style="3" customWidth="1"/>
    <col min="12843" max="12843" width="2.25" style="3" customWidth="1"/>
    <col min="12844" max="12845" width="1.625" style="3" customWidth="1"/>
    <col min="12846" max="12846" width="2.625" style="3" customWidth="1"/>
    <col min="12847" max="12854" width="1.625" style="3" customWidth="1"/>
    <col min="12855" max="12858" width="2" style="3" customWidth="1"/>
    <col min="12859" max="12859" width="0.75" style="3" customWidth="1"/>
    <col min="12860" max="12956" width="1.625" style="3" customWidth="1"/>
    <col min="12957" max="13056" width="9" style="3"/>
    <col min="13057" max="13057" width="1.625" style="3" customWidth="1"/>
    <col min="13058" max="13058" width="2.25" style="3" customWidth="1"/>
    <col min="13059" max="13078" width="1.625" style="3" customWidth="1"/>
    <col min="13079" max="13081" width="1.875" style="3" customWidth="1"/>
    <col min="13082" max="13082" width="2.125" style="3" customWidth="1"/>
    <col min="13083" max="13084" width="2.375" style="3" customWidth="1"/>
    <col min="13085" max="13086" width="2.125" style="3" customWidth="1"/>
    <col min="13087" max="13094" width="1.625" style="3" customWidth="1"/>
    <col min="13095" max="13095" width="1.875" style="3" customWidth="1"/>
    <col min="13096" max="13096" width="1.625" style="3" customWidth="1"/>
    <col min="13097" max="13097" width="2.25" style="3" customWidth="1"/>
    <col min="13098" max="13098" width="1.625" style="3" customWidth="1"/>
    <col min="13099" max="13099" width="2.25" style="3" customWidth="1"/>
    <col min="13100" max="13101" width="1.625" style="3" customWidth="1"/>
    <col min="13102" max="13102" width="2.625" style="3" customWidth="1"/>
    <col min="13103" max="13110" width="1.625" style="3" customWidth="1"/>
    <col min="13111" max="13114" width="2" style="3" customWidth="1"/>
    <col min="13115" max="13115" width="0.75" style="3" customWidth="1"/>
    <col min="13116" max="13212" width="1.625" style="3" customWidth="1"/>
    <col min="13213" max="13312" width="9" style="3"/>
    <col min="13313" max="13313" width="1.625" style="3" customWidth="1"/>
    <col min="13314" max="13314" width="2.25" style="3" customWidth="1"/>
    <col min="13315" max="13334" width="1.625" style="3" customWidth="1"/>
    <col min="13335" max="13337" width="1.875" style="3" customWidth="1"/>
    <col min="13338" max="13338" width="2.125" style="3" customWidth="1"/>
    <col min="13339" max="13340" width="2.375" style="3" customWidth="1"/>
    <col min="13341" max="13342" width="2.125" style="3" customWidth="1"/>
    <col min="13343" max="13350" width="1.625" style="3" customWidth="1"/>
    <col min="13351" max="13351" width="1.875" style="3" customWidth="1"/>
    <col min="13352" max="13352" width="1.625" style="3" customWidth="1"/>
    <col min="13353" max="13353" width="2.25" style="3" customWidth="1"/>
    <col min="13354" max="13354" width="1.625" style="3" customWidth="1"/>
    <col min="13355" max="13355" width="2.25" style="3" customWidth="1"/>
    <col min="13356" max="13357" width="1.625" style="3" customWidth="1"/>
    <col min="13358" max="13358" width="2.625" style="3" customWidth="1"/>
    <col min="13359" max="13366" width="1.625" style="3" customWidth="1"/>
    <col min="13367" max="13370" width="2" style="3" customWidth="1"/>
    <col min="13371" max="13371" width="0.75" style="3" customWidth="1"/>
    <col min="13372" max="13468" width="1.625" style="3" customWidth="1"/>
    <col min="13469" max="13568" width="9" style="3"/>
    <col min="13569" max="13569" width="1.625" style="3" customWidth="1"/>
    <col min="13570" max="13570" width="2.25" style="3" customWidth="1"/>
    <col min="13571" max="13590" width="1.625" style="3" customWidth="1"/>
    <col min="13591" max="13593" width="1.875" style="3" customWidth="1"/>
    <col min="13594" max="13594" width="2.125" style="3" customWidth="1"/>
    <col min="13595" max="13596" width="2.375" style="3" customWidth="1"/>
    <col min="13597" max="13598" width="2.125" style="3" customWidth="1"/>
    <col min="13599" max="13606" width="1.625" style="3" customWidth="1"/>
    <col min="13607" max="13607" width="1.875" style="3" customWidth="1"/>
    <col min="13608" max="13608" width="1.625" style="3" customWidth="1"/>
    <col min="13609" max="13609" width="2.25" style="3" customWidth="1"/>
    <col min="13610" max="13610" width="1.625" style="3" customWidth="1"/>
    <col min="13611" max="13611" width="2.25" style="3" customWidth="1"/>
    <col min="13612" max="13613" width="1.625" style="3" customWidth="1"/>
    <col min="13614" max="13614" width="2.625" style="3" customWidth="1"/>
    <col min="13615" max="13622" width="1.625" style="3" customWidth="1"/>
    <col min="13623" max="13626" width="2" style="3" customWidth="1"/>
    <col min="13627" max="13627" width="0.75" style="3" customWidth="1"/>
    <col min="13628" max="13724" width="1.625" style="3" customWidth="1"/>
    <col min="13725" max="13824" width="9" style="3"/>
    <col min="13825" max="13825" width="1.625" style="3" customWidth="1"/>
    <col min="13826" max="13826" width="2.25" style="3" customWidth="1"/>
    <col min="13827" max="13846" width="1.625" style="3" customWidth="1"/>
    <col min="13847" max="13849" width="1.875" style="3" customWidth="1"/>
    <col min="13850" max="13850" width="2.125" style="3" customWidth="1"/>
    <col min="13851" max="13852" width="2.375" style="3" customWidth="1"/>
    <col min="13853" max="13854" width="2.125" style="3" customWidth="1"/>
    <col min="13855" max="13862" width="1.625" style="3" customWidth="1"/>
    <col min="13863" max="13863" width="1.875" style="3" customWidth="1"/>
    <col min="13864" max="13864" width="1.625" style="3" customWidth="1"/>
    <col min="13865" max="13865" width="2.25" style="3" customWidth="1"/>
    <col min="13866" max="13866" width="1.625" style="3" customWidth="1"/>
    <col min="13867" max="13867" width="2.25" style="3" customWidth="1"/>
    <col min="13868" max="13869" width="1.625" style="3" customWidth="1"/>
    <col min="13870" max="13870" width="2.625" style="3" customWidth="1"/>
    <col min="13871" max="13878" width="1.625" style="3" customWidth="1"/>
    <col min="13879" max="13882" width="2" style="3" customWidth="1"/>
    <col min="13883" max="13883" width="0.75" style="3" customWidth="1"/>
    <col min="13884" max="13980" width="1.625" style="3" customWidth="1"/>
    <col min="13981" max="14080" width="9" style="3"/>
    <col min="14081" max="14081" width="1.625" style="3" customWidth="1"/>
    <col min="14082" max="14082" width="2.25" style="3" customWidth="1"/>
    <col min="14083" max="14102" width="1.625" style="3" customWidth="1"/>
    <col min="14103" max="14105" width="1.875" style="3" customWidth="1"/>
    <col min="14106" max="14106" width="2.125" style="3" customWidth="1"/>
    <col min="14107" max="14108" width="2.375" style="3" customWidth="1"/>
    <col min="14109" max="14110" width="2.125" style="3" customWidth="1"/>
    <col min="14111" max="14118" width="1.625" style="3" customWidth="1"/>
    <col min="14119" max="14119" width="1.875" style="3" customWidth="1"/>
    <col min="14120" max="14120" width="1.625" style="3" customWidth="1"/>
    <col min="14121" max="14121" width="2.25" style="3" customWidth="1"/>
    <col min="14122" max="14122" width="1.625" style="3" customWidth="1"/>
    <col min="14123" max="14123" width="2.25" style="3" customWidth="1"/>
    <col min="14124" max="14125" width="1.625" style="3" customWidth="1"/>
    <col min="14126" max="14126" width="2.625" style="3" customWidth="1"/>
    <col min="14127" max="14134" width="1.625" style="3" customWidth="1"/>
    <col min="14135" max="14138" width="2" style="3" customWidth="1"/>
    <col min="14139" max="14139" width="0.75" style="3" customWidth="1"/>
    <col min="14140" max="14236" width="1.625" style="3" customWidth="1"/>
    <col min="14237" max="14336" width="9" style="3"/>
    <col min="14337" max="14337" width="1.625" style="3" customWidth="1"/>
    <col min="14338" max="14338" width="2.25" style="3" customWidth="1"/>
    <col min="14339" max="14358" width="1.625" style="3" customWidth="1"/>
    <col min="14359" max="14361" width="1.875" style="3" customWidth="1"/>
    <col min="14362" max="14362" width="2.125" style="3" customWidth="1"/>
    <col min="14363" max="14364" width="2.375" style="3" customWidth="1"/>
    <col min="14365" max="14366" width="2.125" style="3" customWidth="1"/>
    <col min="14367" max="14374" width="1.625" style="3" customWidth="1"/>
    <col min="14375" max="14375" width="1.875" style="3" customWidth="1"/>
    <col min="14376" max="14376" width="1.625" style="3" customWidth="1"/>
    <col min="14377" max="14377" width="2.25" style="3" customWidth="1"/>
    <col min="14378" max="14378" width="1.625" style="3" customWidth="1"/>
    <col min="14379" max="14379" width="2.25" style="3" customWidth="1"/>
    <col min="14380" max="14381" width="1.625" style="3" customWidth="1"/>
    <col min="14382" max="14382" width="2.625" style="3" customWidth="1"/>
    <col min="14383" max="14390" width="1.625" style="3" customWidth="1"/>
    <col min="14391" max="14394" width="2" style="3" customWidth="1"/>
    <col min="14395" max="14395" width="0.75" style="3" customWidth="1"/>
    <col min="14396" max="14492" width="1.625" style="3" customWidth="1"/>
    <col min="14493" max="14592" width="9" style="3"/>
    <col min="14593" max="14593" width="1.625" style="3" customWidth="1"/>
    <col min="14594" max="14594" width="2.25" style="3" customWidth="1"/>
    <col min="14595" max="14614" width="1.625" style="3" customWidth="1"/>
    <col min="14615" max="14617" width="1.875" style="3" customWidth="1"/>
    <col min="14618" max="14618" width="2.125" style="3" customWidth="1"/>
    <col min="14619" max="14620" width="2.375" style="3" customWidth="1"/>
    <col min="14621" max="14622" width="2.125" style="3" customWidth="1"/>
    <col min="14623" max="14630" width="1.625" style="3" customWidth="1"/>
    <col min="14631" max="14631" width="1.875" style="3" customWidth="1"/>
    <col min="14632" max="14632" width="1.625" style="3" customWidth="1"/>
    <col min="14633" max="14633" width="2.25" style="3" customWidth="1"/>
    <col min="14634" max="14634" width="1.625" style="3" customWidth="1"/>
    <col min="14635" max="14635" width="2.25" style="3" customWidth="1"/>
    <col min="14636" max="14637" width="1.625" style="3" customWidth="1"/>
    <col min="14638" max="14638" width="2.625" style="3" customWidth="1"/>
    <col min="14639" max="14646" width="1.625" style="3" customWidth="1"/>
    <col min="14647" max="14650" width="2" style="3" customWidth="1"/>
    <col min="14651" max="14651" width="0.75" style="3" customWidth="1"/>
    <col min="14652" max="14748" width="1.625" style="3" customWidth="1"/>
    <col min="14749" max="14848" width="9" style="3"/>
    <col min="14849" max="14849" width="1.625" style="3" customWidth="1"/>
    <col min="14850" max="14850" width="2.25" style="3" customWidth="1"/>
    <col min="14851" max="14870" width="1.625" style="3" customWidth="1"/>
    <col min="14871" max="14873" width="1.875" style="3" customWidth="1"/>
    <col min="14874" max="14874" width="2.125" style="3" customWidth="1"/>
    <col min="14875" max="14876" width="2.375" style="3" customWidth="1"/>
    <col min="14877" max="14878" width="2.125" style="3" customWidth="1"/>
    <col min="14879" max="14886" width="1.625" style="3" customWidth="1"/>
    <col min="14887" max="14887" width="1.875" style="3" customWidth="1"/>
    <col min="14888" max="14888" width="1.625" style="3" customWidth="1"/>
    <col min="14889" max="14889" width="2.25" style="3" customWidth="1"/>
    <col min="14890" max="14890" width="1.625" style="3" customWidth="1"/>
    <col min="14891" max="14891" width="2.25" style="3" customWidth="1"/>
    <col min="14892" max="14893" width="1.625" style="3" customWidth="1"/>
    <col min="14894" max="14894" width="2.625" style="3" customWidth="1"/>
    <col min="14895" max="14902" width="1.625" style="3" customWidth="1"/>
    <col min="14903" max="14906" width="2" style="3" customWidth="1"/>
    <col min="14907" max="14907" width="0.75" style="3" customWidth="1"/>
    <col min="14908" max="15004" width="1.625" style="3" customWidth="1"/>
    <col min="15005" max="15104" width="9" style="3"/>
    <col min="15105" max="15105" width="1.625" style="3" customWidth="1"/>
    <col min="15106" max="15106" width="2.25" style="3" customWidth="1"/>
    <col min="15107" max="15126" width="1.625" style="3" customWidth="1"/>
    <col min="15127" max="15129" width="1.875" style="3" customWidth="1"/>
    <col min="15130" max="15130" width="2.125" style="3" customWidth="1"/>
    <col min="15131" max="15132" width="2.375" style="3" customWidth="1"/>
    <col min="15133" max="15134" width="2.125" style="3" customWidth="1"/>
    <col min="15135" max="15142" width="1.625" style="3" customWidth="1"/>
    <col min="15143" max="15143" width="1.875" style="3" customWidth="1"/>
    <col min="15144" max="15144" width="1.625" style="3" customWidth="1"/>
    <col min="15145" max="15145" width="2.25" style="3" customWidth="1"/>
    <col min="15146" max="15146" width="1.625" style="3" customWidth="1"/>
    <col min="15147" max="15147" width="2.25" style="3" customWidth="1"/>
    <col min="15148" max="15149" width="1.625" style="3" customWidth="1"/>
    <col min="15150" max="15150" width="2.625" style="3" customWidth="1"/>
    <col min="15151" max="15158" width="1.625" style="3" customWidth="1"/>
    <col min="15159" max="15162" width="2" style="3" customWidth="1"/>
    <col min="15163" max="15163" width="0.75" style="3" customWidth="1"/>
    <col min="15164" max="15260" width="1.625" style="3" customWidth="1"/>
    <col min="15261" max="15360" width="9" style="3"/>
    <col min="15361" max="15361" width="1.625" style="3" customWidth="1"/>
    <col min="15362" max="15362" width="2.25" style="3" customWidth="1"/>
    <col min="15363" max="15382" width="1.625" style="3" customWidth="1"/>
    <col min="15383" max="15385" width="1.875" style="3" customWidth="1"/>
    <col min="15386" max="15386" width="2.125" style="3" customWidth="1"/>
    <col min="15387" max="15388" width="2.375" style="3" customWidth="1"/>
    <col min="15389" max="15390" width="2.125" style="3" customWidth="1"/>
    <col min="15391" max="15398" width="1.625" style="3" customWidth="1"/>
    <col min="15399" max="15399" width="1.875" style="3" customWidth="1"/>
    <col min="15400" max="15400" width="1.625" style="3" customWidth="1"/>
    <col min="15401" max="15401" width="2.25" style="3" customWidth="1"/>
    <col min="15402" max="15402" width="1.625" style="3" customWidth="1"/>
    <col min="15403" max="15403" width="2.25" style="3" customWidth="1"/>
    <col min="15404" max="15405" width="1.625" style="3" customWidth="1"/>
    <col min="15406" max="15406" width="2.625" style="3" customWidth="1"/>
    <col min="15407" max="15414" width="1.625" style="3" customWidth="1"/>
    <col min="15415" max="15418" width="2" style="3" customWidth="1"/>
    <col min="15419" max="15419" width="0.75" style="3" customWidth="1"/>
    <col min="15420" max="15516" width="1.625" style="3" customWidth="1"/>
    <col min="15517" max="15616" width="9" style="3"/>
    <col min="15617" max="15617" width="1.625" style="3" customWidth="1"/>
    <col min="15618" max="15618" width="2.25" style="3" customWidth="1"/>
    <col min="15619" max="15638" width="1.625" style="3" customWidth="1"/>
    <col min="15639" max="15641" width="1.875" style="3" customWidth="1"/>
    <col min="15642" max="15642" width="2.125" style="3" customWidth="1"/>
    <col min="15643" max="15644" width="2.375" style="3" customWidth="1"/>
    <col min="15645" max="15646" width="2.125" style="3" customWidth="1"/>
    <col min="15647" max="15654" width="1.625" style="3" customWidth="1"/>
    <col min="15655" max="15655" width="1.875" style="3" customWidth="1"/>
    <col min="15656" max="15656" width="1.625" style="3" customWidth="1"/>
    <col min="15657" max="15657" width="2.25" style="3" customWidth="1"/>
    <col min="15658" max="15658" width="1.625" style="3" customWidth="1"/>
    <col min="15659" max="15659" width="2.25" style="3" customWidth="1"/>
    <col min="15660" max="15661" width="1.625" style="3" customWidth="1"/>
    <col min="15662" max="15662" width="2.625" style="3" customWidth="1"/>
    <col min="15663" max="15670" width="1.625" style="3" customWidth="1"/>
    <col min="15671" max="15674" width="2" style="3" customWidth="1"/>
    <col min="15675" max="15675" width="0.75" style="3" customWidth="1"/>
    <col min="15676" max="15772" width="1.625" style="3" customWidth="1"/>
    <col min="15773" max="15872" width="9" style="3"/>
    <col min="15873" max="15873" width="1.625" style="3" customWidth="1"/>
    <col min="15874" max="15874" width="2.25" style="3" customWidth="1"/>
    <col min="15875" max="15894" width="1.625" style="3" customWidth="1"/>
    <col min="15895" max="15897" width="1.875" style="3" customWidth="1"/>
    <col min="15898" max="15898" width="2.125" style="3" customWidth="1"/>
    <col min="15899" max="15900" width="2.375" style="3" customWidth="1"/>
    <col min="15901" max="15902" width="2.125" style="3" customWidth="1"/>
    <col min="15903" max="15910" width="1.625" style="3" customWidth="1"/>
    <col min="15911" max="15911" width="1.875" style="3" customWidth="1"/>
    <col min="15912" max="15912" width="1.625" style="3" customWidth="1"/>
    <col min="15913" max="15913" width="2.25" style="3" customWidth="1"/>
    <col min="15914" max="15914" width="1.625" style="3" customWidth="1"/>
    <col min="15915" max="15915" width="2.25" style="3" customWidth="1"/>
    <col min="15916" max="15917" width="1.625" style="3" customWidth="1"/>
    <col min="15918" max="15918" width="2.625" style="3" customWidth="1"/>
    <col min="15919" max="15926" width="1.625" style="3" customWidth="1"/>
    <col min="15927" max="15930" width="2" style="3" customWidth="1"/>
    <col min="15931" max="15931" width="0.75" style="3" customWidth="1"/>
    <col min="15932" max="16028" width="1.625" style="3" customWidth="1"/>
    <col min="16029" max="16128" width="9" style="3"/>
    <col min="16129" max="16129" width="1.625" style="3" customWidth="1"/>
    <col min="16130" max="16130" width="2.25" style="3" customWidth="1"/>
    <col min="16131" max="16150" width="1.625" style="3" customWidth="1"/>
    <col min="16151" max="16153" width="1.875" style="3" customWidth="1"/>
    <col min="16154" max="16154" width="2.125" style="3" customWidth="1"/>
    <col min="16155" max="16156" width="2.375" style="3" customWidth="1"/>
    <col min="16157" max="16158" width="2.125" style="3" customWidth="1"/>
    <col min="16159" max="16166" width="1.625" style="3" customWidth="1"/>
    <col min="16167" max="16167" width="1.875" style="3" customWidth="1"/>
    <col min="16168" max="16168" width="1.625" style="3" customWidth="1"/>
    <col min="16169" max="16169" width="2.25" style="3" customWidth="1"/>
    <col min="16170" max="16170" width="1.625" style="3" customWidth="1"/>
    <col min="16171" max="16171" width="2.25" style="3" customWidth="1"/>
    <col min="16172" max="16173" width="1.625" style="3" customWidth="1"/>
    <col min="16174" max="16174" width="2.625" style="3" customWidth="1"/>
    <col min="16175" max="16182" width="1.625" style="3" customWidth="1"/>
    <col min="16183" max="16186" width="2" style="3" customWidth="1"/>
    <col min="16187" max="16187" width="0.75" style="3" customWidth="1"/>
    <col min="16188" max="16284" width="1.625" style="3" customWidth="1"/>
    <col min="16285" max="16384" width="9" style="3"/>
  </cols>
  <sheetData>
    <row r="1" spans="1:63" ht="15" customHeight="1" x14ac:dyDescent="0.4">
      <c r="A1" s="1" t="s">
        <v>620</v>
      </c>
      <c r="BB1" s="2830"/>
      <c r="BC1" s="2830"/>
      <c r="BD1" s="2830"/>
      <c r="BE1" s="2830"/>
      <c r="BF1" s="2830"/>
      <c r="BG1" s="2830"/>
    </row>
    <row r="2" spans="1:63" ht="16.5" customHeight="1" x14ac:dyDescent="0.4">
      <c r="R2" s="64"/>
      <c r="S2" s="64"/>
      <c r="T2" s="64"/>
      <c r="U2" s="64"/>
      <c r="V2" s="64"/>
      <c r="W2" s="64"/>
      <c r="X2" s="64"/>
      <c r="Y2" s="2529" t="s">
        <v>1</v>
      </c>
      <c r="Z2" s="2530"/>
      <c r="AA2" s="2530"/>
      <c r="AB2" s="2530"/>
      <c r="AC2" s="2531"/>
      <c r="AD2" s="2532"/>
      <c r="AE2" s="2532"/>
      <c r="AF2" s="2532"/>
      <c r="AG2" s="2532"/>
      <c r="AH2" s="2532"/>
      <c r="AI2" s="2532"/>
      <c r="AJ2" s="2532"/>
      <c r="AK2" s="2532"/>
      <c r="AL2" s="2532"/>
      <c r="AM2" s="2532"/>
      <c r="AN2" s="2532"/>
      <c r="AO2" s="2532"/>
      <c r="AP2" s="2532"/>
      <c r="AQ2" s="2532"/>
      <c r="AR2" s="2533" t="s">
        <v>2</v>
      </c>
      <c r="AS2" s="2533"/>
      <c r="AT2" s="2533"/>
      <c r="AU2" s="2533"/>
      <c r="AV2" s="2533"/>
      <c r="AW2" s="2533"/>
      <c r="AX2" s="2534"/>
      <c r="AY2" s="2534"/>
      <c r="AZ2" s="2534"/>
      <c r="BA2" s="2534"/>
      <c r="BB2" s="2534"/>
      <c r="BC2" s="2534"/>
      <c r="BD2" s="2535"/>
      <c r="BE2" s="2531" t="s">
        <v>3</v>
      </c>
      <c r="BF2" s="2533"/>
      <c r="BG2" s="2533"/>
    </row>
    <row r="3" spans="1:63" ht="16.5" customHeight="1" x14ac:dyDescent="0.4">
      <c r="R3" s="64"/>
      <c r="S3" s="64"/>
      <c r="T3" s="64"/>
      <c r="U3" s="64"/>
      <c r="V3" s="64"/>
      <c r="W3" s="64"/>
      <c r="X3" s="64"/>
      <c r="Y3" s="2675" t="s">
        <v>532</v>
      </c>
      <c r="Z3" s="2676"/>
      <c r="AA3" s="2676"/>
      <c r="AB3" s="2676"/>
      <c r="AC3" s="2677"/>
      <c r="AD3" s="2538"/>
      <c r="AE3" s="2538"/>
      <c r="AF3" s="2538"/>
      <c r="AG3" s="2538"/>
      <c r="AH3" s="2538"/>
      <c r="AI3" s="2538"/>
      <c r="AJ3" s="2538"/>
      <c r="AK3" s="2538"/>
      <c r="AL3" s="2538"/>
      <c r="AM3" s="2538"/>
      <c r="AN3" s="2538"/>
      <c r="AO3" s="2538"/>
      <c r="AP3" s="2538"/>
      <c r="AQ3" s="2538"/>
      <c r="AR3" s="2828" t="s">
        <v>5</v>
      </c>
      <c r="AS3" s="2828"/>
      <c r="AT3" s="2828"/>
      <c r="AU3" s="2828"/>
      <c r="AV3" s="2828"/>
      <c r="AW3" s="2828"/>
      <c r="AX3" s="2539"/>
      <c r="AY3" s="2539"/>
      <c r="AZ3" s="2539"/>
      <c r="BA3" s="2539"/>
      <c r="BB3" s="2539"/>
      <c r="BC3" s="2539"/>
      <c r="BD3" s="2539"/>
      <c r="BE3" s="2539"/>
      <c r="BF3" s="2539"/>
      <c r="BG3" s="2539"/>
    </row>
    <row r="4" spans="1:63" ht="16.5" customHeight="1" x14ac:dyDescent="0.4">
      <c r="R4" s="64"/>
      <c r="S4" s="64"/>
      <c r="T4" s="64"/>
      <c r="U4" s="64"/>
      <c r="V4" s="64"/>
      <c r="W4" s="64"/>
      <c r="X4" s="64"/>
      <c r="Y4" s="2681"/>
      <c r="Z4" s="2682"/>
      <c r="AA4" s="2682"/>
      <c r="AB4" s="2682"/>
      <c r="AC4" s="2683"/>
      <c r="AD4" s="2538"/>
      <c r="AE4" s="2538"/>
      <c r="AF4" s="2538"/>
      <c r="AG4" s="2538"/>
      <c r="AH4" s="2538"/>
      <c r="AI4" s="2538"/>
      <c r="AJ4" s="2538"/>
      <c r="AK4" s="2538"/>
      <c r="AL4" s="2538"/>
      <c r="AM4" s="2538"/>
      <c r="AN4" s="2538"/>
      <c r="AO4" s="2538"/>
      <c r="AP4" s="2538"/>
      <c r="AQ4" s="2538"/>
      <c r="AR4" s="2829" t="s">
        <v>6</v>
      </c>
      <c r="AS4" s="2829"/>
      <c r="AT4" s="2829"/>
      <c r="AU4" s="2829"/>
      <c r="AV4" s="2829"/>
      <c r="AW4" s="2829"/>
      <c r="AX4" s="2517"/>
      <c r="AY4" s="2517"/>
      <c r="AZ4" s="2517"/>
      <c r="BA4" s="2517"/>
      <c r="BB4" s="2517"/>
      <c r="BC4" s="2517"/>
      <c r="BD4" s="2517"/>
      <c r="BE4" s="2517"/>
      <c r="BF4" s="2517"/>
      <c r="BG4" s="2517"/>
    </row>
    <row r="5" spans="1:63" ht="10.5" customHeight="1" x14ac:dyDescent="0.4">
      <c r="F5" s="1299" t="s">
        <v>7</v>
      </c>
      <c r="G5" s="1299"/>
      <c r="H5" s="1299"/>
      <c r="I5" s="1299"/>
      <c r="J5" s="1299"/>
      <c r="K5" s="1299"/>
      <c r="L5" s="1299"/>
      <c r="M5" s="1299"/>
      <c r="R5" s="2518"/>
      <c r="S5" s="2519"/>
      <c r="T5" s="2519"/>
      <c r="U5" s="2519"/>
      <c r="V5" s="2520"/>
      <c r="W5" s="64"/>
      <c r="X5" s="64"/>
      <c r="Y5" s="64"/>
      <c r="Z5" s="64"/>
      <c r="AA5" s="64"/>
      <c r="AB5" s="64"/>
      <c r="AC5" s="64"/>
      <c r="AD5" s="64"/>
      <c r="AE5" s="64"/>
      <c r="AF5" s="64"/>
      <c r="AG5" s="310"/>
      <c r="AH5" s="310"/>
      <c r="AI5" s="310"/>
      <c r="AJ5" s="310"/>
      <c r="AK5" s="310"/>
      <c r="AL5" s="310"/>
      <c r="AM5" s="310"/>
      <c r="AN5" s="310"/>
      <c r="AO5" s="310"/>
      <c r="AP5" s="310"/>
      <c r="AQ5" s="310"/>
      <c r="AR5" s="310"/>
      <c r="AS5" s="310"/>
      <c r="AT5" s="310"/>
      <c r="AU5" s="310"/>
      <c r="AV5" s="310"/>
      <c r="AW5" s="310"/>
      <c r="AX5" s="310"/>
      <c r="AY5" s="64"/>
      <c r="AZ5" s="64"/>
      <c r="BA5" s="64"/>
      <c r="BB5" s="64"/>
      <c r="BC5" s="64"/>
      <c r="BD5" s="64"/>
      <c r="BE5" s="64"/>
      <c r="BF5" s="64" t="s">
        <v>8</v>
      </c>
      <c r="BG5" s="64"/>
    </row>
    <row r="6" spans="1:63" ht="10.5" customHeight="1" x14ac:dyDescent="0.4">
      <c r="F6" s="1299"/>
      <c r="G6" s="1299"/>
      <c r="H6" s="1299"/>
      <c r="I6" s="1299"/>
      <c r="J6" s="1299"/>
      <c r="K6" s="1299"/>
      <c r="L6" s="1299"/>
      <c r="M6" s="1299"/>
      <c r="N6" s="1310" t="s">
        <v>9</v>
      </c>
      <c r="O6" s="1310"/>
      <c r="P6" s="1310"/>
      <c r="Q6" s="1311"/>
      <c r="R6" s="2521"/>
      <c r="S6" s="2522"/>
      <c r="T6" s="2522"/>
      <c r="U6" s="2522"/>
      <c r="V6" s="2523"/>
      <c r="W6" s="2527" t="s">
        <v>10</v>
      </c>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311"/>
      <c r="AV6" s="311"/>
      <c r="AW6" s="311"/>
      <c r="AX6" s="311"/>
      <c r="AY6" s="64"/>
      <c r="AZ6" s="64"/>
      <c r="BA6" s="64"/>
      <c r="BB6" s="64"/>
      <c r="BC6" s="64"/>
      <c r="BD6" s="64"/>
      <c r="BE6" s="64"/>
      <c r="BF6" s="64"/>
      <c r="BG6" s="64"/>
    </row>
    <row r="7" spans="1:63" ht="10.5" customHeight="1" x14ac:dyDescent="0.4">
      <c r="F7" s="1300"/>
      <c r="G7" s="1300"/>
      <c r="H7" s="1300"/>
      <c r="I7" s="1300"/>
      <c r="J7" s="1300"/>
      <c r="K7" s="1300"/>
      <c r="L7" s="1300"/>
      <c r="M7" s="1300"/>
      <c r="N7" s="1310"/>
      <c r="O7" s="1310"/>
      <c r="P7" s="1310"/>
      <c r="Q7" s="1311"/>
      <c r="R7" s="2524"/>
      <c r="S7" s="2525"/>
      <c r="T7" s="2525"/>
      <c r="U7" s="2525"/>
      <c r="V7" s="2526"/>
      <c r="W7" s="2527"/>
      <c r="X7" s="2528"/>
      <c r="Y7" s="2528"/>
      <c r="Z7" s="2528"/>
      <c r="AA7" s="2528"/>
      <c r="AB7" s="2528"/>
      <c r="AC7" s="2528"/>
      <c r="AD7" s="2528"/>
      <c r="AE7" s="2528"/>
      <c r="AF7" s="2528"/>
      <c r="AG7" s="2528"/>
      <c r="AH7" s="2528"/>
      <c r="AI7" s="2528"/>
      <c r="AJ7" s="2528"/>
      <c r="AK7" s="2528"/>
      <c r="AL7" s="2528"/>
      <c r="AM7" s="2528"/>
      <c r="AN7" s="2528"/>
      <c r="AO7" s="2528"/>
      <c r="AP7" s="2528"/>
      <c r="AQ7" s="2528"/>
      <c r="AR7" s="2528"/>
      <c r="AS7" s="2528"/>
      <c r="AT7" s="2528"/>
      <c r="AU7" s="311"/>
      <c r="AV7" s="311"/>
      <c r="AW7" s="311"/>
      <c r="AX7" s="311"/>
      <c r="AY7" s="64"/>
      <c r="AZ7" s="64"/>
      <c r="BA7" s="64"/>
      <c r="BB7" s="64"/>
      <c r="BC7" s="64"/>
      <c r="BD7" s="64"/>
      <c r="BE7" s="64"/>
      <c r="BF7" s="64"/>
      <c r="BG7" s="64"/>
    </row>
    <row r="8" spans="1:63" ht="5.25" customHeight="1" x14ac:dyDescent="0.4">
      <c r="F8" s="79"/>
      <c r="G8" s="79"/>
      <c r="H8" s="79"/>
      <c r="I8" s="79"/>
      <c r="J8" s="79"/>
      <c r="K8" s="79"/>
      <c r="L8" s="79"/>
      <c r="M8" s="79"/>
      <c r="N8" s="312"/>
      <c r="O8" s="312"/>
      <c r="P8" s="312"/>
      <c r="Q8" s="313"/>
      <c r="R8" s="63"/>
      <c r="S8" s="63"/>
      <c r="T8" s="63"/>
      <c r="U8" s="63"/>
      <c r="V8" s="63"/>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6"/>
      <c r="AV8" s="6"/>
      <c r="AW8" s="6"/>
      <c r="AX8" s="6"/>
    </row>
    <row r="9" spans="1:63" ht="13.5" customHeight="1" x14ac:dyDescent="0.4">
      <c r="A9" s="1297" t="s">
        <v>11</v>
      </c>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row>
    <row r="10" spans="1:63" ht="13.5" customHeight="1" x14ac:dyDescent="0.4">
      <c r="A10" s="576" t="s">
        <v>12</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315"/>
      <c r="BI10" s="315"/>
      <c r="BJ10" s="315"/>
      <c r="BK10" s="315"/>
    </row>
    <row r="11" spans="1:63" ht="13.5" customHeight="1" x14ac:dyDescent="0.4">
      <c r="A11" s="576" t="s">
        <v>13</v>
      </c>
      <c r="B11" s="576"/>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c r="AT11" s="576"/>
      <c r="AU11" s="576"/>
      <c r="AV11" s="576"/>
      <c r="AW11" s="576"/>
      <c r="AX11" s="576"/>
      <c r="AY11" s="576"/>
      <c r="AZ11" s="576"/>
      <c r="BA11" s="576"/>
      <c r="BB11" s="576"/>
      <c r="BC11" s="576"/>
      <c r="BD11" s="576"/>
      <c r="BE11" s="576"/>
      <c r="BF11" s="576"/>
      <c r="BG11" s="576"/>
      <c r="BH11" s="315"/>
      <c r="BI11" s="315"/>
      <c r="BJ11" s="315"/>
      <c r="BK11" s="315"/>
    </row>
    <row r="12" spans="1:63" ht="13.5" customHeight="1" x14ac:dyDescent="0.4">
      <c r="A12" s="52" t="s">
        <v>207</v>
      </c>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7"/>
      <c r="BI12" s="57"/>
      <c r="BJ12" s="57"/>
      <c r="BK12" s="57"/>
    </row>
    <row r="13" spans="1:63" ht="13.5" customHeight="1" x14ac:dyDescent="0.4">
      <c r="A13" s="52" t="s">
        <v>15</v>
      </c>
      <c r="B13" s="383"/>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57"/>
      <c r="BI13" s="57"/>
      <c r="BJ13" s="57"/>
      <c r="BK13" s="57"/>
    </row>
    <row r="14" spans="1:63" ht="1.5" customHeight="1" x14ac:dyDescent="0.4">
      <c r="M14" s="7"/>
      <c r="N14" s="7"/>
      <c r="O14" s="7"/>
      <c r="P14" s="7"/>
      <c r="Q14" s="7"/>
      <c r="R14" s="8"/>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row>
    <row r="15" spans="1:63" ht="15" customHeight="1" x14ac:dyDescent="0.4">
      <c r="A15" s="2" t="s">
        <v>621</v>
      </c>
    </row>
    <row r="16" spans="1:63" ht="15" customHeight="1" x14ac:dyDescent="0.4">
      <c r="A16" s="1775" t="s">
        <v>622</v>
      </c>
      <c r="B16" s="1259"/>
      <c r="C16" s="1259"/>
      <c r="D16" s="1259"/>
      <c r="E16" s="1259"/>
      <c r="F16" s="1776"/>
      <c r="G16" s="1288">
        <f>AO175</f>
        <v>0</v>
      </c>
      <c r="H16" s="1289"/>
      <c r="I16" s="1289"/>
      <c r="J16" s="1289"/>
      <c r="K16" s="894" t="s">
        <v>20</v>
      </c>
      <c r="L16" s="895"/>
      <c r="M16" s="10"/>
      <c r="N16" s="1775" t="s">
        <v>623</v>
      </c>
      <c r="O16" s="1259"/>
      <c r="P16" s="1259"/>
      <c r="Q16" s="1259"/>
      <c r="R16" s="1259"/>
      <c r="S16" s="1776"/>
      <c r="T16" s="1288">
        <f>AF135</f>
        <v>0</v>
      </c>
      <c r="U16" s="1289"/>
      <c r="V16" s="1289"/>
      <c r="W16" s="1289"/>
      <c r="X16" s="894"/>
      <c r="Y16" s="895"/>
      <c r="Z16" s="1775" t="s">
        <v>624</v>
      </c>
      <c r="AA16" s="1259"/>
      <c r="AB16" s="1259"/>
      <c r="AC16" s="1259"/>
      <c r="AD16" s="1259"/>
      <c r="AE16" s="1776"/>
      <c r="AF16" s="2816">
        <f>AU135</f>
        <v>0</v>
      </c>
      <c r="AG16" s="2817"/>
      <c r="AH16" s="2817"/>
      <c r="AI16" s="2817"/>
      <c r="AJ16" s="894" t="s">
        <v>21</v>
      </c>
      <c r="AK16" s="895"/>
      <c r="AL16" s="1775" t="s">
        <v>625</v>
      </c>
      <c r="AM16" s="1259"/>
      <c r="AN16" s="1259"/>
      <c r="AO16" s="1259"/>
      <c r="AP16" s="1259"/>
      <c r="AQ16" s="1776"/>
      <c r="AR16" s="1287" t="s">
        <v>215</v>
      </c>
      <c r="AS16" s="894"/>
      <c r="AT16" s="894"/>
      <c r="AU16" s="894"/>
      <c r="AV16" s="894"/>
      <c r="AW16" s="894"/>
      <c r="AX16" s="894" t="s">
        <v>27</v>
      </c>
      <c r="AY16" s="895"/>
      <c r="AZ16" s="2818" t="s">
        <v>626</v>
      </c>
      <c r="BA16" s="2819"/>
      <c r="BB16" s="2819"/>
      <c r="BC16" s="2819"/>
      <c r="BD16" s="2819"/>
      <c r="BE16" s="2819"/>
      <c r="BF16" s="2819"/>
      <c r="BG16" s="2819"/>
    </row>
    <row r="17" spans="1:122" ht="15" customHeight="1" x14ac:dyDescent="0.4">
      <c r="A17" s="1777"/>
      <c r="B17" s="1778"/>
      <c r="C17" s="1778"/>
      <c r="D17" s="1778"/>
      <c r="E17" s="1778"/>
      <c r="F17" s="1779"/>
      <c r="G17" s="1269"/>
      <c r="H17" s="1290"/>
      <c r="I17" s="1290"/>
      <c r="J17" s="1290"/>
      <c r="K17" s="884"/>
      <c r="L17" s="897"/>
      <c r="M17" s="10"/>
      <c r="N17" s="1777"/>
      <c r="O17" s="1784"/>
      <c r="P17" s="1784"/>
      <c r="Q17" s="1784"/>
      <c r="R17" s="1784"/>
      <c r="S17" s="1779"/>
      <c r="T17" s="1269"/>
      <c r="U17" s="1290"/>
      <c r="V17" s="1290"/>
      <c r="W17" s="1290"/>
      <c r="X17" s="1283"/>
      <c r="Y17" s="897"/>
      <c r="Z17" s="1777"/>
      <c r="AA17" s="1778"/>
      <c r="AB17" s="1778"/>
      <c r="AC17" s="1778"/>
      <c r="AD17" s="1778"/>
      <c r="AE17" s="1779"/>
      <c r="AF17" s="1857"/>
      <c r="AG17" s="2827"/>
      <c r="AH17" s="2827"/>
      <c r="AI17" s="2827"/>
      <c r="AJ17" s="1283"/>
      <c r="AK17" s="897"/>
      <c r="AL17" s="1777"/>
      <c r="AM17" s="1778"/>
      <c r="AN17" s="1778"/>
      <c r="AO17" s="1778"/>
      <c r="AP17" s="1778"/>
      <c r="AQ17" s="1779"/>
      <c r="AR17" s="1269">
        <f>ROUNDDOWN(AF16/160,1)</f>
        <v>0</v>
      </c>
      <c r="AS17" s="1290"/>
      <c r="AT17" s="1290"/>
      <c r="AU17" s="1290"/>
      <c r="AV17" s="1290"/>
      <c r="AW17" s="1290"/>
      <c r="AX17" s="1283"/>
      <c r="AY17" s="897"/>
      <c r="AZ17" s="165"/>
      <c r="BA17" s="165" t="s">
        <v>217</v>
      </c>
    </row>
    <row r="18" spans="1:122" ht="15" customHeight="1" x14ac:dyDescent="0.4">
      <c r="A18" s="1780"/>
      <c r="B18" s="1781"/>
      <c r="C18" s="1781"/>
      <c r="D18" s="1781"/>
      <c r="E18" s="1781"/>
      <c r="F18" s="1782"/>
      <c r="G18" s="1279"/>
      <c r="H18" s="1280"/>
      <c r="I18" s="1280"/>
      <c r="J18" s="1280"/>
      <c r="K18" s="899" t="s">
        <v>28</v>
      </c>
      <c r="L18" s="900"/>
      <c r="M18" s="10"/>
      <c r="N18" s="1780"/>
      <c r="O18" s="1781"/>
      <c r="P18" s="1781"/>
      <c r="Q18" s="1781"/>
      <c r="R18" s="1781"/>
      <c r="S18" s="1782"/>
      <c r="T18" s="1279"/>
      <c r="U18" s="1280"/>
      <c r="V18" s="1280"/>
      <c r="W18" s="1280"/>
      <c r="X18" s="899" t="s">
        <v>28</v>
      </c>
      <c r="Y18" s="900"/>
      <c r="Z18" s="1780"/>
      <c r="AA18" s="1781"/>
      <c r="AB18" s="1781"/>
      <c r="AC18" s="1781"/>
      <c r="AD18" s="1781"/>
      <c r="AE18" s="1782"/>
      <c r="AF18" s="1859"/>
      <c r="AG18" s="1860"/>
      <c r="AH18" s="1860"/>
      <c r="AI18" s="1860"/>
      <c r="AJ18" s="1281" t="s">
        <v>19</v>
      </c>
      <c r="AK18" s="1282"/>
      <c r="AL18" s="1780"/>
      <c r="AM18" s="1781"/>
      <c r="AN18" s="1781"/>
      <c r="AO18" s="1781"/>
      <c r="AP18" s="1781"/>
      <c r="AQ18" s="1782"/>
      <c r="AR18" s="1279"/>
      <c r="AS18" s="1280"/>
      <c r="AT18" s="1280"/>
      <c r="AU18" s="1280"/>
      <c r="AV18" s="1280"/>
      <c r="AW18" s="1280"/>
      <c r="AX18" s="899" t="s">
        <v>28</v>
      </c>
      <c r="AY18" s="900"/>
    </row>
    <row r="19" spans="1:122" ht="12.75" customHeight="1" x14ac:dyDescent="0.4">
      <c r="A19" s="796" t="s">
        <v>627</v>
      </c>
      <c r="B19" s="1482"/>
      <c r="C19" s="1482"/>
      <c r="D19" s="1482"/>
      <c r="E19" s="1482"/>
      <c r="F19" s="1483"/>
      <c r="G19" s="1288">
        <f>AZ175</f>
        <v>0</v>
      </c>
      <c r="H19" s="1289"/>
      <c r="I19" s="1289"/>
      <c r="J19" s="1289"/>
      <c r="K19" s="894" t="s">
        <v>66</v>
      </c>
      <c r="L19" s="895"/>
      <c r="M19" s="182"/>
      <c r="N19" s="796" t="s">
        <v>627</v>
      </c>
      <c r="O19" s="1482"/>
      <c r="P19" s="1482"/>
      <c r="Q19" s="1482"/>
      <c r="R19" s="1482"/>
      <c r="S19" s="1483"/>
      <c r="T19" s="2824">
        <f>AF137</f>
        <v>0</v>
      </c>
      <c r="U19" s="2711"/>
      <c r="V19" s="2711"/>
      <c r="W19" s="2711"/>
      <c r="X19" s="209"/>
      <c r="Y19" s="210"/>
      <c r="Z19" s="796" t="s">
        <v>628</v>
      </c>
      <c r="AA19" s="1482"/>
      <c r="AB19" s="1482"/>
      <c r="AC19" s="1482"/>
      <c r="AD19" s="1482"/>
      <c r="AE19" s="1483"/>
      <c r="AF19" s="2816">
        <f>AU137</f>
        <v>0</v>
      </c>
      <c r="AG19" s="2817"/>
      <c r="AH19" s="2817"/>
      <c r="AI19" s="2817"/>
      <c r="AJ19" s="894" t="s">
        <v>325</v>
      </c>
      <c r="AK19" s="895"/>
      <c r="AL19" s="796" t="s">
        <v>629</v>
      </c>
      <c r="AM19" s="1482"/>
      <c r="AN19" s="1482"/>
      <c r="AO19" s="1482"/>
      <c r="AP19" s="1482"/>
      <c r="AQ19" s="1483"/>
      <c r="AR19" s="1287" t="s">
        <v>327</v>
      </c>
      <c r="AS19" s="894"/>
      <c r="AT19" s="894"/>
      <c r="AU19" s="894"/>
      <c r="AV19" s="894"/>
      <c r="AW19" s="894"/>
      <c r="AX19" s="894" t="s">
        <v>69</v>
      </c>
      <c r="AY19" s="895"/>
      <c r="AZ19" s="2818" t="s">
        <v>630</v>
      </c>
      <c r="BA19" s="2819"/>
      <c r="BB19" s="2819"/>
      <c r="BC19" s="2819"/>
      <c r="BD19" s="2819"/>
      <c r="BE19" s="2819"/>
      <c r="BF19" s="2819"/>
      <c r="BG19" s="2819"/>
    </row>
    <row r="20" spans="1:122" ht="24" customHeight="1" x14ac:dyDescent="0.15">
      <c r="A20" s="1487"/>
      <c r="B20" s="1488"/>
      <c r="C20" s="1488"/>
      <c r="D20" s="1488"/>
      <c r="E20" s="1488"/>
      <c r="F20" s="1489"/>
      <c r="G20" s="1279"/>
      <c r="H20" s="1280"/>
      <c r="I20" s="1280"/>
      <c r="J20" s="1280"/>
      <c r="K20" s="2822" t="s">
        <v>28</v>
      </c>
      <c r="L20" s="2823"/>
      <c r="M20" s="182"/>
      <c r="N20" s="1487"/>
      <c r="O20" s="1488"/>
      <c r="P20" s="1488"/>
      <c r="Q20" s="1488"/>
      <c r="R20" s="1488"/>
      <c r="S20" s="1489"/>
      <c r="T20" s="2825"/>
      <c r="U20" s="2826"/>
      <c r="V20" s="2826"/>
      <c r="W20" s="2826"/>
      <c r="X20" s="2822" t="s">
        <v>28</v>
      </c>
      <c r="Y20" s="2823"/>
      <c r="Z20" s="1487"/>
      <c r="AA20" s="1488"/>
      <c r="AB20" s="1488"/>
      <c r="AC20" s="1488"/>
      <c r="AD20" s="1488"/>
      <c r="AE20" s="1489"/>
      <c r="AF20" s="1859"/>
      <c r="AG20" s="1860"/>
      <c r="AH20" s="1860"/>
      <c r="AI20" s="1860"/>
      <c r="AJ20" s="2820" t="s">
        <v>19</v>
      </c>
      <c r="AK20" s="2821"/>
      <c r="AL20" s="1487"/>
      <c r="AM20" s="1488"/>
      <c r="AN20" s="1488"/>
      <c r="AO20" s="1488"/>
      <c r="AP20" s="1488"/>
      <c r="AQ20" s="1489"/>
      <c r="AR20" s="1279">
        <f>ROUNDDOWN(AF19/160,1)</f>
        <v>0</v>
      </c>
      <c r="AS20" s="1280"/>
      <c r="AT20" s="1280"/>
      <c r="AU20" s="1280"/>
      <c r="AV20" s="1280"/>
      <c r="AW20" s="1280"/>
      <c r="AX20" s="2822" t="s">
        <v>28</v>
      </c>
      <c r="AY20" s="2823"/>
      <c r="AZ20" s="165"/>
      <c r="BA20" s="165" t="s">
        <v>217</v>
      </c>
    </row>
    <row r="21" spans="1:122" ht="24" customHeight="1" thickBot="1" x14ac:dyDescent="0.45">
      <c r="A21" s="1259" t="s">
        <v>631</v>
      </c>
      <c r="B21" s="1259"/>
      <c r="C21" s="1259"/>
      <c r="D21" s="1259"/>
      <c r="E21" s="1259"/>
      <c r="F21" s="1259"/>
      <c r="G21" s="1259"/>
      <c r="H21" s="1259"/>
      <c r="I21" s="1259"/>
      <c r="J21" s="1259"/>
      <c r="K21" s="1259"/>
      <c r="L21" s="1259"/>
      <c r="M21" s="12"/>
      <c r="N21" s="1261" t="s">
        <v>632</v>
      </c>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3"/>
      <c r="AM21" s="13"/>
      <c r="AN21" s="13"/>
      <c r="AO21" s="13"/>
      <c r="AP21" s="13"/>
      <c r="AQ21" s="13"/>
      <c r="AR21" s="12"/>
      <c r="AS21" s="12"/>
      <c r="AT21" s="12"/>
      <c r="AU21" s="12"/>
      <c r="AV21" s="12"/>
      <c r="AW21" s="12"/>
      <c r="AX21" s="12"/>
      <c r="AY21" s="12"/>
    </row>
    <row r="22" spans="1:122" s="16" customFormat="1" ht="12.75" customHeight="1" thickTop="1" x14ac:dyDescent="0.15">
      <c r="A22" s="718" t="s">
        <v>633</v>
      </c>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2815"/>
      <c r="AS22" s="1470" t="s">
        <v>539</v>
      </c>
      <c r="AT22" s="1471"/>
      <c r="AU22" s="1471"/>
      <c r="AV22" s="1471"/>
      <c r="AW22" s="1472"/>
      <c r="AX22" s="1770">
        <f>G16+AR17</f>
        <v>0</v>
      </c>
      <c r="AY22" s="1771"/>
      <c r="AZ22" s="1771"/>
      <c r="BA22" s="1771"/>
      <c r="BB22" s="1771"/>
      <c r="BC22" s="1771"/>
      <c r="BD22" s="1771"/>
      <c r="BE22" s="1460" t="s">
        <v>223</v>
      </c>
      <c r="BF22" s="1460"/>
      <c r="BG22" s="1461"/>
      <c r="BH22" s="3"/>
      <c r="BL22" s="1252"/>
      <c r="BM22" s="1252"/>
      <c r="BN22" s="1252"/>
      <c r="BO22" s="1252"/>
      <c r="BP22" s="1252"/>
      <c r="BQ22" s="1252"/>
      <c r="BR22" s="1252"/>
      <c r="BS22" s="1252"/>
      <c r="BT22" s="1252"/>
      <c r="BU22" s="1252"/>
      <c r="BV22" s="1252"/>
      <c r="BW22" s="1252"/>
      <c r="BX22" s="1252"/>
      <c r="BY22" s="1252"/>
      <c r="BZ22" s="1252"/>
      <c r="CA22" s="1252"/>
      <c r="CB22" s="1252"/>
      <c r="CC22" s="1252"/>
      <c r="CD22" s="1252"/>
      <c r="CE22" s="1252"/>
      <c r="CF22" s="1252"/>
      <c r="CG22" s="1252"/>
      <c r="CH22" s="1252"/>
      <c r="CI22" s="1252"/>
      <c r="CJ22" s="1252"/>
      <c r="CK22" s="1252"/>
      <c r="CL22" s="1252"/>
      <c r="CM22" s="1252"/>
      <c r="CN22" s="1252"/>
      <c r="CO22" s="1252"/>
      <c r="CP22" s="1252"/>
      <c r="CQ22" s="1252"/>
      <c r="CR22" s="1252"/>
      <c r="CS22" s="1252"/>
      <c r="CT22" s="1252"/>
      <c r="CU22" s="1252"/>
      <c r="CV22" s="1252"/>
      <c r="CW22" s="1252"/>
      <c r="CX22" s="1252"/>
      <c r="CY22" s="1252"/>
      <c r="CZ22" s="1252"/>
      <c r="DA22" s="1252"/>
      <c r="DB22" s="1252"/>
      <c r="DC22" s="1252"/>
      <c r="DD22" s="1252"/>
      <c r="DE22" s="1252"/>
      <c r="DF22" s="1252"/>
      <c r="DG22" s="1252"/>
      <c r="DH22" s="1252"/>
      <c r="DI22" s="1252"/>
      <c r="DJ22" s="1252"/>
      <c r="DK22" s="1252"/>
      <c r="DL22" s="1252"/>
      <c r="DM22" s="1252"/>
      <c r="DN22" s="1252"/>
      <c r="DO22" s="1252"/>
      <c r="DP22" s="1252"/>
      <c r="DQ22" s="1252"/>
      <c r="DR22" s="1252"/>
    </row>
    <row r="23" spans="1:122" s="16" customFormat="1" ht="12.75" customHeight="1" x14ac:dyDescent="0.15">
      <c r="A23" s="2" t="s">
        <v>634</v>
      </c>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26"/>
      <c r="AS23" s="1473"/>
      <c r="AT23" s="782"/>
      <c r="AU23" s="782"/>
      <c r="AV23" s="782"/>
      <c r="AW23" s="783"/>
      <c r="AX23" s="1269"/>
      <c r="AY23" s="1270"/>
      <c r="AZ23" s="1270"/>
      <c r="BA23" s="1270"/>
      <c r="BB23" s="1270"/>
      <c r="BC23" s="1270"/>
      <c r="BD23" s="1270"/>
      <c r="BE23" s="169"/>
      <c r="BF23" s="15"/>
      <c r="BG23" s="170"/>
      <c r="BL23" s="1252"/>
      <c r="BM23" s="1252"/>
      <c r="BN23" s="1252"/>
      <c r="BO23" s="1252"/>
      <c r="BP23" s="1252"/>
      <c r="BQ23" s="1252"/>
      <c r="BR23" s="1252"/>
      <c r="BS23" s="1252"/>
      <c r="BT23" s="1252"/>
      <c r="BU23" s="1252"/>
      <c r="BV23" s="1252"/>
      <c r="BW23" s="1252"/>
      <c r="BX23" s="1252"/>
      <c r="BY23" s="1252"/>
      <c r="BZ23" s="1252"/>
      <c r="CA23" s="1252"/>
      <c r="CB23" s="1252"/>
      <c r="CC23" s="1252"/>
      <c r="CD23" s="1252"/>
      <c r="CE23" s="1252"/>
      <c r="CF23" s="1252"/>
      <c r="CG23" s="1252"/>
      <c r="CH23" s="1252"/>
      <c r="CI23" s="1252"/>
      <c r="CJ23" s="1252"/>
      <c r="CK23" s="1252"/>
      <c r="CL23" s="1252"/>
      <c r="CM23" s="1252"/>
      <c r="CN23" s="1252"/>
      <c r="CO23" s="1252"/>
      <c r="CP23" s="1252"/>
      <c r="CQ23" s="1252"/>
      <c r="CR23" s="1252"/>
      <c r="CS23" s="1252"/>
      <c r="CT23" s="1252"/>
      <c r="CU23" s="1252"/>
      <c r="CV23" s="1252"/>
      <c r="CW23" s="1252"/>
      <c r="CX23" s="1252"/>
      <c r="CY23" s="1252"/>
      <c r="CZ23" s="1252"/>
      <c r="DA23" s="1252"/>
      <c r="DB23" s="1252"/>
      <c r="DC23" s="1252"/>
      <c r="DD23" s="1252"/>
      <c r="DE23" s="1252"/>
      <c r="DF23" s="1252"/>
      <c r="DG23" s="1252"/>
      <c r="DH23" s="1252"/>
      <c r="DI23" s="1252"/>
      <c r="DJ23" s="1252"/>
      <c r="DK23" s="1252"/>
      <c r="DL23" s="1252"/>
      <c r="DM23" s="1252"/>
      <c r="DN23" s="1252"/>
      <c r="DO23" s="1252"/>
      <c r="DP23" s="1252"/>
      <c r="DQ23" s="1252"/>
      <c r="DR23" s="1252"/>
    </row>
    <row r="24" spans="1:122" s="16" customFormat="1" ht="12.75" customHeight="1" thickBot="1" x14ac:dyDescent="0.2">
      <c r="A24" s="2" t="s">
        <v>221</v>
      </c>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26"/>
      <c r="AS24" s="1474"/>
      <c r="AT24" s="1475"/>
      <c r="AU24" s="1475"/>
      <c r="AV24" s="1475"/>
      <c r="AW24" s="1476"/>
      <c r="AX24" s="1772"/>
      <c r="AY24" s="1773"/>
      <c r="AZ24" s="1773"/>
      <c r="BA24" s="1773"/>
      <c r="BB24" s="1773"/>
      <c r="BC24" s="1773"/>
      <c r="BD24" s="1773"/>
      <c r="BE24" s="1464" t="s">
        <v>28</v>
      </c>
      <c r="BF24" s="1464"/>
      <c r="BG24" s="1465"/>
      <c r="BL24" s="384"/>
      <c r="BM24" s="384"/>
      <c r="BN24" s="384"/>
      <c r="BO24" s="384"/>
      <c r="BP24" s="384"/>
      <c r="BQ24" s="384"/>
      <c r="BR24" s="384"/>
      <c r="BS24" s="384"/>
      <c r="BT24" s="384"/>
      <c r="BU24" s="384"/>
      <c r="BV24" s="384"/>
      <c r="BW24" s="384"/>
      <c r="BX24" s="384"/>
      <c r="BY24" s="384"/>
      <c r="BZ24" s="384"/>
      <c r="CA24" s="384"/>
      <c r="CB24" s="384"/>
      <c r="CC24" s="384"/>
      <c r="CD24" s="384"/>
      <c r="CE24" s="384"/>
      <c r="CF24" s="384"/>
      <c r="CG24" s="384"/>
      <c r="CH24" s="384"/>
      <c r="CI24" s="384"/>
      <c r="CJ24" s="384"/>
      <c r="CK24" s="384"/>
      <c r="CL24" s="384"/>
      <c r="CM24" s="384"/>
      <c r="CN24" s="384"/>
      <c r="CO24" s="384"/>
      <c r="CP24" s="384"/>
      <c r="CQ24" s="384"/>
      <c r="CR24" s="384"/>
      <c r="CS24" s="384"/>
      <c r="CT24" s="384"/>
      <c r="CU24" s="384"/>
      <c r="CV24" s="384"/>
      <c r="CW24" s="384"/>
      <c r="CX24" s="384"/>
      <c r="CY24" s="384"/>
      <c r="CZ24" s="384"/>
      <c r="DA24" s="384"/>
      <c r="DB24" s="384"/>
      <c r="DC24" s="384"/>
      <c r="DD24" s="384"/>
      <c r="DE24" s="384"/>
      <c r="DF24" s="384"/>
      <c r="DG24" s="384"/>
      <c r="DH24" s="384"/>
      <c r="DI24" s="384"/>
      <c r="DJ24" s="384"/>
      <c r="DK24" s="384"/>
      <c r="DL24" s="384"/>
      <c r="DM24" s="384"/>
      <c r="DN24" s="384"/>
      <c r="DO24" s="384"/>
      <c r="DP24" s="384"/>
      <c r="DQ24" s="384"/>
      <c r="DR24" s="384"/>
    </row>
    <row r="25" spans="1:122" s="168" customFormat="1" ht="12.75" customHeight="1" thickTop="1" x14ac:dyDescent="0.15">
      <c r="A25" s="577" t="s">
        <v>635</v>
      </c>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2814"/>
      <c r="AS25" s="1470" t="s">
        <v>636</v>
      </c>
      <c r="AT25" s="1471"/>
      <c r="AU25" s="1471"/>
      <c r="AV25" s="1471"/>
      <c r="AW25" s="1472"/>
      <c r="AX25" s="1770">
        <f>G19+AR20</f>
        <v>0</v>
      </c>
      <c r="AY25" s="1771"/>
      <c r="AZ25" s="1771"/>
      <c r="BA25" s="1771"/>
      <c r="BB25" s="1771"/>
      <c r="BC25" s="1771"/>
      <c r="BD25" s="1771"/>
      <c r="BE25" s="1460" t="s">
        <v>637</v>
      </c>
      <c r="BF25" s="1460"/>
      <c r="BG25" s="1461"/>
      <c r="BX25" s="385"/>
    </row>
    <row r="26" spans="1:122" ht="12.75" customHeight="1" x14ac:dyDescent="0.4">
      <c r="A26" s="577"/>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2814"/>
      <c r="AS26" s="1473"/>
      <c r="AT26" s="782"/>
      <c r="AU26" s="782"/>
      <c r="AV26" s="782"/>
      <c r="AW26" s="783"/>
      <c r="AX26" s="1269"/>
      <c r="AY26" s="1270"/>
      <c r="AZ26" s="1270"/>
      <c r="BA26" s="1270"/>
      <c r="BB26" s="1270"/>
      <c r="BC26" s="1270"/>
      <c r="BD26" s="1270"/>
      <c r="BE26" s="169"/>
      <c r="BF26" s="15"/>
      <c r="BG26" s="170"/>
    </row>
    <row r="27" spans="1:122" ht="12.75" customHeight="1" thickBot="1" x14ac:dyDescent="0.45">
      <c r="AR27" s="27"/>
      <c r="AS27" s="1474"/>
      <c r="AT27" s="1475"/>
      <c r="AU27" s="1475"/>
      <c r="AV27" s="1475"/>
      <c r="AW27" s="1476"/>
      <c r="AX27" s="1772"/>
      <c r="AY27" s="1773"/>
      <c r="AZ27" s="1773"/>
      <c r="BA27" s="1773"/>
      <c r="BB27" s="1773"/>
      <c r="BC27" s="1773"/>
      <c r="BD27" s="1773"/>
      <c r="BE27" s="1464" t="s">
        <v>28</v>
      </c>
      <c r="BF27" s="1464"/>
      <c r="BG27" s="1465"/>
    </row>
    <row r="28" spans="1:122" ht="15" customHeight="1" thickTop="1" x14ac:dyDescent="0.4">
      <c r="A28" s="167" t="s">
        <v>542</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row>
    <row r="29" spans="1:122" ht="13.5" customHeight="1" x14ac:dyDescent="0.4">
      <c r="B29" s="573" t="s">
        <v>44</v>
      </c>
      <c r="C29" s="675"/>
      <c r="D29" s="555" t="s">
        <v>226</v>
      </c>
      <c r="E29" s="674"/>
      <c r="F29" s="674"/>
      <c r="G29" s="674"/>
      <c r="H29" s="674"/>
      <c r="I29" s="675"/>
      <c r="J29" s="701" t="s">
        <v>46</v>
      </c>
      <c r="K29" s="701"/>
      <c r="L29" s="701"/>
      <c r="M29" s="701"/>
      <c r="N29" s="701"/>
      <c r="O29" s="701"/>
      <c r="P29" s="2129">
        <f>R5</f>
        <v>0</v>
      </c>
      <c r="Q29" s="2130"/>
      <c r="R29" s="2130"/>
      <c r="S29" s="1214" t="s">
        <v>47</v>
      </c>
      <c r="T29" s="1214"/>
      <c r="U29" s="1214"/>
      <c r="V29" s="1214"/>
      <c r="W29" s="1214"/>
      <c r="X29" s="1214"/>
      <c r="Y29" s="1214"/>
      <c r="Z29" s="1214"/>
      <c r="AA29" s="1214"/>
      <c r="AB29" s="1214"/>
      <c r="AC29" s="2505"/>
      <c r="AD29" s="317"/>
      <c r="AE29" s="205"/>
      <c r="AF29" s="205"/>
      <c r="AG29" s="744" t="s">
        <v>543</v>
      </c>
      <c r="AH29" s="556"/>
      <c r="AI29" s="556"/>
      <c r="AJ29" s="556"/>
      <c r="AK29" s="556"/>
      <c r="AL29" s="556"/>
      <c r="AM29" s="556"/>
      <c r="AN29" s="556"/>
      <c r="AO29" s="556"/>
      <c r="AP29" s="556"/>
      <c r="AQ29" s="556"/>
      <c r="AR29" s="556"/>
      <c r="AS29" s="556"/>
      <c r="AT29" s="556"/>
      <c r="AU29" s="556"/>
      <c r="AV29" s="556"/>
      <c r="AW29" s="556"/>
      <c r="AX29" s="557"/>
    </row>
    <row r="30" spans="1:122" ht="13.5" customHeight="1" x14ac:dyDescent="0.4">
      <c r="B30" s="676"/>
      <c r="C30" s="678"/>
      <c r="D30" s="676"/>
      <c r="E30" s="1759"/>
      <c r="F30" s="1759"/>
      <c r="G30" s="1759"/>
      <c r="H30" s="1759"/>
      <c r="I30" s="678"/>
      <c r="J30" s="701"/>
      <c r="K30" s="701"/>
      <c r="L30" s="701"/>
      <c r="M30" s="701"/>
      <c r="N30" s="701"/>
      <c r="O30" s="701"/>
      <c r="P30" s="2131"/>
      <c r="Q30" s="2132"/>
      <c r="R30" s="2132"/>
      <c r="S30" s="1216"/>
      <c r="T30" s="1216"/>
      <c r="U30" s="1216"/>
      <c r="V30" s="1216"/>
      <c r="W30" s="1216"/>
      <c r="X30" s="1216"/>
      <c r="Y30" s="1216"/>
      <c r="Z30" s="1216"/>
      <c r="AA30" s="1216"/>
      <c r="AB30" s="1216"/>
      <c r="AC30" s="2506"/>
      <c r="AD30" s="318"/>
      <c r="AE30" s="319"/>
      <c r="AF30" s="319"/>
      <c r="AG30" s="559"/>
      <c r="AH30" s="559"/>
      <c r="AI30" s="559"/>
      <c r="AJ30" s="559"/>
      <c r="AK30" s="559"/>
      <c r="AL30" s="559"/>
      <c r="AM30" s="559"/>
      <c r="AN30" s="559"/>
      <c r="AO30" s="559"/>
      <c r="AP30" s="559"/>
      <c r="AQ30" s="559"/>
      <c r="AR30" s="559"/>
      <c r="AS30" s="559"/>
      <c r="AT30" s="559"/>
      <c r="AU30" s="559"/>
      <c r="AV30" s="559"/>
      <c r="AW30" s="559"/>
      <c r="AX30" s="560"/>
    </row>
    <row r="31" spans="1:122" ht="13.5" customHeight="1" x14ac:dyDescent="0.4">
      <c r="B31" s="676"/>
      <c r="C31" s="678"/>
      <c r="D31" s="676"/>
      <c r="E31" s="1759"/>
      <c r="F31" s="1759"/>
      <c r="G31" s="1759"/>
      <c r="H31" s="1759"/>
      <c r="I31" s="678"/>
      <c r="J31" s="701"/>
      <c r="K31" s="701"/>
      <c r="L31" s="701"/>
      <c r="M31" s="701"/>
      <c r="N31" s="701"/>
      <c r="O31" s="701"/>
      <c r="P31" s="1222" t="s">
        <v>49</v>
      </c>
      <c r="Q31" s="1191"/>
      <c r="R31" s="1191"/>
      <c r="S31" s="1191"/>
      <c r="T31" s="1191"/>
      <c r="U31" s="1191"/>
      <c r="V31" s="1191"/>
      <c r="W31" s="1191"/>
      <c r="X31" s="1192" t="s">
        <v>50</v>
      </c>
      <c r="Y31" s="1191"/>
      <c r="Z31" s="1191"/>
      <c r="AA31" s="1191"/>
      <c r="AB31" s="1191"/>
      <c r="AC31" s="1193"/>
      <c r="AD31" s="1192" t="s">
        <v>51</v>
      </c>
      <c r="AE31" s="1191"/>
      <c r="AF31" s="1191"/>
      <c r="AG31" s="1191"/>
      <c r="AH31" s="1191"/>
      <c r="AI31" s="1191"/>
      <c r="AJ31" s="1193"/>
      <c r="AK31" s="1745" t="s">
        <v>229</v>
      </c>
      <c r="AL31" s="782"/>
      <c r="AM31" s="782"/>
      <c r="AN31" s="782"/>
      <c r="AO31" s="782"/>
      <c r="AP31" s="782"/>
      <c r="AQ31" s="782"/>
      <c r="AR31" s="782"/>
      <c r="AS31" s="782"/>
      <c r="AT31" s="782"/>
      <c r="AU31" s="782"/>
      <c r="AV31" s="782"/>
      <c r="AW31" s="782"/>
      <c r="AX31" s="783"/>
    </row>
    <row r="32" spans="1:122" ht="13.5" customHeight="1" thickBot="1" x14ac:dyDescent="0.45">
      <c r="B32" s="1082"/>
      <c r="C32" s="1209"/>
      <c r="D32" s="676"/>
      <c r="E32" s="677"/>
      <c r="F32" s="677"/>
      <c r="G32" s="677"/>
      <c r="H32" s="677"/>
      <c r="I32" s="678"/>
      <c r="J32" s="2813"/>
      <c r="K32" s="2813"/>
      <c r="L32" s="2813"/>
      <c r="M32" s="2813"/>
      <c r="N32" s="2813"/>
      <c r="O32" s="2813"/>
      <c r="P32" s="2805" t="s">
        <v>230</v>
      </c>
      <c r="Q32" s="2806"/>
      <c r="R32" s="2806"/>
      <c r="S32" s="2806"/>
      <c r="T32" s="2806" t="s">
        <v>231</v>
      </c>
      <c r="U32" s="2806"/>
      <c r="V32" s="2806"/>
      <c r="W32" s="386"/>
      <c r="X32" s="2139" t="s">
        <v>230</v>
      </c>
      <c r="Y32" s="2139"/>
      <c r="Z32" s="2807"/>
      <c r="AA32" s="2138" t="s">
        <v>638</v>
      </c>
      <c r="AB32" s="2807"/>
      <c r="AC32" s="387"/>
      <c r="AD32" s="2492"/>
      <c r="AE32" s="1464"/>
      <c r="AF32" s="1464"/>
      <c r="AG32" s="1464"/>
      <c r="AH32" s="1464"/>
      <c r="AI32" s="1464"/>
      <c r="AJ32" s="2493"/>
      <c r="AK32" s="2494"/>
      <c r="AL32" s="1475"/>
      <c r="AM32" s="1475"/>
      <c r="AN32" s="1475"/>
      <c r="AO32" s="1475"/>
      <c r="AP32" s="1475"/>
      <c r="AQ32" s="1475"/>
      <c r="AR32" s="1475"/>
      <c r="AS32" s="1475"/>
      <c r="AT32" s="1475"/>
      <c r="AU32" s="1475"/>
      <c r="AV32" s="1475"/>
      <c r="AW32" s="1475"/>
      <c r="AX32" s="1476"/>
    </row>
    <row r="33" spans="2:52" ht="13.5" customHeight="1" thickTop="1" x14ac:dyDescent="0.4">
      <c r="B33" s="1659" t="s">
        <v>544</v>
      </c>
      <c r="C33" s="1660"/>
      <c r="D33" s="2808" t="s">
        <v>233</v>
      </c>
      <c r="E33" s="2809"/>
      <c r="F33" s="2809"/>
      <c r="G33" s="2809"/>
      <c r="H33" s="2809"/>
      <c r="I33" s="2810"/>
      <c r="J33" s="2598"/>
      <c r="K33" s="2599"/>
      <c r="L33" s="2599"/>
      <c r="M33" s="2599"/>
      <c r="N33" s="2599"/>
      <c r="O33" s="2432" t="s">
        <v>28</v>
      </c>
      <c r="P33" s="2811"/>
      <c r="Q33" s="2812"/>
      <c r="R33" s="2812"/>
      <c r="S33" s="2812"/>
      <c r="T33" s="2812"/>
      <c r="U33" s="2812"/>
      <c r="V33" s="2812"/>
      <c r="W33" s="2502" t="s">
        <v>28</v>
      </c>
      <c r="X33" s="2800"/>
      <c r="Y33" s="2801"/>
      <c r="Z33" s="2801"/>
      <c r="AA33" s="2802"/>
      <c r="AB33" s="2802"/>
      <c r="AC33" s="2803" t="s">
        <v>28</v>
      </c>
      <c r="AD33" s="1735">
        <f>P33+T33+X33+AA33</f>
        <v>0</v>
      </c>
      <c r="AE33" s="1736"/>
      <c r="AF33" s="1736"/>
      <c r="AG33" s="1736"/>
      <c r="AH33" s="1736"/>
      <c r="AI33" s="1736"/>
      <c r="AJ33" s="1737"/>
      <c r="AK33" s="1738" t="s">
        <v>234</v>
      </c>
      <c r="AL33" s="2804"/>
      <c r="AM33" s="2804"/>
      <c r="AN33" s="2804"/>
      <c r="AO33" s="2804"/>
      <c r="AP33" s="2804"/>
      <c r="AQ33" s="2804"/>
      <c r="AR33" s="1148">
        <f>ROUNDDOWN(AD33/3,1)</f>
        <v>0</v>
      </c>
      <c r="AS33" s="1148"/>
      <c r="AT33" s="1148"/>
      <c r="AU33" s="1148"/>
      <c r="AV33" s="1208" t="s">
        <v>28</v>
      </c>
      <c r="AW33" s="1208"/>
      <c r="AX33" s="1740"/>
    </row>
    <row r="34" spans="2:52" ht="13.5" customHeight="1" x14ac:dyDescent="0.4">
      <c r="B34" s="1661"/>
      <c r="C34" s="1662"/>
      <c r="D34" s="2797"/>
      <c r="E34" s="2798"/>
      <c r="F34" s="2798"/>
      <c r="G34" s="2798"/>
      <c r="H34" s="2798"/>
      <c r="I34" s="2799"/>
      <c r="J34" s="2488"/>
      <c r="K34" s="2442"/>
      <c r="L34" s="2442"/>
      <c r="M34" s="2442"/>
      <c r="N34" s="2442"/>
      <c r="O34" s="2489"/>
      <c r="P34" s="2782"/>
      <c r="Q34" s="2783"/>
      <c r="R34" s="2783"/>
      <c r="S34" s="2783"/>
      <c r="T34" s="2783"/>
      <c r="U34" s="2783"/>
      <c r="V34" s="2783"/>
      <c r="W34" s="2491"/>
      <c r="X34" s="2787"/>
      <c r="Y34" s="2788"/>
      <c r="Z34" s="2788"/>
      <c r="AA34" s="2793"/>
      <c r="AB34" s="2793"/>
      <c r="AC34" s="2770"/>
      <c r="AD34" s="1711"/>
      <c r="AE34" s="880"/>
      <c r="AF34" s="880"/>
      <c r="AG34" s="880"/>
      <c r="AH34" s="880"/>
      <c r="AI34" s="880"/>
      <c r="AJ34" s="1712"/>
      <c r="AK34" s="1185"/>
      <c r="AL34" s="1186"/>
      <c r="AM34" s="1186"/>
      <c r="AN34" s="1186"/>
      <c r="AO34" s="1186"/>
      <c r="AP34" s="1186"/>
      <c r="AQ34" s="1186"/>
      <c r="AR34" s="1150"/>
      <c r="AS34" s="1150"/>
      <c r="AT34" s="1150"/>
      <c r="AU34" s="1150"/>
      <c r="AV34" s="899"/>
      <c r="AW34" s="899"/>
      <c r="AX34" s="681"/>
    </row>
    <row r="35" spans="2:52" ht="13.5" customHeight="1" x14ac:dyDescent="0.4">
      <c r="B35" s="1661"/>
      <c r="C35" s="1662"/>
      <c r="D35" s="2794" t="s">
        <v>546</v>
      </c>
      <c r="E35" s="2795"/>
      <c r="F35" s="2795"/>
      <c r="G35" s="2795"/>
      <c r="H35" s="2795"/>
      <c r="I35" s="2796"/>
      <c r="J35" s="2486"/>
      <c r="K35" s="2487"/>
      <c r="L35" s="2487"/>
      <c r="M35" s="2487"/>
      <c r="N35" s="2487"/>
      <c r="O35" s="2431" t="s">
        <v>28</v>
      </c>
      <c r="P35" s="2780"/>
      <c r="Q35" s="2781"/>
      <c r="R35" s="2781"/>
      <c r="S35" s="2781"/>
      <c r="T35" s="2781"/>
      <c r="U35" s="2781"/>
      <c r="V35" s="2781"/>
      <c r="W35" s="2491" t="s">
        <v>28</v>
      </c>
      <c r="X35" s="2784"/>
      <c r="Y35" s="2785"/>
      <c r="Z35" s="2785"/>
      <c r="AA35" s="2792"/>
      <c r="AB35" s="2792"/>
      <c r="AC35" s="2770" t="s">
        <v>28</v>
      </c>
      <c r="AD35" s="1711">
        <f>P35+T35+X35+AA35</f>
        <v>0</v>
      </c>
      <c r="AE35" s="880"/>
      <c r="AF35" s="880"/>
      <c r="AG35" s="880"/>
      <c r="AH35" s="880"/>
      <c r="AI35" s="880"/>
      <c r="AJ35" s="1712"/>
      <c r="AK35" s="1180" t="s">
        <v>56</v>
      </c>
      <c r="AL35" s="1184"/>
      <c r="AM35" s="1184"/>
      <c r="AN35" s="1184"/>
      <c r="AO35" s="1184"/>
      <c r="AP35" s="1184"/>
      <c r="AQ35" s="1184"/>
      <c r="AR35" s="1148">
        <f>ROUNDDOWN(AD35/6,1)</f>
        <v>0</v>
      </c>
      <c r="AS35" s="1148"/>
      <c r="AT35" s="1148"/>
      <c r="AU35" s="1148"/>
      <c r="AV35" s="894" t="s">
        <v>28</v>
      </c>
      <c r="AW35" s="894"/>
      <c r="AX35" s="675"/>
    </row>
    <row r="36" spans="2:52" ht="13.5" customHeight="1" x14ac:dyDescent="0.4">
      <c r="B36" s="1661"/>
      <c r="C36" s="1662"/>
      <c r="D36" s="2797"/>
      <c r="E36" s="2798"/>
      <c r="F36" s="2798"/>
      <c r="G36" s="2798"/>
      <c r="H36" s="2798"/>
      <c r="I36" s="2799"/>
      <c r="J36" s="2488"/>
      <c r="K36" s="2442"/>
      <c r="L36" s="2442"/>
      <c r="M36" s="2442"/>
      <c r="N36" s="2442"/>
      <c r="O36" s="2432"/>
      <c r="P36" s="2782"/>
      <c r="Q36" s="2783"/>
      <c r="R36" s="2783"/>
      <c r="S36" s="2783"/>
      <c r="T36" s="2783"/>
      <c r="U36" s="2783"/>
      <c r="V36" s="2783"/>
      <c r="W36" s="2491"/>
      <c r="X36" s="2787"/>
      <c r="Y36" s="2788"/>
      <c r="Z36" s="2788"/>
      <c r="AA36" s="2793"/>
      <c r="AB36" s="2793"/>
      <c r="AC36" s="2770"/>
      <c r="AD36" s="1711"/>
      <c r="AE36" s="880"/>
      <c r="AF36" s="880"/>
      <c r="AG36" s="880"/>
      <c r="AH36" s="880"/>
      <c r="AI36" s="880"/>
      <c r="AJ36" s="1712"/>
      <c r="AK36" s="1185"/>
      <c r="AL36" s="1186"/>
      <c r="AM36" s="1186"/>
      <c r="AN36" s="1186"/>
      <c r="AO36" s="1186"/>
      <c r="AP36" s="1186"/>
      <c r="AQ36" s="1186"/>
      <c r="AR36" s="1150"/>
      <c r="AS36" s="1150"/>
      <c r="AT36" s="1150"/>
      <c r="AU36" s="1150"/>
      <c r="AV36" s="899"/>
      <c r="AW36" s="899"/>
      <c r="AX36" s="681"/>
    </row>
    <row r="37" spans="2:52" ht="13.5" customHeight="1" x14ac:dyDescent="0.4">
      <c r="B37" s="1661"/>
      <c r="C37" s="1662"/>
      <c r="D37" s="2774" t="s">
        <v>639</v>
      </c>
      <c r="E37" s="2775"/>
      <c r="F37" s="2775"/>
      <c r="G37" s="2775"/>
      <c r="H37" s="2775"/>
      <c r="I37" s="2775"/>
      <c r="J37" s="2775"/>
      <c r="K37" s="2775"/>
      <c r="L37" s="2775"/>
      <c r="M37" s="2778" t="s">
        <v>640</v>
      </c>
      <c r="N37" s="2676"/>
      <c r="O37" s="2677"/>
      <c r="P37" s="2780"/>
      <c r="Q37" s="2781"/>
      <c r="R37" s="2781"/>
      <c r="S37" s="2781"/>
      <c r="T37" s="2781"/>
      <c r="U37" s="2781"/>
      <c r="V37" s="2781"/>
      <c r="W37" s="2431" t="s">
        <v>28</v>
      </c>
      <c r="X37" s="2784"/>
      <c r="Y37" s="2785"/>
      <c r="Z37" s="2786"/>
      <c r="AA37" s="2790"/>
      <c r="AB37" s="2786"/>
      <c r="AC37" s="1159" t="s">
        <v>28</v>
      </c>
      <c r="AD37" s="1711">
        <f>P37+T37+X37+AA37</f>
        <v>0</v>
      </c>
      <c r="AE37" s="880"/>
      <c r="AF37" s="880"/>
      <c r="AG37" s="880"/>
      <c r="AH37" s="880"/>
      <c r="AI37" s="880"/>
      <c r="AJ37" s="1712"/>
      <c r="AK37" s="1180" t="s">
        <v>641</v>
      </c>
      <c r="AL37" s="1181"/>
      <c r="AM37" s="1181"/>
      <c r="AN37" s="1181"/>
      <c r="AO37" s="1181"/>
      <c r="AP37" s="1181"/>
      <c r="AQ37" s="1181"/>
      <c r="AR37" s="1148">
        <f>ROUNDDOWN(AD37/2,1)</f>
        <v>0</v>
      </c>
      <c r="AS37" s="1148"/>
      <c r="AT37" s="1148"/>
      <c r="AU37" s="1148"/>
      <c r="AV37" s="894" t="s">
        <v>28</v>
      </c>
      <c r="AW37" s="894"/>
      <c r="AX37" s="675"/>
    </row>
    <row r="38" spans="2:52" ht="13.5" customHeight="1" x14ac:dyDescent="0.4">
      <c r="B38" s="1661"/>
      <c r="C38" s="1662"/>
      <c r="D38" s="2776"/>
      <c r="E38" s="2777"/>
      <c r="F38" s="2777"/>
      <c r="G38" s="2777"/>
      <c r="H38" s="2777"/>
      <c r="I38" s="2777"/>
      <c r="J38" s="2777"/>
      <c r="K38" s="2777"/>
      <c r="L38" s="2777"/>
      <c r="M38" s="2779"/>
      <c r="N38" s="2682"/>
      <c r="O38" s="2683"/>
      <c r="P38" s="2782"/>
      <c r="Q38" s="2783"/>
      <c r="R38" s="2783"/>
      <c r="S38" s="2783"/>
      <c r="T38" s="2783"/>
      <c r="U38" s="2783"/>
      <c r="V38" s="2783"/>
      <c r="W38" s="2489"/>
      <c r="X38" s="2787"/>
      <c r="Y38" s="2788"/>
      <c r="Z38" s="2789"/>
      <c r="AA38" s="2791"/>
      <c r="AB38" s="2789"/>
      <c r="AC38" s="1173"/>
      <c r="AD38" s="1711"/>
      <c r="AE38" s="880"/>
      <c r="AF38" s="880"/>
      <c r="AG38" s="880"/>
      <c r="AH38" s="880"/>
      <c r="AI38" s="880"/>
      <c r="AJ38" s="1712"/>
      <c r="AK38" s="1189"/>
      <c r="AL38" s="1190"/>
      <c r="AM38" s="1190"/>
      <c r="AN38" s="1190"/>
      <c r="AO38" s="1190"/>
      <c r="AP38" s="1190"/>
      <c r="AQ38" s="1190"/>
      <c r="AR38" s="1150"/>
      <c r="AS38" s="1150"/>
      <c r="AT38" s="1150"/>
      <c r="AU38" s="1150"/>
      <c r="AV38" s="899"/>
      <c r="AW38" s="899"/>
      <c r="AX38" s="681"/>
    </row>
    <row r="39" spans="2:52" ht="13.5" customHeight="1" x14ac:dyDescent="0.4">
      <c r="B39" s="1661"/>
      <c r="C39" s="1662"/>
      <c r="D39" s="1643" t="s">
        <v>642</v>
      </c>
      <c r="E39" s="1153"/>
      <c r="F39" s="1153"/>
      <c r="G39" s="1153"/>
      <c r="H39" s="1153"/>
      <c r="I39" s="1154"/>
      <c r="J39" s="1631">
        <f>J33+J35</f>
        <v>0</v>
      </c>
      <c r="K39" s="1148"/>
      <c r="L39" s="1148"/>
      <c r="M39" s="1148"/>
      <c r="N39" s="1148"/>
      <c r="O39" s="895" t="s">
        <v>28</v>
      </c>
      <c r="P39" s="2772">
        <f>P33+P35+P37</f>
        <v>0</v>
      </c>
      <c r="Q39" s="2768"/>
      <c r="R39" s="2768"/>
      <c r="S39" s="2768"/>
      <c r="T39" s="2768">
        <f>T33+T35+T37</f>
        <v>0</v>
      </c>
      <c r="U39" s="2768"/>
      <c r="V39" s="2768"/>
      <c r="W39" s="883" t="s">
        <v>28</v>
      </c>
      <c r="X39" s="1631">
        <f>X33+X35+X37</f>
        <v>0</v>
      </c>
      <c r="Y39" s="1148"/>
      <c r="Z39" s="1148"/>
      <c r="AA39" s="2768">
        <f>AA33+AA35+AA37</f>
        <v>0</v>
      </c>
      <c r="AB39" s="2768"/>
      <c r="AC39" s="2770" t="s">
        <v>28</v>
      </c>
      <c r="AD39" s="1711">
        <f>P39+T39+X39+AA39</f>
        <v>0</v>
      </c>
      <c r="AE39" s="880"/>
      <c r="AF39" s="880"/>
      <c r="AG39" s="880"/>
      <c r="AH39" s="880"/>
      <c r="AI39" s="880"/>
      <c r="AJ39" s="1712"/>
      <c r="AK39" s="1619" t="s">
        <v>238</v>
      </c>
      <c r="AL39" s="674"/>
      <c r="AM39" s="674"/>
      <c r="AN39" s="674"/>
      <c r="AO39" s="674"/>
      <c r="AP39" s="674"/>
      <c r="AQ39" s="674"/>
      <c r="AR39" s="1148">
        <f>ROUND(AR33+AR35+AR37,0)</f>
        <v>0</v>
      </c>
      <c r="AS39" s="1148"/>
      <c r="AT39" s="1148"/>
      <c r="AU39" s="1148"/>
      <c r="AV39" s="894" t="s">
        <v>28</v>
      </c>
      <c r="AW39" s="894"/>
      <c r="AX39" s="895"/>
      <c r="AY39" s="165" t="s">
        <v>239</v>
      </c>
      <c r="AZ39" s="165"/>
    </row>
    <row r="40" spans="2:52" ht="13.5" customHeight="1" thickBot="1" x14ac:dyDescent="0.45">
      <c r="B40" s="1661"/>
      <c r="C40" s="1662"/>
      <c r="D40" s="2080"/>
      <c r="E40" s="1127"/>
      <c r="F40" s="1127"/>
      <c r="G40" s="1127"/>
      <c r="H40" s="1127"/>
      <c r="I40" s="1128"/>
      <c r="J40" s="1130"/>
      <c r="K40" s="1108"/>
      <c r="L40" s="1108"/>
      <c r="M40" s="1108"/>
      <c r="N40" s="1108"/>
      <c r="O40" s="1132"/>
      <c r="P40" s="2773"/>
      <c r="Q40" s="2769"/>
      <c r="R40" s="2769"/>
      <c r="S40" s="2769"/>
      <c r="T40" s="2769"/>
      <c r="U40" s="2769"/>
      <c r="V40" s="2769"/>
      <c r="W40" s="2083"/>
      <c r="X40" s="1130"/>
      <c r="Y40" s="1108"/>
      <c r="Z40" s="1108"/>
      <c r="AA40" s="2769"/>
      <c r="AB40" s="2769"/>
      <c r="AC40" s="2771"/>
      <c r="AD40" s="2474"/>
      <c r="AE40" s="1965"/>
      <c r="AF40" s="1965"/>
      <c r="AG40" s="1965"/>
      <c r="AH40" s="1965"/>
      <c r="AI40" s="1965"/>
      <c r="AJ40" s="2475"/>
      <c r="AK40" s="1113"/>
      <c r="AL40" s="1072"/>
      <c r="AM40" s="1072"/>
      <c r="AN40" s="1072"/>
      <c r="AO40" s="1072"/>
      <c r="AP40" s="1072"/>
      <c r="AQ40" s="1072"/>
      <c r="AR40" s="1108"/>
      <c r="AS40" s="1108"/>
      <c r="AT40" s="1108"/>
      <c r="AU40" s="1108"/>
      <c r="AV40" s="1079"/>
      <c r="AW40" s="1079"/>
      <c r="AX40" s="1132"/>
      <c r="AY40" s="165"/>
      <c r="AZ40" s="165" t="s">
        <v>240</v>
      </c>
    </row>
    <row r="41" spans="2:52" ht="13.5" customHeight="1" x14ac:dyDescent="0.4">
      <c r="B41" s="1661"/>
      <c r="C41" s="1662"/>
      <c r="D41" s="1636" t="s">
        <v>643</v>
      </c>
      <c r="E41" s="1164"/>
      <c r="F41" s="1164"/>
      <c r="G41" s="1164"/>
      <c r="H41" s="1164"/>
      <c r="I41" s="1165"/>
      <c r="J41" s="1679" t="s">
        <v>644</v>
      </c>
      <c r="K41" s="1102"/>
      <c r="L41" s="1102"/>
      <c r="M41" s="1102"/>
      <c r="N41" s="1102"/>
      <c r="O41" s="1102"/>
      <c r="P41" s="1102"/>
      <c r="Q41" s="1102"/>
      <c r="R41" s="1102"/>
      <c r="S41" s="1102"/>
      <c r="T41" s="1102"/>
      <c r="U41" s="1102"/>
      <c r="V41" s="1102"/>
      <c r="W41" s="1102"/>
      <c r="X41" s="1102"/>
      <c r="Y41" s="1102"/>
      <c r="Z41" s="1102"/>
      <c r="AA41" s="1102"/>
      <c r="AB41" s="1102"/>
      <c r="AC41" s="1102"/>
      <c r="AD41" s="1102"/>
      <c r="AE41" s="1102"/>
      <c r="AF41" s="1102"/>
      <c r="AG41" s="1102"/>
      <c r="AH41" s="1102"/>
      <c r="AI41" s="1102"/>
      <c r="AJ41" s="1102"/>
      <c r="AK41" s="1102"/>
      <c r="AL41" s="1102"/>
      <c r="AM41" s="1102"/>
      <c r="AN41" s="1102"/>
      <c r="AO41" s="1102"/>
      <c r="AP41" s="1102"/>
      <c r="AQ41" s="1102"/>
      <c r="AR41" s="1150">
        <f>AR39+1</f>
        <v>1</v>
      </c>
      <c r="AS41" s="1150"/>
      <c r="AT41" s="1150"/>
      <c r="AU41" s="1150"/>
      <c r="AV41" s="884" t="s">
        <v>28</v>
      </c>
      <c r="AW41" s="884"/>
      <c r="AX41" s="897" t="s">
        <v>71</v>
      </c>
      <c r="AY41" s="165"/>
      <c r="AZ41" s="165"/>
    </row>
    <row r="42" spans="2:52" ht="13.5" customHeight="1" thickBot="1" x14ac:dyDescent="0.45">
      <c r="B42" s="1661"/>
      <c r="C42" s="1662"/>
      <c r="D42" s="2080"/>
      <c r="E42" s="1127"/>
      <c r="F42" s="1127"/>
      <c r="G42" s="1127"/>
      <c r="H42" s="1127"/>
      <c r="I42" s="1128"/>
      <c r="J42" s="1627"/>
      <c r="K42" s="1105"/>
      <c r="L42" s="1105"/>
      <c r="M42" s="1105"/>
      <c r="N42" s="1105"/>
      <c r="O42" s="1105"/>
      <c r="P42" s="1105"/>
      <c r="Q42" s="1105"/>
      <c r="R42" s="1105"/>
      <c r="S42" s="1105"/>
      <c r="T42" s="1105"/>
      <c r="U42" s="1105"/>
      <c r="V42" s="1105"/>
      <c r="W42" s="1105"/>
      <c r="X42" s="1105"/>
      <c r="Y42" s="1105"/>
      <c r="Z42" s="1105"/>
      <c r="AA42" s="1105"/>
      <c r="AB42" s="1105"/>
      <c r="AC42" s="1105"/>
      <c r="AD42" s="1105"/>
      <c r="AE42" s="1105"/>
      <c r="AF42" s="1105"/>
      <c r="AG42" s="1105"/>
      <c r="AH42" s="1105"/>
      <c r="AI42" s="1105"/>
      <c r="AJ42" s="1105"/>
      <c r="AK42" s="1105"/>
      <c r="AL42" s="1105"/>
      <c r="AM42" s="1105"/>
      <c r="AN42" s="1105"/>
      <c r="AO42" s="1105"/>
      <c r="AP42" s="1105"/>
      <c r="AQ42" s="1105"/>
      <c r="AR42" s="1965"/>
      <c r="AS42" s="1965"/>
      <c r="AT42" s="1965"/>
      <c r="AU42" s="1965"/>
      <c r="AV42" s="1079"/>
      <c r="AW42" s="1079"/>
      <c r="AX42" s="1132"/>
      <c r="AY42" s="165"/>
      <c r="AZ42" s="165"/>
    </row>
    <row r="43" spans="2:52" ht="13.5" customHeight="1" x14ac:dyDescent="0.4">
      <c r="B43" s="1661"/>
      <c r="C43" s="1662"/>
      <c r="D43" s="2763" t="s">
        <v>645</v>
      </c>
      <c r="E43" s="2764"/>
      <c r="F43" s="2764"/>
      <c r="G43" s="2764"/>
      <c r="H43" s="2764"/>
      <c r="I43" s="2764"/>
      <c r="J43" s="2764"/>
      <c r="K43" s="2764"/>
      <c r="L43" s="2764"/>
      <c r="M43" s="2764"/>
      <c r="N43" s="2764"/>
      <c r="O43" s="2764"/>
      <c r="P43" s="2764"/>
      <c r="Q43" s="2764"/>
      <c r="R43" s="2764"/>
      <c r="S43" s="2764"/>
      <c r="T43" s="2764"/>
      <c r="U43" s="2764"/>
      <c r="V43" s="2764"/>
      <c r="W43" s="2764"/>
      <c r="X43" s="2764"/>
      <c r="Y43" s="2764"/>
      <c r="Z43" s="2764"/>
      <c r="AA43" s="2764"/>
      <c r="AB43" s="2764"/>
      <c r="AC43" s="2764"/>
      <c r="AD43" s="2764"/>
      <c r="AE43" s="2764"/>
      <c r="AF43" s="1694"/>
      <c r="AG43" s="388"/>
      <c r="AH43" s="68"/>
      <c r="AI43" s="68"/>
      <c r="AJ43" s="68"/>
      <c r="AK43" s="68"/>
      <c r="AL43" s="68"/>
      <c r="AM43" s="68"/>
      <c r="AN43" s="68"/>
      <c r="AO43" s="68"/>
      <c r="AP43" s="68"/>
      <c r="AQ43" s="68"/>
      <c r="AR43" s="1997">
        <f>IF(AND((P39+X39)&gt;=1),0.5,0)</f>
        <v>0</v>
      </c>
      <c r="AS43" s="1997"/>
      <c r="AT43" s="1997"/>
      <c r="AU43" s="1997"/>
      <c r="AV43" s="882" t="s">
        <v>28</v>
      </c>
      <c r="AW43" s="882"/>
      <c r="AX43" s="883" t="s">
        <v>76</v>
      </c>
      <c r="AY43" s="165"/>
      <c r="AZ43" s="165"/>
    </row>
    <row r="44" spans="2:52" ht="13.5" customHeight="1" x14ac:dyDescent="0.4">
      <c r="B44" s="1661"/>
      <c r="C44" s="1662"/>
      <c r="D44" s="2763"/>
      <c r="E44" s="2764"/>
      <c r="F44" s="2764"/>
      <c r="G44" s="2764"/>
      <c r="H44" s="2764"/>
      <c r="I44" s="2764"/>
      <c r="J44" s="2764"/>
      <c r="K44" s="2764"/>
      <c r="L44" s="2764"/>
      <c r="M44" s="2764"/>
      <c r="N44" s="2764"/>
      <c r="O44" s="2764"/>
      <c r="P44" s="2764"/>
      <c r="Q44" s="2764"/>
      <c r="R44" s="2764"/>
      <c r="S44" s="2764"/>
      <c r="T44" s="2764"/>
      <c r="U44" s="2764"/>
      <c r="V44" s="2764"/>
      <c r="W44" s="2764"/>
      <c r="X44" s="2764"/>
      <c r="Y44" s="2764"/>
      <c r="Z44" s="2764"/>
      <c r="AA44" s="2764"/>
      <c r="AB44" s="2764"/>
      <c r="AC44" s="2764"/>
      <c r="AD44" s="2764"/>
      <c r="AE44" s="2764"/>
      <c r="AF44" s="1694"/>
      <c r="AG44" s="389"/>
      <c r="AH44" s="70"/>
      <c r="AI44" s="70"/>
      <c r="AJ44" s="70"/>
      <c r="AK44" s="70"/>
      <c r="AL44" s="70"/>
      <c r="AM44" s="70"/>
      <c r="AN44" s="70"/>
      <c r="AO44" s="70"/>
      <c r="AP44" s="70"/>
      <c r="AQ44" s="70"/>
      <c r="AR44" s="1997"/>
      <c r="AS44" s="1997"/>
      <c r="AT44" s="1997"/>
      <c r="AU44" s="1997"/>
      <c r="AV44" s="882"/>
      <c r="AW44" s="882"/>
      <c r="AX44" s="883"/>
      <c r="AY44" s="165"/>
      <c r="AZ44" s="165"/>
    </row>
    <row r="45" spans="2:52" ht="13.5" customHeight="1" x14ac:dyDescent="0.4">
      <c r="B45" s="1661"/>
      <c r="C45" s="1662"/>
      <c r="D45" s="2765" t="s">
        <v>646</v>
      </c>
      <c r="E45" s="2766"/>
      <c r="F45" s="2766"/>
      <c r="G45" s="2766"/>
      <c r="H45" s="2766"/>
      <c r="I45" s="2766"/>
      <c r="J45" s="2766"/>
      <c r="K45" s="2766"/>
      <c r="L45" s="2766"/>
      <c r="M45" s="2766"/>
      <c r="N45" s="2766"/>
      <c r="O45" s="2766"/>
      <c r="P45" s="2766"/>
      <c r="Q45" s="2766"/>
      <c r="R45" s="2766"/>
      <c r="S45" s="2766"/>
      <c r="T45" s="2766"/>
      <c r="U45" s="2766"/>
      <c r="V45" s="2766"/>
      <c r="W45" s="2766"/>
      <c r="X45" s="2766"/>
      <c r="Y45" s="2766"/>
      <c r="Z45" s="2766"/>
      <c r="AA45" s="2766"/>
      <c r="AB45" s="2766"/>
      <c r="AC45" s="2766"/>
      <c r="AD45" s="2766"/>
      <c r="AE45" s="2766"/>
      <c r="AF45" s="2767"/>
      <c r="AG45" s="388"/>
      <c r="AH45" s="68"/>
      <c r="AI45" s="68"/>
      <c r="AJ45" s="68"/>
      <c r="AK45" s="68"/>
      <c r="AL45" s="68"/>
      <c r="AM45" s="68"/>
      <c r="AN45" s="68"/>
      <c r="AO45" s="68"/>
      <c r="AP45" s="68"/>
      <c r="AQ45" s="68"/>
      <c r="AR45" s="1997">
        <f>AR41+AR43</f>
        <v>1</v>
      </c>
      <c r="AS45" s="1997"/>
      <c r="AT45" s="1997"/>
      <c r="AU45" s="1997"/>
      <c r="AV45" s="882" t="s">
        <v>28</v>
      </c>
      <c r="AW45" s="882"/>
      <c r="AX45" s="883" t="s">
        <v>79</v>
      </c>
      <c r="AY45" s="165"/>
      <c r="AZ45" s="165"/>
    </row>
    <row r="46" spans="2:52" ht="13.5" customHeight="1" thickBot="1" x14ac:dyDescent="0.45">
      <c r="B46" s="1664"/>
      <c r="C46" s="1665"/>
      <c r="D46" s="2765"/>
      <c r="E46" s="2766"/>
      <c r="F46" s="2766"/>
      <c r="G46" s="2766"/>
      <c r="H46" s="2766"/>
      <c r="I46" s="2766"/>
      <c r="J46" s="2766"/>
      <c r="K46" s="2766"/>
      <c r="L46" s="2766"/>
      <c r="M46" s="2766"/>
      <c r="N46" s="2766"/>
      <c r="O46" s="2766"/>
      <c r="P46" s="2766"/>
      <c r="Q46" s="2766"/>
      <c r="R46" s="2766"/>
      <c r="S46" s="2766"/>
      <c r="T46" s="2766"/>
      <c r="U46" s="2766"/>
      <c r="V46" s="2766"/>
      <c r="W46" s="2766"/>
      <c r="X46" s="2766"/>
      <c r="Y46" s="2766"/>
      <c r="Z46" s="2766"/>
      <c r="AA46" s="2766"/>
      <c r="AB46" s="2766"/>
      <c r="AC46" s="2766"/>
      <c r="AD46" s="2766"/>
      <c r="AE46" s="2766"/>
      <c r="AF46" s="2767"/>
      <c r="AG46" s="390"/>
      <c r="AH46" s="331"/>
      <c r="AI46" s="331"/>
      <c r="AJ46" s="331"/>
      <c r="AK46" s="331"/>
      <c r="AL46" s="331"/>
      <c r="AM46" s="331"/>
      <c r="AN46" s="331"/>
      <c r="AO46" s="331"/>
      <c r="AP46" s="331"/>
      <c r="AQ46" s="331"/>
      <c r="AR46" s="1997"/>
      <c r="AS46" s="1997"/>
      <c r="AT46" s="1997"/>
      <c r="AU46" s="1997"/>
      <c r="AV46" s="882"/>
      <c r="AW46" s="882"/>
      <c r="AX46" s="2083"/>
      <c r="AY46" s="41" t="s">
        <v>647</v>
      </c>
      <c r="AZ46" s="165"/>
    </row>
    <row r="47" spans="2:52" ht="13.5" customHeight="1" x14ac:dyDescent="0.4">
      <c r="B47" s="2755" t="s">
        <v>648</v>
      </c>
      <c r="C47" s="2756"/>
      <c r="D47" s="2759" t="s">
        <v>649</v>
      </c>
      <c r="E47" s="1111"/>
      <c r="F47" s="1111"/>
      <c r="G47" s="1111"/>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2003"/>
      <c r="AG47" s="391"/>
      <c r="AH47" s="329"/>
      <c r="AI47" s="329"/>
      <c r="AJ47" s="329"/>
      <c r="AK47" s="329"/>
      <c r="AL47" s="329"/>
      <c r="AM47" s="329"/>
      <c r="AN47" s="329"/>
      <c r="AO47" s="329"/>
      <c r="AP47" s="329"/>
      <c r="AQ47" s="329"/>
      <c r="AR47" s="2761"/>
      <c r="AS47" s="2761"/>
      <c r="AT47" s="2761"/>
      <c r="AU47" s="2761"/>
      <c r="AV47" s="1078" t="s">
        <v>28</v>
      </c>
      <c r="AW47" s="1078"/>
      <c r="AX47" s="895" t="s">
        <v>81</v>
      </c>
    </row>
    <row r="48" spans="2:52" ht="13.5" customHeight="1" x14ac:dyDescent="0.4">
      <c r="B48" s="1677"/>
      <c r="C48" s="1678"/>
      <c r="D48" s="2760"/>
      <c r="E48" s="1062"/>
      <c r="F48" s="1062"/>
      <c r="G48" s="1062"/>
      <c r="H48" s="1062"/>
      <c r="I48" s="1062"/>
      <c r="J48" s="1062"/>
      <c r="K48" s="1062"/>
      <c r="L48" s="1062"/>
      <c r="M48" s="1062"/>
      <c r="N48" s="1062"/>
      <c r="O48" s="1062"/>
      <c r="P48" s="1062"/>
      <c r="Q48" s="1062"/>
      <c r="R48" s="1062"/>
      <c r="S48" s="1062"/>
      <c r="T48" s="1062"/>
      <c r="U48" s="1062"/>
      <c r="V48" s="1062"/>
      <c r="W48" s="1062"/>
      <c r="X48" s="1062"/>
      <c r="Y48" s="1062"/>
      <c r="Z48" s="1062"/>
      <c r="AA48" s="1062"/>
      <c r="AB48" s="1062"/>
      <c r="AC48" s="1062"/>
      <c r="AD48" s="1062"/>
      <c r="AE48" s="1062"/>
      <c r="AF48" s="1063"/>
      <c r="AG48" s="389"/>
      <c r="AH48" s="70"/>
      <c r="AI48" s="70"/>
      <c r="AJ48" s="70"/>
      <c r="AK48" s="70"/>
      <c r="AL48" s="70"/>
      <c r="AM48" s="70"/>
      <c r="AN48" s="70"/>
      <c r="AO48" s="70"/>
      <c r="AP48" s="70"/>
      <c r="AQ48" s="70"/>
      <c r="AR48" s="2006"/>
      <c r="AS48" s="2006"/>
      <c r="AT48" s="2006"/>
      <c r="AU48" s="2006"/>
      <c r="AV48" s="899"/>
      <c r="AW48" s="899"/>
      <c r="AX48" s="897"/>
    </row>
    <row r="49" spans="1:90" ht="13.5" customHeight="1" x14ac:dyDescent="0.4">
      <c r="B49" s="1677"/>
      <c r="C49" s="1678"/>
      <c r="D49" s="2762" t="s">
        <v>650</v>
      </c>
      <c r="E49" s="1083"/>
      <c r="F49" s="1083"/>
      <c r="G49" s="1083"/>
      <c r="H49" s="1083"/>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c r="AF49" s="1605"/>
      <c r="AG49" s="388"/>
      <c r="AH49" s="68"/>
      <c r="AI49" s="68"/>
      <c r="AJ49" s="68"/>
      <c r="AK49" s="68"/>
      <c r="AL49" s="68"/>
      <c r="AM49" s="68"/>
      <c r="AN49" s="68"/>
      <c r="AO49" s="68"/>
      <c r="AP49" s="68"/>
      <c r="AQ49" s="68"/>
      <c r="AR49" s="2442"/>
      <c r="AS49" s="2442"/>
      <c r="AT49" s="2442"/>
      <c r="AU49" s="2442"/>
      <c r="AV49" s="894" t="s">
        <v>28</v>
      </c>
      <c r="AW49" s="894"/>
      <c r="AX49" s="895" t="s">
        <v>83</v>
      </c>
    </row>
    <row r="50" spans="1:90" ht="13.5" customHeight="1" thickBot="1" x14ac:dyDescent="0.45">
      <c r="B50" s="2757"/>
      <c r="C50" s="2758"/>
      <c r="D50" s="2762"/>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605"/>
      <c r="AG50" s="390"/>
      <c r="AH50" s="331"/>
      <c r="AI50" s="331"/>
      <c r="AJ50" s="331"/>
      <c r="AK50" s="331"/>
      <c r="AL50" s="331"/>
      <c r="AM50" s="331"/>
      <c r="AN50" s="331"/>
      <c r="AO50" s="331"/>
      <c r="AP50" s="331"/>
      <c r="AQ50" s="331"/>
      <c r="AR50" s="2443"/>
      <c r="AS50" s="2443"/>
      <c r="AT50" s="2443"/>
      <c r="AU50" s="2443"/>
      <c r="AV50" s="884"/>
      <c r="AW50" s="884"/>
      <c r="AX50" s="897"/>
      <c r="BM50" s="2754"/>
      <c r="BN50" s="2754"/>
      <c r="BO50" s="2754"/>
      <c r="BP50" s="2754"/>
      <c r="BQ50" s="2754"/>
      <c r="BR50" s="2754"/>
      <c r="BS50" s="2754"/>
      <c r="BT50" s="2754"/>
      <c r="BU50" s="2754"/>
      <c r="BV50" s="2754"/>
      <c r="BW50" s="2754"/>
      <c r="BX50" s="2754"/>
      <c r="BY50" s="2754"/>
      <c r="BZ50" s="2754"/>
      <c r="CA50" s="2754"/>
      <c r="CB50" s="2754"/>
      <c r="CC50" s="2754"/>
      <c r="CD50" s="2754"/>
      <c r="CE50" s="2754"/>
      <c r="CF50" s="2754"/>
      <c r="CG50" s="2754"/>
      <c r="CH50" s="2754"/>
      <c r="CI50" s="2754"/>
      <c r="CJ50" s="2754"/>
      <c r="CK50" s="2754"/>
      <c r="CL50" s="2754"/>
    </row>
    <row r="51" spans="1:90" ht="13.5" customHeight="1" x14ac:dyDescent="0.4">
      <c r="B51" s="1679" t="s">
        <v>651</v>
      </c>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328"/>
      <c r="AH51" s="329"/>
      <c r="AI51" s="329"/>
      <c r="AJ51" s="329"/>
      <c r="AK51" s="329"/>
      <c r="AL51" s="329"/>
      <c r="AM51" s="329"/>
      <c r="AN51" s="329"/>
      <c r="AO51" s="329"/>
      <c r="AP51" s="329"/>
      <c r="AQ51" s="329"/>
      <c r="AR51" s="1150">
        <f>AR45+AR47+AR49</f>
        <v>1</v>
      </c>
      <c r="AS51" s="1150"/>
      <c r="AT51" s="1150"/>
      <c r="AU51" s="1150"/>
      <c r="AV51" s="1078" t="s">
        <v>28</v>
      </c>
      <c r="AW51" s="1078"/>
      <c r="AX51" s="1080" t="s">
        <v>262</v>
      </c>
    </row>
    <row r="52" spans="1:90" ht="13.5" customHeight="1" thickBot="1" x14ac:dyDescent="0.45">
      <c r="B52" s="679"/>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330"/>
      <c r="AH52" s="331"/>
      <c r="AI52" s="331"/>
      <c r="AJ52" s="331"/>
      <c r="AK52" s="331"/>
      <c r="AL52" s="331"/>
      <c r="AM52" s="331"/>
      <c r="AN52" s="331"/>
      <c r="AO52" s="331"/>
      <c r="AP52" s="331"/>
      <c r="AQ52" s="331"/>
      <c r="AR52" s="1965"/>
      <c r="AS52" s="1965"/>
      <c r="AT52" s="1965"/>
      <c r="AU52" s="1965"/>
      <c r="AV52" s="1079"/>
      <c r="AW52" s="1079"/>
      <c r="AX52" s="1081"/>
      <c r="AY52" s="41" t="s">
        <v>652</v>
      </c>
    </row>
    <row r="53" spans="1:90" ht="13.5" customHeight="1" thickBot="1" x14ac:dyDescent="0.45">
      <c r="AR53" s="392"/>
      <c r="AS53" s="392"/>
      <c r="AT53" s="392"/>
      <c r="AU53" s="392"/>
    </row>
    <row r="54" spans="1:90" ht="13.5" customHeight="1" x14ac:dyDescent="0.4">
      <c r="B54" s="2566" t="s">
        <v>653</v>
      </c>
      <c r="C54" s="1069"/>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069"/>
      <c r="AA54" s="1069"/>
      <c r="AB54" s="1069"/>
      <c r="AC54" s="1069"/>
      <c r="AD54" s="1069"/>
      <c r="AE54" s="1069"/>
      <c r="AF54" s="1069"/>
      <c r="AG54" s="328"/>
      <c r="AH54" s="329"/>
      <c r="AI54" s="329"/>
      <c r="AJ54" s="329"/>
      <c r="AK54" s="1102"/>
      <c r="AL54" s="1069"/>
      <c r="AM54" s="1069"/>
      <c r="AN54" s="1069"/>
      <c r="AO54" s="1069"/>
      <c r="AP54" s="1069"/>
      <c r="AQ54" s="1069"/>
      <c r="AR54" s="2180">
        <f>ROUNDUP(AR41*2/3,0)+AR47+AR49</f>
        <v>1</v>
      </c>
      <c r="AS54" s="2180"/>
      <c r="AT54" s="2180"/>
      <c r="AU54" s="2180"/>
      <c r="AV54" s="1078" t="s">
        <v>28</v>
      </c>
      <c r="AW54" s="1078"/>
      <c r="AX54" s="1080" t="s">
        <v>263</v>
      </c>
      <c r="AY54" s="165"/>
      <c r="AZ54" s="165"/>
    </row>
    <row r="55" spans="1:90" ht="13.5" customHeight="1" thickBot="1" x14ac:dyDescent="0.45">
      <c r="B55" s="1071"/>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c r="AA55" s="1072"/>
      <c r="AB55" s="1072"/>
      <c r="AC55" s="1072"/>
      <c r="AD55" s="1072"/>
      <c r="AE55" s="1072"/>
      <c r="AF55" s="1072"/>
      <c r="AG55" s="330"/>
      <c r="AH55" s="331"/>
      <c r="AI55" s="331"/>
      <c r="AJ55" s="331"/>
      <c r="AK55" s="1072"/>
      <c r="AL55" s="1072"/>
      <c r="AM55" s="1072"/>
      <c r="AN55" s="1072"/>
      <c r="AO55" s="1072"/>
      <c r="AP55" s="1072"/>
      <c r="AQ55" s="1072"/>
      <c r="AR55" s="1965"/>
      <c r="AS55" s="1965"/>
      <c r="AT55" s="1965"/>
      <c r="AU55" s="1965"/>
      <c r="AV55" s="1079"/>
      <c r="AW55" s="1079"/>
      <c r="AX55" s="1081"/>
      <c r="AY55" s="41" t="s">
        <v>654</v>
      </c>
      <c r="AZ55" s="165"/>
    </row>
    <row r="56" spans="1:90" ht="13.5" customHeight="1" thickBot="1" x14ac:dyDescent="0.45">
      <c r="B56" s="393"/>
      <c r="C56" s="393"/>
      <c r="D56" s="393"/>
      <c r="E56" s="393"/>
      <c r="F56" s="393"/>
      <c r="G56" s="393"/>
      <c r="H56" s="393"/>
      <c r="I56" s="393"/>
      <c r="J56" s="393"/>
      <c r="K56" s="393"/>
      <c r="L56" s="393"/>
      <c r="M56" s="393"/>
      <c r="N56" s="393"/>
      <c r="O56" s="393"/>
      <c r="P56" s="393"/>
      <c r="Q56" s="393"/>
      <c r="R56" s="393"/>
      <c r="S56" s="393"/>
      <c r="T56" s="393"/>
      <c r="U56" s="393"/>
      <c r="V56" s="394" t="s">
        <v>655</v>
      </c>
      <c r="W56" s="393"/>
      <c r="X56" s="393"/>
      <c r="Y56" s="393"/>
      <c r="Z56" s="393"/>
      <c r="AA56" s="393"/>
      <c r="AB56" s="393"/>
      <c r="AC56" s="393"/>
      <c r="AD56" s="393"/>
      <c r="AE56" s="393"/>
      <c r="AF56" s="393"/>
      <c r="AG56" s="395"/>
      <c r="AH56" s="395"/>
      <c r="AI56" s="395"/>
      <c r="AJ56" s="395"/>
      <c r="AK56" s="393"/>
      <c r="AL56" s="393"/>
      <c r="AM56" s="393"/>
      <c r="AN56" s="393"/>
      <c r="AO56" s="393"/>
      <c r="AP56" s="393"/>
      <c r="AQ56" s="393"/>
      <c r="AR56" s="393"/>
      <c r="AS56" s="393"/>
      <c r="AT56" s="393"/>
      <c r="AU56" s="393"/>
      <c r="AV56" s="396"/>
      <c r="AW56" s="396"/>
      <c r="AX56" s="396"/>
      <c r="AY56" s="165"/>
      <c r="AZ56" s="165"/>
    </row>
    <row r="57" spans="1:90" ht="13.5" customHeight="1" x14ac:dyDescent="0.4">
      <c r="B57" s="2404" t="s">
        <v>656</v>
      </c>
      <c r="C57" s="1069"/>
      <c r="D57" s="1069"/>
      <c r="E57" s="1069"/>
      <c r="F57" s="1069"/>
      <c r="G57" s="1069"/>
      <c r="H57" s="1069"/>
      <c r="I57" s="1069"/>
      <c r="J57" s="1069"/>
      <c r="K57" s="1069"/>
      <c r="L57" s="1069"/>
      <c r="M57" s="1069"/>
      <c r="N57" s="1069"/>
      <c r="O57" s="1069"/>
      <c r="P57" s="1069"/>
      <c r="Q57" s="1069"/>
      <c r="R57" s="1069"/>
      <c r="S57" s="1069"/>
      <c r="T57" s="1069"/>
      <c r="U57" s="1069"/>
      <c r="V57" s="1069"/>
      <c r="W57" s="1069"/>
      <c r="X57" s="1069"/>
      <c r="Y57" s="1069"/>
      <c r="Z57" s="1069"/>
      <c r="AA57" s="1069"/>
      <c r="AB57" s="1069"/>
      <c r="AC57" s="1069"/>
      <c r="AD57" s="1069"/>
      <c r="AE57" s="1069"/>
      <c r="AF57" s="1069"/>
      <c r="AG57" s="2413"/>
      <c r="AH57" s="2414"/>
      <c r="AI57" s="2414"/>
      <c r="AJ57" s="2414"/>
      <c r="AK57" s="2417" t="s">
        <v>558</v>
      </c>
      <c r="AL57" s="2417"/>
      <c r="AM57" s="2417"/>
      <c r="AN57" s="2417"/>
      <c r="AO57" s="2417"/>
      <c r="AP57" s="2419"/>
      <c r="AQ57" s="2419"/>
      <c r="AR57" s="2419"/>
      <c r="AS57" s="2419"/>
      <c r="AT57" s="2421" t="s">
        <v>559</v>
      </c>
      <c r="AU57" s="2421"/>
      <c r="AV57" s="2421"/>
      <c r="AW57" s="2421"/>
      <c r="AX57" s="2422"/>
      <c r="AY57" s="165"/>
      <c r="AZ57" s="165"/>
    </row>
    <row r="58" spans="1:90" ht="13.5" customHeight="1" thickBot="1" x14ac:dyDescent="0.45">
      <c r="B58" s="1071"/>
      <c r="C58" s="1072"/>
      <c r="D58" s="1072"/>
      <c r="E58" s="1072"/>
      <c r="F58" s="1072"/>
      <c r="G58" s="1072"/>
      <c r="H58" s="1072"/>
      <c r="I58" s="1072"/>
      <c r="J58" s="1072"/>
      <c r="K58" s="1072"/>
      <c r="L58" s="1072"/>
      <c r="M58" s="1072"/>
      <c r="N58" s="1072"/>
      <c r="O58" s="1072"/>
      <c r="P58" s="1072"/>
      <c r="Q58" s="1072"/>
      <c r="R58" s="1072"/>
      <c r="S58" s="1072"/>
      <c r="T58" s="1072"/>
      <c r="U58" s="1072"/>
      <c r="V58" s="1072"/>
      <c r="W58" s="1072"/>
      <c r="X58" s="1072"/>
      <c r="Y58" s="1072"/>
      <c r="Z58" s="1072"/>
      <c r="AA58" s="1072"/>
      <c r="AB58" s="1072"/>
      <c r="AC58" s="1072"/>
      <c r="AD58" s="1072"/>
      <c r="AE58" s="1072"/>
      <c r="AF58" s="1072"/>
      <c r="AG58" s="2415"/>
      <c r="AH58" s="2416"/>
      <c r="AI58" s="2416"/>
      <c r="AJ58" s="2416"/>
      <c r="AK58" s="2418"/>
      <c r="AL58" s="2418"/>
      <c r="AM58" s="2418"/>
      <c r="AN58" s="2418"/>
      <c r="AO58" s="2418"/>
      <c r="AP58" s="2420"/>
      <c r="AQ58" s="2420"/>
      <c r="AR58" s="2420"/>
      <c r="AS58" s="2420"/>
      <c r="AT58" s="2423"/>
      <c r="AU58" s="2423"/>
      <c r="AV58" s="2423"/>
      <c r="AW58" s="2423"/>
      <c r="AX58" s="2424"/>
      <c r="AY58" s="165"/>
      <c r="AZ58" s="165"/>
    </row>
    <row r="59" spans="1:90" ht="13.5" customHeight="1" x14ac:dyDescent="0.4">
      <c r="B59" s="2404" t="s">
        <v>657</v>
      </c>
      <c r="C59" s="1069"/>
      <c r="D59" s="1069"/>
      <c r="E59" s="1069"/>
      <c r="F59" s="1069"/>
      <c r="G59" s="1069"/>
      <c r="H59" s="1069"/>
      <c r="I59" s="1069"/>
      <c r="J59" s="1069"/>
      <c r="K59" s="1069"/>
      <c r="L59" s="1069"/>
      <c r="M59" s="1069"/>
      <c r="N59" s="1069"/>
      <c r="O59" s="1069"/>
      <c r="P59" s="1069"/>
      <c r="Q59" s="1069"/>
      <c r="R59" s="1069"/>
      <c r="S59" s="1069"/>
      <c r="T59" s="1069"/>
      <c r="U59" s="1069"/>
      <c r="V59" s="1069"/>
      <c r="W59" s="1069"/>
      <c r="X59" s="1069"/>
      <c r="Y59" s="1069"/>
      <c r="Z59" s="1069"/>
      <c r="AA59" s="1069"/>
      <c r="AB59" s="1069"/>
      <c r="AC59" s="1069"/>
      <c r="AD59" s="1069"/>
      <c r="AE59" s="1069"/>
      <c r="AF59" s="1069"/>
      <c r="AG59" s="328"/>
      <c r="AH59" s="329"/>
      <c r="AI59" s="329"/>
      <c r="AJ59" s="329"/>
      <c r="AK59" s="1102" t="s">
        <v>238</v>
      </c>
      <c r="AL59" s="1069"/>
      <c r="AM59" s="1069"/>
      <c r="AN59" s="1069"/>
      <c r="AO59" s="1069"/>
      <c r="AP59" s="1069"/>
      <c r="AQ59" s="1069"/>
      <c r="AR59" s="2180">
        <f>ROUNDUP(AR41*3/4,0)</f>
        <v>1</v>
      </c>
      <c r="AS59" s="2180"/>
      <c r="AT59" s="2180"/>
      <c r="AU59" s="2180"/>
      <c r="AV59" s="1078" t="s">
        <v>28</v>
      </c>
      <c r="AW59" s="1078"/>
      <c r="AX59" s="1080" t="s">
        <v>264</v>
      </c>
      <c r="AY59" s="165" t="s">
        <v>239</v>
      </c>
      <c r="AZ59" s="165"/>
    </row>
    <row r="60" spans="1:90" ht="13.5" customHeight="1" thickBot="1" x14ac:dyDescent="0.45">
      <c r="B60" s="1071"/>
      <c r="C60" s="1072"/>
      <c r="D60" s="1072"/>
      <c r="E60" s="1072"/>
      <c r="F60" s="1072"/>
      <c r="G60" s="1072"/>
      <c r="H60" s="1072"/>
      <c r="I60" s="1072"/>
      <c r="J60" s="1072"/>
      <c r="K60" s="1072"/>
      <c r="L60" s="1072"/>
      <c r="M60" s="1072"/>
      <c r="N60" s="1072"/>
      <c r="O60" s="1072"/>
      <c r="P60" s="1072"/>
      <c r="Q60" s="1072"/>
      <c r="R60" s="1072"/>
      <c r="S60" s="1072"/>
      <c r="T60" s="1072"/>
      <c r="U60" s="1072"/>
      <c r="V60" s="1072"/>
      <c r="W60" s="1072"/>
      <c r="X60" s="1072"/>
      <c r="Y60" s="1072"/>
      <c r="Z60" s="1072"/>
      <c r="AA60" s="1072"/>
      <c r="AB60" s="1072"/>
      <c r="AC60" s="1072"/>
      <c r="AD60" s="1072"/>
      <c r="AE60" s="1072"/>
      <c r="AF60" s="1072"/>
      <c r="AG60" s="330"/>
      <c r="AH60" s="331"/>
      <c r="AI60" s="331"/>
      <c r="AJ60" s="331"/>
      <c r="AK60" s="1072"/>
      <c r="AL60" s="1072"/>
      <c r="AM60" s="1072"/>
      <c r="AN60" s="1072"/>
      <c r="AO60" s="1072"/>
      <c r="AP60" s="1072"/>
      <c r="AQ60" s="1072"/>
      <c r="AR60" s="1965"/>
      <c r="AS60" s="1965"/>
      <c r="AT60" s="1965"/>
      <c r="AU60" s="1965"/>
      <c r="AV60" s="1079"/>
      <c r="AW60" s="1079"/>
      <c r="AX60" s="1081"/>
      <c r="AY60" s="165"/>
      <c r="AZ60" s="165" t="s">
        <v>658</v>
      </c>
    </row>
    <row r="61" spans="1:90" ht="15" customHeight="1" x14ac:dyDescent="0.4">
      <c r="A61" s="2" t="s">
        <v>85</v>
      </c>
      <c r="AY61" s="41" t="s">
        <v>659</v>
      </c>
    </row>
    <row r="62" spans="1:90" ht="12.75" customHeight="1" x14ac:dyDescent="0.4">
      <c r="A62" s="2" t="s">
        <v>660</v>
      </c>
    </row>
    <row r="63" spans="1:90" ht="12.75" customHeight="1" x14ac:dyDescent="0.4">
      <c r="B63" s="1297" t="s">
        <v>565</v>
      </c>
      <c r="C63" s="1297"/>
      <c r="D63" s="1297"/>
      <c r="E63" s="1297"/>
      <c r="F63" s="1297"/>
      <c r="G63" s="1297"/>
      <c r="H63" s="1297"/>
      <c r="I63" s="1297"/>
      <c r="J63" s="1297"/>
      <c r="K63" s="1297"/>
      <c r="L63" s="129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1297"/>
      <c r="AI63" s="1297"/>
      <c r="AJ63" s="1297"/>
      <c r="AK63" s="1297"/>
      <c r="AL63" s="1297"/>
      <c r="AM63" s="1297"/>
      <c r="AN63" s="1297"/>
      <c r="AO63" s="1297"/>
      <c r="AP63" s="1297"/>
      <c r="AQ63" s="1297"/>
      <c r="AR63" s="1297"/>
      <c r="AS63" s="1297"/>
      <c r="AT63" s="1297"/>
      <c r="AU63" s="1297"/>
      <c r="AV63" s="1297"/>
      <c r="AW63" s="1297"/>
      <c r="AX63" s="1297"/>
      <c r="AY63" s="1297"/>
      <c r="AZ63" s="1297"/>
      <c r="BA63" s="1297"/>
      <c r="BB63" s="1297"/>
      <c r="BC63" s="1297"/>
      <c r="BD63" s="1297"/>
      <c r="BE63" s="1297"/>
      <c r="BF63" s="1297"/>
    </row>
    <row r="64" spans="1:90" ht="12.75" customHeight="1" x14ac:dyDescent="0.4">
      <c r="B64" s="1297" t="s">
        <v>661</v>
      </c>
      <c r="C64" s="1297"/>
      <c r="D64" s="1297"/>
      <c r="E64" s="1297"/>
      <c r="F64" s="1297"/>
      <c r="G64" s="1297"/>
      <c r="H64" s="1297"/>
      <c r="I64" s="1297"/>
      <c r="J64" s="1297"/>
      <c r="K64" s="1297"/>
      <c r="L64" s="1297"/>
      <c r="M64" s="1297"/>
      <c r="N64" s="1297"/>
      <c r="O64" s="1297"/>
      <c r="P64" s="1297"/>
      <c r="Q64" s="1297"/>
      <c r="R64" s="1297"/>
      <c r="S64" s="1297"/>
      <c r="T64" s="1297"/>
      <c r="U64" s="1297"/>
      <c r="V64" s="1297"/>
      <c r="W64" s="1297"/>
      <c r="X64" s="1297"/>
      <c r="Y64" s="1297"/>
      <c r="Z64" s="1297"/>
      <c r="AA64" s="1297"/>
      <c r="AB64" s="1297"/>
      <c r="AC64" s="1297"/>
      <c r="AD64" s="1297"/>
      <c r="AE64" s="1297"/>
      <c r="AF64" s="1297"/>
      <c r="AG64" s="1297"/>
      <c r="AH64" s="1297"/>
      <c r="AI64" s="1297"/>
      <c r="AJ64" s="1297"/>
      <c r="AK64" s="1297"/>
      <c r="AL64" s="1297"/>
      <c r="AM64" s="1297"/>
      <c r="AN64" s="1297"/>
      <c r="AO64" s="1297"/>
      <c r="AP64" s="1297"/>
      <c r="AQ64" s="1297"/>
      <c r="AR64" s="1297"/>
      <c r="AS64" s="1297"/>
      <c r="AT64" s="1297"/>
      <c r="AU64" s="1297"/>
      <c r="AV64" s="1297"/>
      <c r="AW64" s="1297"/>
      <c r="AX64" s="1297"/>
      <c r="AY64" s="1297"/>
      <c r="AZ64" s="1297"/>
      <c r="BA64" s="1297"/>
      <c r="BB64" s="1297"/>
      <c r="BC64" s="1297"/>
      <c r="BD64" s="1297"/>
      <c r="BE64" s="1297"/>
      <c r="BF64" s="1297"/>
    </row>
    <row r="65" spans="1:63" ht="12.75" customHeight="1" x14ac:dyDescent="0.4">
      <c r="B65" s="1297" t="s">
        <v>662</v>
      </c>
      <c r="C65" s="1297"/>
      <c r="D65" s="1297"/>
      <c r="E65" s="1297"/>
      <c r="F65" s="1297"/>
      <c r="G65" s="1297"/>
      <c r="H65" s="1297"/>
      <c r="I65" s="1297"/>
      <c r="J65" s="1297"/>
      <c r="K65" s="1297"/>
      <c r="L65" s="1297"/>
      <c r="M65" s="1297"/>
      <c r="N65" s="1297"/>
      <c r="O65" s="1297"/>
      <c r="P65" s="1297"/>
      <c r="Q65" s="1297"/>
      <c r="R65" s="1297"/>
      <c r="S65" s="1297"/>
      <c r="T65" s="1297"/>
      <c r="U65" s="1297"/>
      <c r="V65" s="1297"/>
      <c r="W65" s="1297"/>
      <c r="X65" s="1297"/>
      <c r="Y65" s="1297"/>
      <c r="Z65" s="1297"/>
      <c r="AA65" s="1297"/>
      <c r="AB65" s="1297"/>
      <c r="AC65" s="1297"/>
      <c r="AD65" s="1297"/>
      <c r="AE65" s="1297"/>
      <c r="AF65" s="1297"/>
      <c r="AG65" s="1297"/>
      <c r="AH65" s="1297"/>
      <c r="AI65" s="1297"/>
      <c r="AJ65" s="1297"/>
      <c r="AK65" s="1297"/>
      <c r="AL65" s="1297"/>
      <c r="AM65" s="1297"/>
      <c r="AN65" s="1297"/>
      <c r="AO65" s="1297"/>
      <c r="AP65" s="1297"/>
      <c r="AQ65" s="1297"/>
      <c r="AR65" s="1297"/>
      <c r="AS65" s="1297"/>
      <c r="AT65" s="1297"/>
      <c r="AU65" s="1297"/>
      <c r="AV65" s="1297"/>
      <c r="AW65" s="1297"/>
      <c r="AX65" s="1297"/>
      <c r="AY65" s="1297"/>
      <c r="AZ65" s="1297"/>
      <c r="BA65" s="1297"/>
      <c r="BB65" s="1297"/>
      <c r="BC65" s="1297"/>
      <c r="BD65" s="1297"/>
      <c r="BE65" s="1297"/>
      <c r="BF65" s="1297"/>
    </row>
    <row r="66" spans="1:63" ht="12.75" customHeight="1" x14ac:dyDescent="0.4">
      <c r="B66" s="1059" t="s">
        <v>663</v>
      </c>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c r="AE66" s="1059"/>
      <c r="AF66" s="1059"/>
      <c r="AG66" s="1059"/>
      <c r="AH66" s="1059"/>
      <c r="AI66" s="1059"/>
      <c r="AJ66" s="1059"/>
      <c r="AK66" s="1059"/>
      <c r="AL66" s="1059"/>
      <c r="AM66" s="1059"/>
      <c r="AN66" s="1059"/>
      <c r="AO66" s="1059"/>
      <c r="AP66" s="1059"/>
      <c r="AQ66" s="1059"/>
      <c r="AR66" s="1059"/>
      <c r="AS66" s="1059"/>
      <c r="AT66" s="1059"/>
      <c r="AU66" s="1059"/>
      <c r="AV66" s="1059"/>
      <c r="AW66" s="1059"/>
      <c r="AX66" s="1059"/>
      <c r="AY66" s="1059"/>
      <c r="AZ66" s="1059"/>
      <c r="BA66" s="1059"/>
      <c r="BB66" s="1059"/>
      <c r="BC66" s="1059"/>
      <c r="BD66" s="1059"/>
      <c r="BE66" s="1059"/>
      <c r="BF66" s="1059"/>
      <c r="BG66" s="1059"/>
      <c r="BH66" s="51"/>
      <c r="BI66" s="51"/>
      <c r="BJ66" s="51"/>
      <c r="BK66" s="51"/>
    </row>
    <row r="67" spans="1:63" ht="12.75" customHeight="1" x14ac:dyDescent="0.4">
      <c r="A67" s="2" t="s">
        <v>664</v>
      </c>
    </row>
    <row r="68" spans="1:63" ht="12.75" customHeight="1" x14ac:dyDescent="0.4">
      <c r="B68" s="2345" t="s">
        <v>665</v>
      </c>
      <c r="C68" s="2345"/>
      <c r="D68" s="2345"/>
      <c r="E68" s="2345"/>
      <c r="F68" s="2345"/>
      <c r="G68" s="2345"/>
      <c r="H68" s="2345"/>
      <c r="I68" s="2345"/>
      <c r="J68" s="2345"/>
      <c r="K68" s="2345"/>
      <c r="L68" s="2345"/>
      <c r="M68" s="2345"/>
      <c r="N68" s="2345"/>
      <c r="O68" s="2345"/>
      <c r="P68" s="2345"/>
      <c r="Q68" s="2345"/>
      <c r="R68" s="2345"/>
      <c r="S68" s="2345"/>
      <c r="T68" s="2345"/>
      <c r="U68" s="2345"/>
      <c r="V68" s="2345"/>
      <c r="W68" s="2345"/>
      <c r="X68" s="2345"/>
      <c r="Y68" s="2345"/>
      <c r="Z68" s="2345"/>
      <c r="AA68" s="2345"/>
      <c r="AB68" s="2345"/>
      <c r="AC68" s="2345"/>
      <c r="AD68" s="2345"/>
      <c r="AE68" s="2345"/>
      <c r="AF68" s="2345"/>
      <c r="AG68" s="2345"/>
      <c r="AH68" s="2345"/>
      <c r="AI68" s="2345"/>
      <c r="AJ68" s="2345"/>
      <c r="AK68" s="2345"/>
      <c r="AL68" s="2345"/>
      <c r="AM68" s="2345"/>
      <c r="AN68" s="2345"/>
      <c r="AO68" s="2345"/>
      <c r="AP68" s="2345"/>
      <c r="AQ68" s="2345"/>
      <c r="AR68" s="2345"/>
      <c r="AS68" s="2345"/>
      <c r="AT68" s="2345"/>
      <c r="AU68" s="2345"/>
      <c r="AV68" s="2345"/>
      <c r="AW68" s="2345"/>
      <c r="AX68" s="2345"/>
      <c r="AY68" s="2345"/>
      <c r="AZ68" s="2345"/>
      <c r="BA68" s="2345"/>
      <c r="BB68" s="2345"/>
      <c r="BC68" s="2345"/>
      <c r="BD68" s="2345"/>
      <c r="BE68" s="2345"/>
      <c r="BF68" s="2345"/>
      <c r="BG68" s="48"/>
      <c r="BH68" s="49"/>
      <c r="BI68" s="49"/>
    </row>
    <row r="69" spans="1:63" ht="12.75" customHeight="1" x14ac:dyDescent="0.4">
      <c r="B69" s="2345"/>
      <c r="C69" s="2345"/>
      <c r="D69" s="2345"/>
      <c r="E69" s="2345"/>
      <c r="F69" s="2345"/>
      <c r="G69" s="2345"/>
      <c r="H69" s="2345"/>
      <c r="I69" s="2345"/>
      <c r="J69" s="2345"/>
      <c r="K69" s="2345"/>
      <c r="L69" s="2345"/>
      <c r="M69" s="2345"/>
      <c r="N69" s="2345"/>
      <c r="O69" s="2345"/>
      <c r="P69" s="2345"/>
      <c r="Q69" s="2345"/>
      <c r="R69" s="2345"/>
      <c r="S69" s="2345"/>
      <c r="T69" s="2345"/>
      <c r="U69" s="2345"/>
      <c r="V69" s="2345"/>
      <c r="W69" s="2345"/>
      <c r="X69" s="2345"/>
      <c r="Y69" s="2345"/>
      <c r="Z69" s="2345"/>
      <c r="AA69" s="2345"/>
      <c r="AB69" s="2345"/>
      <c r="AC69" s="2345"/>
      <c r="AD69" s="2345"/>
      <c r="AE69" s="2345"/>
      <c r="AF69" s="2345"/>
      <c r="AG69" s="2345"/>
      <c r="AH69" s="2345"/>
      <c r="AI69" s="2345"/>
      <c r="AJ69" s="2345"/>
      <c r="AK69" s="2345"/>
      <c r="AL69" s="2345"/>
      <c r="AM69" s="2345"/>
      <c r="AN69" s="2345"/>
      <c r="AO69" s="2345"/>
      <c r="AP69" s="2345"/>
      <c r="AQ69" s="2345"/>
      <c r="AR69" s="2345"/>
      <c r="AS69" s="2345"/>
      <c r="AT69" s="2345"/>
      <c r="AU69" s="2345"/>
      <c r="AV69" s="2345"/>
      <c r="AW69" s="2345"/>
      <c r="AX69" s="2345"/>
      <c r="AY69" s="2345"/>
      <c r="AZ69" s="2345"/>
      <c r="BA69" s="2345"/>
      <c r="BB69" s="2345"/>
      <c r="BC69" s="2345"/>
      <c r="BD69" s="2345"/>
      <c r="BE69" s="2345"/>
      <c r="BF69" s="2345"/>
      <c r="BG69" s="48"/>
      <c r="BH69" s="49"/>
      <c r="BI69" s="49"/>
    </row>
    <row r="70" spans="1:63" ht="12.75" customHeight="1" x14ac:dyDescent="0.4">
      <c r="B70" s="577" t="s">
        <v>284</v>
      </c>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c r="BA70" s="577"/>
      <c r="BB70" s="577"/>
      <c r="BC70" s="577"/>
      <c r="BD70" s="577"/>
      <c r="BE70" s="577"/>
      <c r="BF70" s="577"/>
      <c r="BG70" s="577"/>
      <c r="BH70" s="51"/>
      <c r="BI70" s="51"/>
    </row>
    <row r="71" spans="1:63" ht="12.75" customHeight="1" x14ac:dyDescent="0.4">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c r="BA71" s="577"/>
      <c r="BB71" s="577"/>
      <c r="BC71" s="577"/>
      <c r="BD71" s="577"/>
      <c r="BE71" s="577"/>
      <c r="BF71" s="577"/>
      <c r="BG71" s="577"/>
      <c r="BH71" s="51"/>
      <c r="BI71" s="51"/>
    </row>
    <row r="72" spans="1:63" ht="12.75" customHeight="1" x14ac:dyDescent="0.4">
      <c r="B72" s="870" t="s">
        <v>666</v>
      </c>
      <c r="C72" s="870"/>
      <c r="D72" s="870"/>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27"/>
      <c r="BE72" s="27"/>
      <c r="BF72" s="27"/>
      <c r="BG72" s="27"/>
      <c r="BH72" s="335"/>
      <c r="BI72" s="335"/>
      <c r="BJ72" s="335"/>
    </row>
    <row r="73" spans="1:63" ht="15" customHeight="1" x14ac:dyDescent="0.4">
      <c r="B73" s="870" t="s">
        <v>667</v>
      </c>
      <c r="C73" s="870"/>
      <c r="D73" s="870"/>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27"/>
      <c r="BE73" s="27"/>
      <c r="BF73" s="27"/>
      <c r="BG73" s="27"/>
      <c r="BH73" s="335"/>
      <c r="BI73" s="335"/>
      <c r="BJ73" s="335"/>
    </row>
    <row r="74" spans="1:63" ht="13.5" customHeight="1" x14ac:dyDescent="0.4">
      <c r="B74" s="870" t="s">
        <v>668</v>
      </c>
      <c r="C74" s="870"/>
      <c r="D74" s="870"/>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row>
    <row r="75" spans="1:63" ht="13.5" customHeight="1" x14ac:dyDescent="0.4">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row>
    <row r="76" spans="1:63" ht="7.5" customHeight="1" x14ac:dyDescent="0.4">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row>
    <row r="77" spans="1:63" ht="15" customHeight="1" x14ac:dyDescent="0.4">
      <c r="A77" s="2" t="s">
        <v>669</v>
      </c>
    </row>
    <row r="78" spans="1:63" ht="15" customHeight="1" x14ac:dyDescent="0.4">
      <c r="B78" s="2" t="s">
        <v>670</v>
      </c>
    </row>
    <row r="79" spans="1:63" ht="11.25" customHeight="1" x14ac:dyDescent="0.4">
      <c r="B79" s="7"/>
      <c r="C79" s="59"/>
      <c r="D79" s="700" t="s">
        <v>96</v>
      </c>
      <c r="E79" s="701"/>
      <c r="F79" s="701"/>
      <c r="G79" s="701"/>
      <c r="H79" s="701"/>
      <c r="I79" s="701"/>
      <c r="J79" s="701"/>
      <c r="K79" s="701"/>
      <c r="L79" s="701"/>
      <c r="M79" s="555" t="s">
        <v>97</v>
      </c>
      <c r="N79" s="556"/>
      <c r="O79" s="556"/>
      <c r="P79" s="556"/>
      <c r="Q79" s="556"/>
      <c r="R79" s="556"/>
      <c r="S79" s="556"/>
      <c r="T79" s="556"/>
      <c r="U79" s="556"/>
      <c r="V79" s="556"/>
      <c r="W79" s="556"/>
      <c r="X79" s="556"/>
      <c r="Y79" s="556"/>
      <c r="Z79" s="556"/>
      <c r="AA79" s="556"/>
      <c r="AB79" s="556"/>
      <c r="AC79" s="556"/>
      <c r="AD79" s="556"/>
      <c r="AE79" s="556"/>
      <c r="AF79" s="557"/>
      <c r="AG79" s="700" t="s">
        <v>99</v>
      </c>
      <c r="AH79" s="700"/>
      <c r="AI79" s="700"/>
      <c r="AJ79" s="700"/>
      <c r="AK79" s="700"/>
      <c r="AL79" s="700"/>
      <c r="AM79" s="700"/>
      <c r="AN79" s="700"/>
      <c r="AO79" s="2753" t="s">
        <v>100</v>
      </c>
      <c r="AP79" s="2753"/>
      <c r="AQ79" s="2753"/>
      <c r="AR79" s="2753"/>
      <c r="AS79" s="2753"/>
      <c r="AT79" s="2753"/>
      <c r="AU79" s="2753"/>
      <c r="AV79" s="787" t="s">
        <v>110</v>
      </c>
      <c r="AW79" s="852"/>
      <c r="AX79" s="852"/>
      <c r="AY79" s="852"/>
      <c r="AZ79" s="852"/>
      <c r="BA79" s="852"/>
      <c r="BB79" s="852"/>
      <c r="BC79" s="852"/>
      <c r="BD79" s="852"/>
      <c r="BE79" s="853"/>
    </row>
    <row r="80" spans="1:63" ht="11.25" customHeight="1" x14ac:dyDescent="0.4">
      <c r="B80" s="7"/>
      <c r="C80" s="59"/>
      <c r="D80" s="701"/>
      <c r="E80" s="701"/>
      <c r="F80" s="701"/>
      <c r="G80" s="701"/>
      <c r="H80" s="701"/>
      <c r="I80" s="701"/>
      <c r="J80" s="701"/>
      <c r="K80" s="701"/>
      <c r="L80" s="701"/>
      <c r="M80" s="1002"/>
      <c r="N80" s="1003"/>
      <c r="O80" s="1003"/>
      <c r="P80" s="1003"/>
      <c r="Q80" s="1003"/>
      <c r="R80" s="1003"/>
      <c r="S80" s="1003"/>
      <c r="T80" s="1003"/>
      <c r="U80" s="1003"/>
      <c r="V80" s="1003"/>
      <c r="W80" s="1003"/>
      <c r="X80" s="1003"/>
      <c r="Y80" s="1003"/>
      <c r="Z80" s="1003"/>
      <c r="AA80" s="1003"/>
      <c r="AB80" s="1003"/>
      <c r="AC80" s="1003"/>
      <c r="AD80" s="1003"/>
      <c r="AE80" s="1003"/>
      <c r="AF80" s="1004"/>
      <c r="AG80" s="700"/>
      <c r="AH80" s="700"/>
      <c r="AI80" s="700"/>
      <c r="AJ80" s="700"/>
      <c r="AK80" s="700"/>
      <c r="AL80" s="700"/>
      <c r="AM80" s="700"/>
      <c r="AN80" s="700"/>
      <c r="AO80" s="2753"/>
      <c r="AP80" s="2753"/>
      <c r="AQ80" s="2753"/>
      <c r="AR80" s="2753"/>
      <c r="AS80" s="2753"/>
      <c r="AT80" s="2753"/>
      <c r="AU80" s="2753"/>
      <c r="AV80" s="854"/>
      <c r="AW80" s="855"/>
      <c r="AX80" s="855"/>
      <c r="AY80" s="855"/>
      <c r="AZ80" s="855"/>
      <c r="BA80" s="855"/>
      <c r="BB80" s="855"/>
      <c r="BC80" s="855"/>
      <c r="BD80" s="855"/>
      <c r="BE80" s="856"/>
    </row>
    <row r="81" spans="1:62" ht="15" customHeight="1" x14ac:dyDescent="0.4">
      <c r="B81" s="7"/>
      <c r="C81" s="59"/>
      <c r="D81" s="701"/>
      <c r="E81" s="701"/>
      <c r="F81" s="701"/>
      <c r="G81" s="701"/>
      <c r="H81" s="701"/>
      <c r="I81" s="701"/>
      <c r="J81" s="701"/>
      <c r="K81" s="701"/>
      <c r="L81" s="701"/>
      <c r="M81" s="985" t="s">
        <v>288</v>
      </c>
      <c r="N81" s="986"/>
      <c r="O81" s="986"/>
      <c r="P81" s="986"/>
      <c r="Q81" s="986"/>
      <c r="R81" s="986"/>
      <c r="S81" s="986"/>
      <c r="T81" s="986"/>
      <c r="U81" s="986"/>
      <c r="V81" s="986"/>
      <c r="W81" s="986"/>
      <c r="X81" s="986"/>
      <c r="Y81" s="986"/>
      <c r="Z81" s="986"/>
      <c r="AA81" s="986"/>
      <c r="AB81" s="986"/>
      <c r="AC81" s="986"/>
      <c r="AD81" s="986"/>
      <c r="AE81" s="986"/>
      <c r="AF81" s="987"/>
      <c r="AG81" s="700"/>
      <c r="AH81" s="700"/>
      <c r="AI81" s="700"/>
      <c r="AJ81" s="700"/>
      <c r="AK81" s="700"/>
      <c r="AL81" s="700"/>
      <c r="AM81" s="700"/>
      <c r="AN81" s="700"/>
      <c r="AO81" s="2753"/>
      <c r="AP81" s="2753"/>
      <c r="AQ81" s="2753"/>
      <c r="AR81" s="2753"/>
      <c r="AS81" s="2753"/>
      <c r="AT81" s="2753"/>
      <c r="AU81" s="2753"/>
      <c r="AV81" s="857"/>
      <c r="AW81" s="858"/>
      <c r="AX81" s="858"/>
      <c r="AY81" s="858"/>
      <c r="AZ81" s="858"/>
      <c r="BA81" s="858"/>
      <c r="BB81" s="858"/>
      <c r="BC81" s="858"/>
      <c r="BD81" s="858"/>
      <c r="BE81" s="859"/>
    </row>
    <row r="82" spans="1:62" ht="15" customHeight="1" x14ac:dyDescent="0.4">
      <c r="B82" s="7"/>
      <c r="C82" s="59"/>
      <c r="D82" s="2735"/>
      <c r="E82" s="2736"/>
      <c r="F82" s="2736"/>
      <c r="G82" s="2736"/>
      <c r="H82" s="2736"/>
      <c r="I82" s="2736"/>
      <c r="J82" s="2736"/>
      <c r="K82" s="2736"/>
      <c r="L82" s="2737"/>
      <c r="M82" s="2486"/>
      <c r="N82" s="2487"/>
      <c r="O82" s="2487"/>
      <c r="P82" s="2487"/>
      <c r="Q82" s="2487"/>
      <c r="R82" s="2487"/>
      <c r="S82" s="2487"/>
      <c r="T82" s="2487"/>
      <c r="U82" s="2487"/>
      <c r="V82" s="2487"/>
      <c r="W82" s="2487"/>
      <c r="X82" s="2487"/>
      <c r="Y82" s="2487"/>
      <c r="Z82" s="2487"/>
      <c r="AA82" s="2487"/>
      <c r="AB82" s="2487"/>
      <c r="AC82" s="2487"/>
      <c r="AD82" s="2487"/>
      <c r="AE82" s="2487"/>
      <c r="AF82" s="2597"/>
      <c r="AG82" s="1344"/>
      <c r="AH82" s="1345"/>
      <c r="AI82" s="1345"/>
      <c r="AJ82" s="1345"/>
      <c r="AK82" s="1345"/>
      <c r="AL82" s="1345"/>
      <c r="AM82" s="1345"/>
      <c r="AN82" s="1346"/>
      <c r="AO82" s="2738"/>
      <c r="AP82" s="2739"/>
      <c r="AQ82" s="2739"/>
      <c r="AR82" s="2739"/>
      <c r="AS82" s="2739"/>
      <c r="AT82" s="2739"/>
      <c r="AU82" s="2740"/>
      <c r="AV82" s="1042">
        <f>AG82*AO82</f>
        <v>0</v>
      </c>
      <c r="AW82" s="1043"/>
      <c r="AX82" s="1043"/>
      <c r="AY82" s="1043"/>
      <c r="AZ82" s="1043"/>
      <c r="BA82" s="1043"/>
      <c r="BB82" s="1043"/>
      <c r="BC82" s="1043"/>
      <c r="BD82" s="1043"/>
      <c r="BE82" s="1044"/>
    </row>
    <row r="83" spans="1:62" ht="15" customHeight="1" x14ac:dyDescent="0.4">
      <c r="B83" s="7"/>
      <c r="C83" s="59"/>
      <c r="D83" s="2747"/>
      <c r="E83" s="2748"/>
      <c r="F83" s="2748"/>
      <c r="G83" s="2748"/>
      <c r="H83" s="2748"/>
      <c r="I83" s="2748"/>
      <c r="J83" s="2748"/>
      <c r="K83" s="2748"/>
      <c r="L83" s="2749"/>
      <c r="M83" s="2601"/>
      <c r="N83" s="2602"/>
      <c r="O83" s="2602"/>
      <c r="P83" s="2602"/>
      <c r="Q83" s="2602"/>
      <c r="R83" s="2602"/>
      <c r="S83" s="2602"/>
      <c r="T83" s="2602"/>
      <c r="U83" s="2602"/>
      <c r="V83" s="2602"/>
      <c r="W83" s="2602"/>
      <c r="X83" s="2602"/>
      <c r="Y83" s="2602"/>
      <c r="Z83" s="2602"/>
      <c r="AA83" s="2602"/>
      <c r="AB83" s="2602"/>
      <c r="AC83" s="2602"/>
      <c r="AD83" s="2602"/>
      <c r="AE83" s="2602"/>
      <c r="AF83" s="2603"/>
      <c r="AG83" s="2613"/>
      <c r="AH83" s="2614"/>
      <c r="AI83" s="2614"/>
      <c r="AJ83" s="2614"/>
      <c r="AK83" s="2614"/>
      <c r="AL83" s="2614"/>
      <c r="AM83" s="2614"/>
      <c r="AN83" s="2615"/>
      <c r="AO83" s="2741"/>
      <c r="AP83" s="2742"/>
      <c r="AQ83" s="2742"/>
      <c r="AR83" s="2742"/>
      <c r="AS83" s="2742"/>
      <c r="AT83" s="2742"/>
      <c r="AU83" s="2743"/>
      <c r="AV83" s="1045"/>
      <c r="AW83" s="1046"/>
      <c r="AX83" s="1046"/>
      <c r="AY83" s="1046"/>
      <c r="AZ83" s="1046"/>
      <c r="BA83" s="1046"/>
      <c r="BB83" s="1046"/>
      <c r="BC83" s="1046"/>
      <c r="BD83" s="1046"/>
      <c r="BE83" s="1047"/>
    </row>
    <row r="84" spans="1:62" ht="15" customHeight="1" x14ac:dyDescent="0.4">
      <c r="B84" s="7"/>
      <c r="C84" s="59"/>
      <c r="D84" s="2374" t="s">
        <v>289</v>
      </c>
      <c r="E84" s="2375"/>
      <c r="F84" s="2375"/>
      <c r="G84" s="2375"/>
      <c r="H84" s="2375"/>
      <c r="I84" s="2375"/>
      <c r="J84" s="2375"/>
      <c r="K84" s="2375"/>
      <c r="L84" s="2376"/>
      <c r="M84" s="2750"/>
      <c r="N84" s="2751"/>
      <c r="O84" s="2751"/>
      <c r="P84" s="2751"/>
      <c r="Q84" s="2751"/>
      <c r="R84" s="2751"/>
      <c r="S84" s="2751"/>
      <c r="T84" s="2751"/>
      <c r="U84" s="2751"/>
      <c r="V84" s="2751"/>
      <c r="W84" s="2751"/>
      <c r="X84" s="2751"/>
      <c r="Y84" s="2751"/>
      <c r="Z84" s="2751"/>
      <c r="AA84" s="2751"/>
      <c r="AB84" s="2751"/>
      <c r="AC84" s="2751"/>
      <c r="AD84" s="2751"/>
      <c r="AE84" s="2751"/>
      <c r="AF84" s="2752"/>
      <c r="AG84" s="1347"/>
      <c r="AH84" s="1348"/>
      <c r="AI84" s="1348"/>
      <c r="AJ84" s="1348"/>
      <c r="AK84" s="1348"/>
      <c r="AL84" s="1348"/>
      <c r="AM84" s="1348"/>
      <c r="AN84" s="1349"/>
      <c r="AO84" s="2744"/>
      <c r="AP84" s="2745"/>
      <c r="AQ84" s="2745"/>
      <c r="AR84" s="2745"/>
      <c r="AS84" s="2745"/>
      <c r="AT84" s="2745"/>
      <c r="AU84" s="2746"/>
      <c r="AV84" s="1048"/>
      <c r="AW84" s="1049"/>
      <c r="AX84" s="1049"/>
      <c r="AY84" s="1049"/>
      <c r="AZ84" s="1049"/>
      <c r="BA84" s="1049"/>
      <c r="BB84" s="1049"/>
      <c r="BC84" s="1049"/>
      <c r="BD84" s="1049"/>
      <c r="BE84" s="1050"/>
    </row>
    <row r="85" spans="1:62" ht="15" customHeight="1" x14ac:dyDescent="0.4">
      <c r="B85" s="7"/>
      <c r="C85" s="7"/>
      <c r="D85" s="1581" t="s">
        <v>671</v>
      </c>
      <c r="E85" s="1581"/>
      <c r="F85" s="1581"/>
      <c r="G85" s="1581"/>
      <c r="H85" s="1581"/>
      <c r="I85" s="1581"/>
      <c r="J85" s="1581"/>
      <c r="K85" s="1581"/>
      <c r="L85" s="1581"/>
      <c r="M85" s="2727" t="s">
        <v>672</v>
      </c>
      <c r="N85" s="2728"/>
      <c r="O85" s="2728"/>
      <c r="P85" s="2728"/>
      <c r="Q85" s="2728"/>
      <c r="R85" s="2728"/>
      <c r="S85" s="2728"/>
      <c r="T85" s="2728"/>
      <c r="U85" s="2728"/>
      <c r="V85" s="2728"/>
      <c r="W85" s="2728"/>
      <c r="X85" s="2729"/>
      <c r="Y85" s="1582" t="s">
        <v>292</v>
      </c>
      <c r="Z85" s="1582"/>
      <c r="AA85" s="1582"/>
      <c r="AB85" s="1582"/>
      <c r="AC85" s="1582"/>
      <c r="AD85" s="1582"/>
      <c r="AE85" s="1582"/>
      <c r="AF85" s="1582"/>
      <c r="AG85" s="1582"/>
      <c r="AH85" s="1582"/>
      <c r="AI85" s="1582"/>
      <c r="AJ85" s="1581" t="s">
        <v>293</v>
      </c>
      <c r="AK85" s="1581"/>
      <c r="AL85" s="1581"/>
      <c r="AM85" s="1581"/>
      <c r="AN85" s="1581"/>
      <c r="AO85" s="1581"/>
      <c r="AP85" s="1581"/>
      <c r="AQ85" s="1581"/>
      <c r="AR85" s="1581"/>
      <c r="AS85" s="1581"/>
      <c r="AT85" s="1581"/>
      <c r="AU85" s="1581"/>
      <c r="AV85" s="1581"/>
      <c r="AW85" s="1581"/>
      <c r="AX85" s="1581"/>
      <c r="AY85" s="1581"/>
      <c r="AZ85" s="1581"/>
      <c r="BA85" s="1581"/>
      <c r="BB85" s="1581"/>
      <c r="BC85" s="1581"/>
      <c r="BD85" s="1581"/>
      <c r="BE85" s="1581"/>
    </row>
    <row r="86" spans="1:62" ht="27.75" customHeight="1" x14ac:dyDescent="0.4">
      <c r="B86" s="7"/>
      <c r="C86" s="7"/>
      <c r="D86" s="2730"/>
      <c r="E86" s="2730"/>
      <c r="F86" s="2730"/>
      <c r="G86" s="2730"/>
      <c r="H86" s="2730"/>
      <c r="I86" s="2730"/>
      <c r="J86" s="2730"/>
      <c r="K86" s="2730"/>
      <c r="L86" s="2730"/>
      <c r="M86" s="2731"/>
      <c r="N86" s="2732"/>
      <c r="O86" s="2732"/>
      <c r="P86" s="2732"/>
      <c r="Q86" s="2732"/>
      <c r="R86" s="2732"/>
      <c r="S86" s="2732"/>
      <c r="T86" s="2732"/>
      <c r="U86" s="2732"/>
      <c r="V86" s="2732"/>
      <c r="W86" s="2732"/>
      <c r="X86" s="2733"/>
      <c r="Y86" s="2312"/>
      <c r="Z86" s="2312"/>
      <c r="AA86" s="2312"/>
      <c r="AB86" s="2312"/>
      <c r="AC86" s="2312"/>
      <c r="AD86" s="2312"/>
      <c r="AE86" s="2312"/>
      <c r="AF86" s="2312"/>
      <c r="AG86" s="2312"/>
      <c r="AH86" s="2312"/>
      <c r="AI86" s="2312"/>
      <c r="AJ86" s="2734"/>
      <c r="AK86" s="2734"/>
      <c r="AL86" s="2734"/>
      <c r="AM86" s="2734"/>
      <c r="AN86" s="2734"/>
      <c r="AO86" s="2734"/>
      <c r="AP86" s="2734"/>
      <c r="AQ86" s="2734"/>
      <c r="AR86" s="2734"/>
      <c r="AS86" s="2734"/>
      <c r="AT86" s="2734"/>
      <c r="AU86" s="2734"/>
      <c r="AV86" s="2734"/>
      <c r="AW86" s="2734"/>
      <c r="AX86" s="2734"/>
      <c r="AY86" s="2734"/>
      <c r="AZ86" s="2734"/>
      <c r="BA86" s="2734"/>
      <c r="BB86" s="2734"/>
      <c r="BC86" s="2734"/>
      <c r="BD86" s="2734"/>
      <c r="BE86" s="2734"/>
    </row>
    <row r="87" spans="1:62" x14ac:dyDescent="0.4">
      <c r="B87" s="7"/>
      <c r="C87" s="7"/>
      <c r="D87" s="1420" t="s">
        <v>294</v>
      </c>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c r="AK87" s="1420"/>
      <c r="AL87" s="1420"/>
      <c r="AM87" s="1420"/>
      <c r="AN87" s="1420"/>
      <c r="AO87" s="1420"/>
      <c r="AP87" s="1420"/>
      <c r="AQ87" s="1420"/>
      <c r="AR87" s="1420"/>
      <c r="AS87" s="1420"/>
      <c r="AT87" s="1420"/>
      <c r="AU87" s="1420"/>
      <c r="AV87" s="1420"/>
      <c r="AW87" s="1420"/>
      <c r="AX87" s="1420"/>
      <c r="AY87" s="1420"/>
      <c r="AZ87" s="1420"/>
      <c r="BA87" s="1420"/>
      <c r="BB87" s="1420"/>
      <c r="BC87" s="1420"/>
      <c r="BD87" s="1420"/>
      <c r="BE87" s="1420"/>
      <c r="BF87" s="292"/>
      <c r="BG87" s="292"/>
      <c r="BH87" s="380"/>
      <c r="BI87" s="380"/>
      <c r="BJ87" s="380"/>
    </row>
    <row r="88" spans="1:62" ht="7.5" customHeight="1" x14ac:dyDescent="0.4">
      <c r="B88" s="7"/>
      <c r="C88" s="7"/>
      <c r="D88" s="76"/>
      <c r="E88" s="76"/>
      <c r="F88" s="76"/>
      <c r="G88" s="76"/>
      <c r="H88" s="76"/>
      <c r="I88" s="76"/>
      <c r="J88" s="76"/>
      <c r="K88" s="76"/>
      <c r="L88" s="76"/>
      <c r="M88" s="77"/>
      <c r="N88" s="77"/>
      <c r="O88" s="77"/>
      <c r="P88" s="77"/>
      <c r="Q88" s="77"/>
      <c r="R88" s="77"/>
      <c r="S88" s="77"/>
      <c r="T88" s="77"/>
      <c r="U88" s="77"/>
      <c r="V88" s="77"/>
      <c r="W88" s="77"/>
      <c r="X88" s="77"/>
      <c r="Y88" s="77"/>
      <c r="Z88" s="77"/>
      <c r="AA88" s="77"/>
      <c r="AB88" s="77"/>
      <c r="AC88" s="77"/>
      <c r="AD88" s="77"/>
      <c r="AE88" s="77"/>
      <c r="AF88" s="77"/>
      <c r="AG88" s="28"/>
      <c r="AH88" s="28"/>
      <c r="AI88" s="28"/>
      <c r="AJ88" s="28"/>
      <c r="AK88" s="28"/>
      <c r="AL88" s="28"/>
      <c r="AM88" s="28"/>
      <c r="AN88" s="79"/>
      <c r="AO88" s="79"/>
      <c r="AP88" s="79"/>
      <c r="AQ88" s="79"/>
      <c r="AR88" s="79"/>
      <c r="AS88" s="79"/>
      <c r="AT88" s="79"/>
      <c r="AU88" s="79"/>
      <c r="AV88" s="79"/>
      <c r="AW88" s="79"/>
      <c r="AX88" s="79"/>
      <c r="AY88" s="79"/>
      <c r="AZ88" s="79"/>
      <c r="BA88" s="79"/>
      <c r="BB88" s="79"/>
      <c r="BC88" s="79"/>
      <c r="BD88" s="79"/>
      <c r="BE88" s="79"/>
    </row>
    <row r="89" spans="1:62" s="65" customFormat="1" ht="20.25" customHeight="1" x14ac:dyDescent="0.4">
      <c r="A89" s="2"/>
      <c r="B89" s="2" t="s">
        <v>673</v>
      </c>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row>
    <row r="90" spans="1:62" s="65" customFormat="1" ht="25.5" customHeight="1" x14ac:dyDescent="0.4">
      <c r="A90" s="2"/>
      <c r="B90" s="2"/>
      <c r="C90" s="1514" t="s">
        <v>462</v>
      </c>
      <c r="D90" s="1514"/>
      <c r="E90" s="1514"/>
      <c r="F90" s="1514"/>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514"/>
      <c r="AM90" s="1514"/>
      <c r="AN90" s="1514"/>
      <c r="AO90" s="1514"/>
      <c r="AP90" s="1514"/>
      <c r="AQ90" s="1514"/>
      <c r="AR90" s="1514"/>
      <c r="AS90" s="1514"/>
      <c r="AT90" s="1514"/>
      <c r="AU90" s="1514"/>
      <c r="AV90" s="1514"/>
      <c r="AW90" s="1514"/>
      <c r="AX90" s="1514"/>
      <c r="AY90" s="1514"/>
      <c r="AZ90" s="1514"/>
      <c r="BA90" s="1514"/>
      <c r="BB90" s="1514"/>
      <c r="BC90" s="1514"/>
      <c r="BD90" s="1514"/>
      <c r="BE90" s="1514"/>
      <c r="BF90" s="2"/>
      <c r="BG90" s="2"/>
    </row>
    <row r="91" spans="1:62" ht="12.75" customHeight="1" x14ac:dyDescent="0.4">
      <c r="B91" s="7"/>
      <c r="C91" s="59"/>
      <c r="D91" s="700" t="s">
        <v>96</v>
      </c>
      <c r="E91" s="700"/>
      <c r="F91" s="700"/>
      <c r="G91" s="700"/>
      <c r="H91" s="700"/>
      <c r="I91" s="700"/>
      <c r="J91" s="700"/>
      <c r="K91" s="700"/>
      <c r="L91" s="700"/>
      <c r="M91" s="700"/>
      <c r="N91" s="2721" t="s">
        <v>97</v>
      </c>
      <c r="O91" s="2722"/>
      <c r="P91" s="2722"/>
      <c r="Q91" s="2722"/>
      <c r="R91" s="2722"/>
      <c r="S91" s="2722"/>
      <c r="T91" s="2722"/>
      <c r="U91" s="2722"/>
      <c r="V91" s="2722"/>
      <c r="W91" s="2722"/>
      <c r="X91" s="2722"/>
      <c r="Y91" s="2722"/>
      <c r="Z91" s="2722"/>
      <c r="AA91" s="2723"/>
      <c r="AB91" s="700" t="s">
        <v>674</v>
      </c>
      <c r="AC91" s="700"/>
      <c r="AD91" s="700"/>
      <c r="AE91" s="700"/>
      <c r="AF91" s="1362" t="s">
        <v>108</v>
      </c>
      <c r="AG91" s="1362"/>
      <c r="AH91" s="1362"/>
      <c r="AI91" s="1362"/>
      <c r="AJ91" s="1362"/>
      <c r="AK91" s="575" t="s">
        <v>109</v>
      </c>
      <c r="AL91" s="575"/>
      <c r="AM91" s="575"/>
      <c r="AN91" s="575"/>
      <c r="AO91" s="575"/>
      <c r="AP91" s="1362" t="s">
        <v>110</v>
      </c>
      <c r="AQ91" s="1362"/>
      <c r="AR91" s="1362"/>
      <c r="AS91" s="1362"/>
      <c r="AT91" s="1362"/>
      <c r="AU91" s="1575" t="s">
        <v>463</v>
      </c>
      <c r="AV91" s="1576"/>
      <c r="AW91" s="1576"/>
      <c r="AX91" s="1576"/>
      <c r="AY91" s="1576"/>
      <c r="AZ91" s="1576"/>
      <c r="BA91" s="1576"/>
      <c r="BB91" s="1576"/>
      <c r="BC91" s="1576"/>
      <c r="BD91" s="1576"/>
      <c r="BE91" s="1577"/>
    </row>
    <row r="92" spans="1:62" ht="12.75" customHeight="1" x14ac:dyDescent="0.4">
      <c r="B92" s="7"/>
      <c r="C92" s="59"/>
      <c r="D92" s="700"/>
      <c r="E92" s="700"/>
      <c r="F92" s="700"/>
      <c r="G92" s="700"/>
      <c r="H92" s="700"/>
      <c r="I92" s="700"/>
      <c r="J92" s="700"/>
      <c r="K92" s="700"/>
      <c r="L92" s="700"/>
      <c r="M92" s="700"/>
      <c r="N92" s="2724"/>
      <c r="O92" s="2725"/>
      <c r="P92" s="2725"/>
      <c r="Q92" s="2725"/>
      <c r="R92" s="2725"/>
      <c r="S92" s="2725"/>
      <c r="T92" s="2725"/>
      <c r="U92" s="2725"/>
      <c r="V92" s="2725"/>
      <c r="W92" s="2725"/>
      <c r="X92" s="2725"/>
      <c r="Y92" s="2725"/>
      <c r="Z92" s="2725"/>
      <c r="AA92" s="2726"/>
      <c r="AB92" s="700"/>
      <c r="AC92" s="700"/>
      <c r="AD92" s="700"/>
      <c r="AE92" s="700"/>
      <c r="AF92" s="1362"/>
      <c r="AG92" s="1362"/>
      <c r="AH92" s="1362"/>
      <c r="AI92" s="1362"/>
      <c r="AJ92" s="1362"/>
      <c r="AK92" s="575"/>
      <c r="AL92" s="575"/>
      <c r="AM92" s="575"/>
      <c r="AN92" s="575"/>
      <c r="AO92" s="575"/>
      <c r="AP92" s="1362"/>
      <c r="AQ92" s="1362"/>
      <c r="AR92" s="1362"/>
      <c r="AS92" s="1362"/>
      <c r="AT92" s="1362"/>
      <c r="AU92" s="1578"/>
      <c r="AV92" s="1579"/>
      <c r="AW92" s="1579"/>
      <c r="AX92" s="1579"/>
      <c r="AY92" s="1579"/>
      <c r="AZ92" s="1579"/>
      <c r="BA92" s="1579"/>
      <c r="BB92" s="1579"/>
      <c r="BC92" s="1579"/>
      <c r="BD92" s="1579"/>
      <c r="BE92" s="1580"/>
    </row>
    <row r="93" spans="1:62" ht="12.75" customHeight="1" x14ac:dyDescent="0.4">
      <c r="B93" s="7"/>
      <c r="C93" s="59"/>
      <c r="D93" s="700"/>
      <c r="E93" s="700"/>
      <c r="F93" s="700"/>
      <c r="G93" s="700"/>
      <c r="H93" s="700"/>
      <c r="I93" s="700"/>
      <c r="J93" s="700"/>
      <c r="K93" s="700"/>
      <c r="L93" s="700"/>
      <c r="M93" s="700"/>
      <c r="N93" s="2724" t="s">
        <v>298</v>
      </c>
      <c r="O93" s="2725"/>
      <c r="P93" s="2725"/>
      <c r="Q93" s="2725"/>
      <c r="R93" s="2725"/>
      <c r="S93" s="2725"/>
      <c r="T93" s="2725"/>
      <c r="U93" s="2725"/>
      <c r="V93" s="2725"/>
      <c r="W93" s="2725"/>
      <c r="X93" s="2725"/>
      <c r="Y93" s="2725"/>
      <c r="Z93" s="2725"/>
      <c r="AA93" s="2726"/>
      <c r="AB93" s="700"/>
      <c r="AC93" s="700"/>
      <c r="AD93" s="700"/>
      <c r="AE93" s="700"/>
      <c r="AF93" s="1362"/>
      <c r="AG93" s="1362"/>
      <c r="AH93" s="1362"/>
      <c r="AI93" s="1362"/>
      <c r="AJ93" s="1362"/>
      <c r="AK93" s="575"/>
      <c r="AL93" s="575"/>
      <c r="AM93" s="575"/>
      <c r="AN93" s="575"/>
      <c r="AO93" s="575"/>
      <c r="AP93" s="1362"/>
      <c r="AQ93" s="1362"/>
      <c r="AR93" s="1362"/>
      <c r="AS93" s="1362"/>
      <c r="AT93" s="1362"/>
      <c r="AU93" s="1578"/>
      <c r="AV93" s="1579"/>
      <c r="AW93" s="1579"/>
      <c r="AX93" s="1579"/>
      <c r="AY93" s="1579"/>
      <c r="AZ93" s="1579"/>
      <c r="BA93" s="1579"/>
      <c r="BB93" s="1579"/>
      <c r="BC93" s="1579"/>
      <c r="BD93" s="1579"/>
      <c r="BE93" s="1580"/>
    </row>
    <row r="94" spans="1:62" ht="12.75" customHeight="1" x14ac:dyDescent="0.4">
      <c r="B94" s="7"/>
      <c r="C94" s="59"/>
      <c r="D94" s="700"/>
      <c r="E94" s="700"/>
      <c r="F94" s="700"/>
      <c r="G94" s="700"/>
      <c r="H94" s="700"/>
      <c r="I94" s="700"/>
      <c r="J94" s="700"/>
      <c r="K94" s="700"/>
      <c r="L94" s="700"/>
      <c r="M94" s="700"/>
      <c r="N94" s="1541" t="s">
        <v>675</v>
      </c>
      <c r="O94" s="1542"/>
      <c r="P94" s="1542"/>
      <c r="Q94" s="1542"/>
      <c r="R94" s="1542"/>
      <c r="S94" s="1542"/>
      <c r="T94" s="1542"/>
      <c r="U94" s="1542"/>
      <c r="V94" s="1542"/>
      <c r="W94" s="1542"/>
      <c r="X94" s="1542"/>
      <c r="Y94" s="1542"/>
      <c r="Z94" s="1542"/>
      <c r="AA94" s="1543"/>
      <c r="AB94" s="700"/>
      <c r="AC94" s="700"/>
      <c r="AD94" s="700"/>
      <c r="AE94" s="700"/>
      <c r="AF94" s="1362"/>
      <c r="AG94" s="1362"/>
      <c r="AH94" s="1362"/>
      <c r="AI94" s="1362"/>
      <c r="AJ94" s="1362"/>
      <c r="AK94" s="575"/>
      <c r="AL94" s="575"/>
      <c r="AM94" s="575"/>
      <c r="AN94" s="575"/>
      <c r="AO94" s="575"/>
      <c r="AP94" s="1362"/>
      <c r="AQ94" s="1362"/>
      <c r="AR94" s="1362"/>
      <c r="AS94" s="1362"/>
      <c r="AT94" s="1362"/>
      <c r="AU94" s="1942" t="s">
        <v>113</v>
      </c>
      <c r="AV94" s="1934"/>
      <c r="AW94" s="1934"/>
      <c r="AX94" s="1934" t="s">
        <v>465</v>
      </c>
      <c r="AY94" s="1934"/>
      <c r="AZ94" s="1934"/>
      <c r="BA94" s="1934"/>
      <c r="BB94" s="1934"/>
      <c r="BC94" s="1934"/>
      <c r="BD94" s="1934"/>
      <c r="BE94" s="1935"/>
    </row>
    <row r="95" spans="1:62" ht="12.75" customHeight="1" x14ac:dyDescent="0.4">
      <c r="A95" s="3"/>
      <c r="B95" s="66"/>
      <c r="C95" s="67"/>
      <c r="D95" s="345"/>
      <c r="E95" s="346"/>
      <c r="F95" s="346"/>
      <c r="G95" s="346"/>
      <c r="H95" s="346"/>
      <c r="I95" s="346"/>
      <c r="J95" s="346"/>
      <c r="K95" s="346"/>
      <c r="L95" s="346"/>
      <c r="M95" s="346"/>
      <c r="N95" s="2716"/>
      <c r="O95" s="2307"/>
      <c r="P95" s="2307"/>
      <c r="Q95" s="2307"/>
      <c r="R95" s="2307"/>
      <c r="S95" s="2307"/>
      <c r="T95" s="2307"/>
      <c r="U95" s="2307"/>
      <c r="V95" s="2307"/>
      <c r="W95" s="2307"/>
      <c r="X95" s="2307"/>
      <c r="Y95" s="2307"/>
      <c r="Z95" s="2307"/>
      <c r="AA95" s="2308"/>
      <c r="AB95" s="2717"/>
      <c r="AC95" s="2718"/>
      <c r="AD95" s="2718"/>
      <c r="AE95" s="2718"/>
      <c r="AF95" s="2719"/>
      <c r="AG95" s="2719"/>
      <c r="AH95" s="2719"/>
      <c r="AI95" s="2719"/>
      <c r="AJ95" s="2719"/>
      <c r="AK95" s="2720"/>
      <c r="AL95" s="2720"/>
      <c r="AM95" s="2720"/>
      <c r="AN95" s="2720"/>
      <c r="AO95" s="2720"/>
      <c r="AP95" s="2697">
        <f>AF95*AK95</f>
        <v>0</v>
      </c>
      <c r="AQ95" s="2697"/>
      <c r="AR95" s="2697"/>
      <c r="AS95" s="2697"/>
      <c r="AT95" s="2697"/>
      <c r="AU95" s="2616"/>
      <c r="AV95" s="2617"/>
      <c r="AW95" s="2617"/>
      <c r="AX95" s="2329"/>
      <c r="AY95" s="2330"/>
      <c r="AZ95" s="2330"/>
      <c r="BA95" s="2330"/>
      <c r="BB95" s="2330"/>
      <c r="BC95" s="2330"/>
      <c r="BD95" s="2330"/>
      <c r="BE95" s="2331"/>
      <c r="BF95" s="3"/>
      <c r="BG95" s="3"/>
    </row>
    <row r="96" spans="1:62" ht="12.75" customHeight="1" x14ac:dyDescent="0.4">
      <c r="A96" s="3"/>
      <c r="B96" s="66"/>
      <c r="C96" s="67"/>
      <c r="D96" s="347"/>
      <c r="E96" s="348"/>
      <c r="F96" s="348"/>
      <c r="G96" s="348"/>
      <c r="H96" s="348"/>
      <c r="I96" s="348"/>
      <c r="J96" s="348"/>
      <c r="K96" s="348"/>
      <c r="L96" s="348"/>
      <c r="M96" s="348"/>
      <c r="N96" s="2309"/>
      <c r="O96" s="2310"/>
      <c r="P96" s="2310"/>
      <c r="Q96" s="2310"/>
      <c r="R96" s="2310"/>
      <c r="S96" s="2310"/>
      <c r="T96" s="2310"/>
      <c r="U96" s="2310"/>
      <c r="V96" s="2310"/>
      <c r="W96" s="2310"/>
      <c r="X96" s="2310"/>
      <c r="Y96" s="2310"/>
      <c r="Z96" s="2310"/>
      <c r="AA96" s="2311"/>
      <c r="AB96" s="2718"/>
      <c r="AC96" s="2718"/>
      <c r="AD96" s="2718"/>
      <c r="AE96" s="2718"/>
      <c r="AF96" s="2719"/>
      <c r="AG96" s="2719"/>
      <c r="AH96" s="2719"/>
      <c r="AI96" s="2719"/>
      <c r="AJ96" s="2719"/>
      <c r="AK96" s="2720"/>
      <c r="AL96" s="2720"/>
      <c r="AM96" s="2720"/>
      <c r="AN96" s="2720"/>
      <c r="AO96" s="2720"/>
      <c r="AP96" s="2697"/>
      <c r="AQ96" s="2697"/>
      <c r="AR96" s="2697"/>
      <c r="AS96" s="2697"/>
      <c r="AT96" s="2697"/>
      <c r="AU96" s="2619"/>
      <c r="AV96" s="2620"/>
      <c r="AW96" s="2620"/>
      <c r="AX96" s="2332"/>
      <c r="AY96" s="2333"/>
      <c r="AZ96" s="2333"/>
      <c r="BA96" s="2333"/>
      <c r="BB96" s="2333"/>
      <c r="BC96" s="2333"/>
      <c r="BD96" s="2333"/>
      <c r="BE96" s="2334"/>
      <c r="BF96" s="3"/>
      <c r="BG96" s="3"/>
    </row>
    <row r="97" spans="1:59" ht="12.75" customHeight="1" x14ac:dyDescent="0.4">
      <c r="A97" s="3"/>
      <c r="B97" s="66"/>
      <c r="C97" s="67"/>
      <c r="D97" s="347"/>
      <c r="E97" s="348"/>
      <c r="F97" s="348"/>
      <c r="G97" s="348"/>
      <c r="H97" s="348"/>
      <c r="I97" s="348"/>
      <c r="J97" s="348"/>
      <c r="K97" s="348"/>
      <c r="L97" s="348"/>
      <c r="M97" s="348"/>
      <c r="N97" s="2661"/>
      <c r="O97" s="2662"/>
      <c r="P97" s="2662"/>
      <c r="Q97" s="2662"/>
      <c r="R97" s="2662"/>
      <c r="S97" s="2662"/>
      <c r="T97" s="2662"/>
      <c r="U97" s="2662"/>
      <c r="V97" s="2662"/>
      <c r="W97" s="2662"/>
      <c r="X97" s="2662"/>
      <c r="Y97" s="2662"/>
      <c r="Z97" s="2662"/>
      <c r="AA97" s="2663"/>
      <c r="AB97" s="2718"/>
      <c r="AC97" s="2718"/>
      <c r="AD97" s="2718"/>
      <c r="AE97" s="2718"/>
      <c r="AF97" s="2719"/>
      <c r="AG97" s="2719"/>
      <c r="AH97" s="2719"/>
      <c r="AI97" s="2719"/>
      <c r="AJ97" s="2719"/>
      <c r="AK97" s="2720"/>
      <c r="AL97" s="2720"/>
      <c r="AM97" s="2720"/>
      <c r="AN97" s="2720"/>
      <c r="AO97" s="2720"/>
      <c r="AP97" s="2697"/>
      <c r="AQ97" s="2697"/>
      <c r="AR97" s="2697"/>
      <c r="AS97" s="2697"/>
      <c r="AT97" s="2697"/>
      <c r="AU97" s="2619"/>
      <c r="AV97" s="2620"/>
      <c r="AW97" s="2620"/>
      <c r="AX97" s="2332"/>
      <c r="AY97" s="2333"/>
      <c r="AZ97" s="2333"/>
      <c r="BA97" s="2333"/>
      <c r="BB97" s="2333"/>
      <c r="BC97" s="2333"/>
      <c r="BD97" s="2333"/>
      <c r="BE97" s="2334"/>
      <c r="BF97" s="3"/>
      <c r="BG97" s="3"/>
    </row>
    <row r="98" spans="1:59" ht="12.75" customHeight="1" x14ac:dyDescent="0.4">
      <c r="A98" s="3"/>
      <c r="B98" s="66"/>
      <c r="C98" s="67"/>
      <c r="D98" s="349"/>
      <c r="E98" s="350"/>
      <c r="F98" s="350"/>
      <c r="G98" s="350"/>
      <c r="H98" s="350"/>
      <c r="I98" s="350"/>
      <c r="J98" s="350"/>
      <c r="K98" s="350"/>
      <c r="L98" s="350"/>
      <c r="M98" s="350"/>
      <c r="N98" s="2698" t="s">
        <v>676</v>
      </c>
      <c r="O98" s="2699"/>
      <c r="P98" s="2699"/>
      <c r="Q98" s="2699"/>
      <c r="R98" s="2699"/>
      <c r="S98" s="2699"/>
      <c r="T98" s="2699"/>
      <c r="U98" s="2699"/>
      <c r="V98" s="2699"/>
      <c r="W98" s="2699"/>
      <c r="X98" s="2699"/>
      <c r="Y98" s="2699"/>
      <c r="Z98" s="2699"/>
      <c r="AA98" s="2700"/>
      <c r="AB98" s="2718"/>
      <c r="AC98" s="2718"/>
      <c r="AD98" s="2718"/>
      <c r="AE98" s="2718"/>
      <c r="AF98" s="2719"/>
      <c r="AG98" s="2719"/>
      <c r="AH98" s="2719"/>
      <c r="AI98" s="2719"/>
      <c r="AJ98" s="2719"/>
      <c r="AK98" s="2720"/>
      <c r="AL98" s="2720"/>
      <c r="AM98" s="2720"/>
      <c r="AN98" s="2720"/>
      <c r="AO98" s="2720"/>
      <c r="AP98" s="2697"/>
      <c r="AQ98" s="2697"/>
      <c r="AR98" s="2697"/>
      <c r="AS98" s="2697"/>
      <c r="AT98" s="2697"/>
      <c r="AU98" s="2622"/>
      <c r="AV98" s="2623"/>
      <c r="AW98" s="2623"/>
      <c r="AX98" s="2335"/>
      <c r="AY98" s="2336"/>
      <c r="AZ98" s="2336"/>
      <c r="BA98" s="2336"/>
      <c r="BB98" s="2336"/>
      <c r="BC98" s="2336"/>
      <c r="BD98" s="2336"/>
      <c r="BE98" s="2337"/>
      <c r="BF98" s="3"/>
      <c r="BG98" s="3"/>
    </row>
    <row r="99" spans="1:59" ht="12.75" customHeight="1" x14ac:dyDescent="0.4">
      <c r="A99" s="3"/>
      <c r="B99" s="66"/>
      <c r="C99" s="67"/>
      <c r="D99" s="345"/>
      <c r="E99" s="346"/>
      <c r="F99" s="346"/>
      <c r="G99" s="346"/>
      <c r="H99" s="346"/>
      <c r="I99" s="346"/>
      <c r="J99" s="346"/>
      <c r="K99" s="346"/>
      <c r="L99" s="346"/>
      <c r="M99" s="346"/>
      <c r="N99" s="2716"/>
      <c r="O99" s="2307"/>
      <c r="P99" s="2307"/>
      <c r="Q99" s="2307"/>
      <c r="R99" s="2307"/>
      <c r="S99" s="2307"/>
      <c r="T99" s="2307"/>
      <c r="U99" s="2307"/>
      <c r="V99" s="2307"/>
      <c r="W99" s="2307"/>
      <c r="X99" s="2307"/>
      <c r="Y99" s="2307"/>
      <c r="Z99" s="2307"/>
      <c r="AA99" s="2308"/>
      <c r="AB99" s="2717"/>
      <c r="AC99" s="2718"/>
      <c r="AD99" s="2718"/>
      <c r="AE99" s="2718"/>
      <c r="AF99" s="2719"/>
      <c r="AG99" s="2719"/>
      <c r="AH99" s="2719"/>
      <c r="AI99" s="2719"/>
      <c r="AJ99" s="2719"/>
      <c r="AK99" s="2720"/>
      <c r="AL99" s="2720"/>
      <c r="AM99" s="2720"/>
      <c r="AN99" s="2720"/>
      <c r="AO99" s="2720"/>
      <c r="AP99" s="2697">
        <f>AF99*AK99</f>
        <v>0</v>
      </c>
      <c r="AQ99" s="2697"/>
      <c r="AR99" s="2697"/>
      <c r="AS99" s="2697"/>
      <c r="AT99" s="2697"/>
      <c r="AU99" s="2616"/>
      <c r="AV99" s="2617"/>
      <c r="AW99" s="2617"/>
      <c r="AX99" s="2329"/>
      <c r="AY99" s="2330"/>
      <c r="AZ99" s="2330"/>
      <c r="BA99" s="2330"/>
      <c r="BB99" s="2330"/>
      <c r="BC99" s="2330"/>
      <c r="BD99" s="2330"/>
      <c r="BE99" s="2331"/>
      <c r="BF99" s="3"/>
      <c r="BG99" s="3"/>
    </row>
    <row r="100" spans="1:59" ht="12.75" customHeight="1" x14ac:dyDescent="0.4">
      <c r="A100" s="3"/>
      <c r="B100" s="66"/>
      <c r="C100" s="67"/>
      <c r="D100" s="347"/>
      <c r="E100" s="348"/>
      <c r="F100" s="348"/>
      <c r="G100" s="348"/>
      <c r="H100" s="348"/>
      <c r="I100" s="348"/>
      <c r="J100" s="348"/>
      <c r="K100" s="348"/>
      <c r="L100" s="348"/>
      <c r="M100" s="348"/>
      <c r="N100" s="2309"/>
      <c r="O100" s="2310"/>
      <c r="P100" s="2310"/>
      <c r="Q100" s="2310"/>
      <c r="R100" s="2310"/>
      <c r="S100" s="2310"/>
      <c r="T100" s="2310"/>
      <c r="U100" s="2310"/>
      <c r="V100" s="2310"/>
      <c r="W100" s="2310"/>
      <c r="X100" s="2310"/>
      <c r="Y100" s="2310"/>
      <c r="Z100" s="2310"/>
      <c r="AA100" s="2311"/>
      <c r="AB100" s="2718"/>
      <c r="AC100" s="2718"/>
      <c r="AD100" s="2718"/>
      <c r="AE100" s="2718"/>
      <c r="AF100" s="2719"/>
      <c r="AG100" s="2719"/>
      <c r="AH100" s="2719"/>
      <c r="AI100" s="2719"/>
      <c r="AJ100" s="2719"/>
      <c r="AK100" s="2720"/>
      <c r="AL100" s="2720"/>
      <c r="AM100" s="2720"/>
      <c r="AN100" s="2720"/>
      <c r="AO100" s="2720"/>
      <c r="AP100" s="2697"/>
      <c r="AQ100" s="2697"/>
      <c r="AR100" s="2697"/>
      <c r="AS100" s="2697"/>
      <c r="AT100" s="2697"/>
      <c r="AU100" s="2619"/>
      <c r="AV100" s="2620"/>
      <c r="AW100" s="2620"/>
      <c r="AX100" s="2332"/>
      <c r="AY100" s="2333"/>
      <c r="AZ100" s="2333"/>
      <c r="BA100" s="2333"/>
      <c r="BB100" s="2333"/>
      <c r="BC100" s="2333"/>
      <c r="BD100" s="2333"/>
      <c r="BE100" s="2334"/>
      <c r="BF100" s="3"/>
      <c r="BG100" s="3"/>
    </row>
    <row r="101" spans="1:59" ht="12.75" customHeight="1" x14ac:dyDescent="0.4">
      <c r="A101" s="3"/>
      <c r="B101" s="66"/>
      <c r="C101" s="67"/>
      <c r="D101" s="347"/>
      <c r="E101" s="348"/>
      <c r="F101" s="348"/>
      <c r="G101" s="348"/>
      <c r="H101" s="348"/>
      <c r="I101" s="348"/>
      <c r="J101" s="348"/>
      <c r="K101" s="348"/>
      <c r="L101" s="348"/>
      <c r="M101" s="348"/>
      <c r="N101" s="2661"/>
      <c r="O101" s="2662"/>
      <c r="P101" s="2662"/>
      <c r="Q101" s="2662"/>
      <c r="R101" s="2662"/>
      <c r="S101" s="2662"/>
      <c r="T101" s="2662"/>
      <c r="U101" s="2662"/>
      <c r="V101" s="2662"/>
      <c r="W101" s="2662"/>
      <c r="X101" s="2662"/>
      <c r="Y101" s="2662"/>
      <c r="Z101" s="2662"/>
      <c r="AA101" s="2663"/>
      <c r="AB101" s="2718"/>
      <c r="AC101" s="2718"/>
      <c r="AD101" s="2718"/>
      <c r="AE101" s="2718"/>
      <c r="AF101" s="2719"/>
      <c r="AG101" s="2719"/>
      <c r="AH101" s="2719"/>
      <c r="AI101" s="2719"/>
      <c r="AJ101" s="2719"/>
      <c r="AK101" s="2720"/>
      <c r="AL101" s="2720"/>
      <c r="AM101" s="2720"/>
      <c r="AN101" s="2720"/>
      <c r="AO101" s="2720"/>
      <c r="AP101" s="2697"/>
      <c r="AQ101" s="2697"/>
      <c r="AR101" s="2697"/>
      <c r="AS101" s="2697"/>
      <c r="AT101" s="2697"/>
      <c r="AU101" s="2619"/>
      <c r="AV101" s="2620"/>
      <c r="AW101" s="2620"/>
      <c r="AX101" s="2332"/>
      <c r="AY101" s="2333"/>
      <c r="AZ101" s="2333"/>
      <c r="BA101" s="2333"/>
      <c r="BB101" s="2333"/>
      <c r="BC101" s="2333"/>
      <c r="BD101" s="2333"/>
      <c r="BE101" s="2334"/>
      <c r="BF101" s="3"/>
      <c r="BG101" s="3"/>
    </row>
    <row r="102" spans="1:59" ht="12.75" customHeight="1" x14ac:dyDescent="0.4">
      <c r="A102" s="3"/>
      <c r="B102" s="66"/>
      <c r="C102" s="67"/>
      <c r="D102" s="349"/>
      <c r="E102" s="350"/>
      <c r="F102" s="350"/>
      <c r="G102" s="350"/>
      <c r="H102" s="350"/>
      <c r="I102" s="350"/>
      <c r="J102" s="350"/>
      <c r="K102" s="350"/>
      <c r="L102" s="350"/>
      <c r="M102" s="350"/>
      <c r="N102" s="2698" t="s">
        <v>676</v>
      </c>
      <c r="O102" s="2699"/>
      <c r="P102" s="2699"/>
      <c r="Q102" s="2699"/>
      <c r="R102" s="2699"/>
      <c r="S102" s="2699"/>
      <c r="T102" s="2699"/>
      <c r="U102" s="2699"/>
      <c r="V102" s="2699"/>
      <c r="W102" s="2699"/>
      <c r="X102" s="2699"/>
      <c r="Y102" s="2699"/>
      <c r="Z102" s="2699"/>
      <c r="AA102" s="2700"/>
      <c r="AB102" s="2718"/>
      <c r="AC102" s="2718"/>
      <c r="AD102" s="2718"/>
      <c r="AE102" s="2718"/>
      <c r="AF102" s="2719"/>
      <c r="AG102" s="2719"/>
      <c r="AH102" s="2719"/>
      <c r="AI102" s="2719"/>
      <c r="AJ102" s="2719"/>
      <c r="AK102" s="2720"/>
      <c r="AL102" s="2720"/>
      <c r="AM102" s="2720"/>
      <c r="AN102" s="2720"/>
      <c r="AO102" s="2720"/>
      <c r="AP102" s="2697"/>
      <c r="AQ102" s="2697"/>
      <c r="AR102" s="2697"/>
      <c r="AS102" s="2697"/>
      <c r="AT102" s="2697"/>
      <c r="AU102" s="2622"/>
      <c r="AV102" s="2623"/>
      <c r="AW102" s="2623"/>
      <c r="AX102" s="2335"/>
      <c r="AY102" s="2336"/>
      <c r="AZ102" s="2336"/>
      <c r="BA102" s="2336"/>
      <c r="BB102" s="2336"/>
      <c r="BC102" s="2336"/>
      <c r="BD102" s="2336"/>
      <c r="BE102" s="2337"/>
      <c r="BF102" s="3"/>
      <c r="BG102" s="3"/>
    </row>
    <row r="103" spans="1:59" ht="12.75" customHeight="1" x14ac:dyDescent="0.4">
      <c r="A103" s="3"/>
      <c r="B103" s="66"/>
      <c r="C103" s="67"/>
      <c r="D103" s="345"/>
      <c r="E103" s="346"/>
      <c r="F103" s="346"/>
      <c r="G103" s="346"/>
      <c r="H103" s="346"/>
      <c r="I103" s="346"/>
      <c r="J103" s="346"/>
      <c r="K103" s="346"/>
      <c r="L103" s="346"/>
      <c r="M103" s="346"/>
      <c r="N103" s="2716"/>
      <c r="O103" s="2307"/>
      <c r="P103" s="2307"/>
      <c r="Q103" s="2307"/>
      <c r="R103" s="2307"/>
      <c r="S103" s="2307"/>
      <c r="T103" s="2307"/>
      <c r="U103" s="2307"/>
      <c r="V103" s="2307"/>
      <c r="W103" s="2307"/>
      <c r="X103" s="2307"/>
      <c r="Y103" s="2307"/>
      <c r="Z103" s="2307"/>
      <c r="AA103" s="2308"/>
      <c r="AB103" s="2717"/>
      <c r="AC103" s="2718"/>
      <c r="AD103" s="2718"/>
      <c r="AE103" s="2718"/>
      <c r="AF103" s="2719"/>
      <c r="AG103" s="2719"/>
      <c r="AH103" s="2719"/>
      <c r="AI103" s="2719"/>
      <c r="AJ103" s="2719"/>
      <c r="AK103" s="2720"/>
      <c r="AL103" s="2720"/>
      <c r="AM103" s="2720"/>
      <c r="AN103" s="2720"/>
      <c r="AO103" s="2720"/>
      <c r="AP103" s="2697">
        <f>AF103*AK103</f>
        <v>0</v>
      </c>
      <c r="AQ103" s="2697"/>
      <c r="AR103" s="2697"/>
      <c r="AS103" s="2697"/>
      <c r="AT103" s="2697"/>
      <c r="AU103" s="2616"/>
      <c r="AV103" s="2617"/>
      <c r="AW103" s="2617"/>
      <c r="AX103" s="2329"/>
      <c r="AY103" s="2330"/>
      <c r="AZ103" s="2330"/>
      <c r="BA103" s="2330"/>
      <c r="BB103" s="2330"/>
      <c r="BC103" s="2330"/>
      <c r="BD103" s="2330"/>
      <c r="BE103" s="2331"/>
      <c r="BF103" s="3"/>
      <c r="BG103" s="3"/>
    </row>
    <row r="104" spans="1:59" ht="12.75" customHeight="1" x14ac:dyDescent="0.4">
      <c r="A104" s="3"/>
      <c r="B104" s="66"/>
      <c r="C104" s="67"/>
      <c r="D104" s="347"/>
      <c r="E104" s="348"/>
      <c r="F104" s="348"/>
      <c r="G104" s="348"/>
      <c r="H104" s="348"/>
      <c r="I104" s="348"/>
      <c r="J104" s="348"/>
      <c r="K104" s="348"/>
      <c r="L104" s="348"/>
      <c r="M104" s="348"/>
      <c r="N104" s="2309"/>
      <c r="O104" s="2310"/>
      <c r="P104" s="2310"/>
      <c r="Q104" s="2310"/>
      <c r="R104" s="2310"/>
      <c r="S104" s="2310"/>
      <c r="T104" s="2310"/>
      <c r="U104" s="2310"/>
      <c r="V104" s="2310"/>
      <c r="W104" s="2310"/>
      <c r="X104" s="2310"/>
      <c r="Y104" s="2310"/>
      <c r="Z104" s="2310"/>
      <c r="AA104" s="2311"/>
      <c r="AB104" s="2718"/>
      <c r="AC104" s="2718"/>
      <c r="AD104" s="2718"/>
      <c r="AE104" s="2718"/>
      <c r="AF104" s="2719"/>
      <c r="AG104" s="2719"/>
      <c r="AH104" s="2719"/>
      <c r="AI104" s="2719"/>
      <c r="AJ104" s="2719"/>
      <c r="AK104" s="2720"/>
      <c r="AL104" s="2720"/>
      <c r="AM104" s="2720"/>
      <c r="AN104" s="2720"/>
      <c r="AO104" s="2720"/>
      <c r="AP104" s="2697"/>
      <c r="AQ104" s="2697"/>
      <c r="AR104" s="2697"/>
      <c r="AS104" s="2697"/>
      <c r="AT104" s="2697"/>
      <c r="AU104" s="2619"/>
      <c r="AV104" s="2620"/>
      <c r="AW104" s="2620"/>
      <c r="AX104" s="2332"/>
      <c r="AY104" s="2333"/>
      <c r="AZ104" s="2333"/>
      <c r="BA104" s="2333"/>
      <c r="BB104" s="2333"/>
      <c r="BC104" s="2333"/>
      <c r="BD104" s="2333"/>
      <c r="BE104" s="2334"/>
      <c r="BF104" s="3"/>
      <c r="BG104" s="3"/>
    </row>
    <row r="105" spans="1:59" ht="12.75" customHeight="1" x14ac:dyDescent="0.4">
      <c r="A105" s="3"/>
      <c r="B105" s="66"/>
      <c r="C105" s="67"/>
      <c r="D105" s="347"/>
      <c r="E105" s="348"/>
      <c r="F105" s="348"/>
      <c r="G105" s="348"/>
      <c r="H105" s="348"/>
      <c r="I105" s="348"/>
      <c r="J105" s="348"/>
      <c r="K105" s="348"/>
      <c r="L105" s="348"/>
      <c r="M105" s="348"/>
      <c r="N105" s="2661"/>
      <c r="O105" s="2662"/>
      <c r="P105" s="2662"/>
      <c r="Q105" s="2662"/>
      <c r="R105" s="2662"/>
      <c r="S105" s="2662"/>
      <c r="T105" s="2662"/>
      <c r="U105" s="2662"/>
      <c r="V105" s="2662"/>
      <c r="W105" s="2662"/>
      <c r="X105" s="2662"/>
      <c r="Y105" s="2662"/>
      <c r="Z105" s="2662"/>
      <c r="AA105" s="2663"/>
      <c r="AB105" s="2718"/>
      <c r="AC105" s="2718"/>
      <c r="AD105" s="2718"/>
      <c r="AE105" s="2718"/>
      <c r="AF105" s="2719"/>
      <c r="AG105" s="2719"/>
      <c r="AH105" s="2719"/>
      <c r="AI105" s="2719"/>
      <c r="AJ105" s="2719"/>
      <c r="AK105" s="2720"/>
      <c r="AL105" s="2720"/>
      <c r="AM105" s="2720"/>
      <c r="AN105" s="2720"/>
      <c r="AO105" s="2720"/>
      <c r="AP105" s="2697"/>
      <c r="AQ105" s="2697"/>
      <c r="AR105" s="2697"/>
      <c r="AS105" s="2697"/>
      <c r="AT105" s="2697"/>
      <c r="AU105" s="2619"/>
      <c r="AV105" s="2620"/>
      <c r="AW105" s="2620"/>
      <c r="AX105" s="2332"/>
      <c r="AY105" s="2333"/>
      <c r="AZ105" s="2333"/>
      <c r="BA105" s="2333"/>
      <c r="BB105" s="2333"/>
      <c r="BC105" s="2333"/>
      <c r="BD105" s="2333"/>
      <c r="BE105" s="2334"/>
      <c r="BF105" s="3"/>
      <c r="BG105" s="3"/>
    </row>
    <row r="106" spans="1:59" ht="12.75" customHeight="1" x14ac:dyDescent="0.4">
      <c r="A106" s="3"/>
      <c r="B106" s="66"/>
      <c r="C106" s="67"/>
      <c r="D106" s="349"/>
      <c r="E106" s="350"/>
      <c r="F106" s="350"/>
      <c r="G106" s="350"/>
      <c r="H106" s="350"/>
      <c r="I106" s="350"/>
      <c r="J106" s="350"/>
      <c r="K106" s="350"/>
      <c r="L106" s="350"/>
      <c r="M106" s="350"/>
      <c r="N106" s="2698" t="s">
        <v>676</v>
      </c>
      <c r="O106" s="2699"/>
      <c r="P106" s="2699"/>
      <c r="Q106" s="2699"/>
      <c r="R106" s="2699"/>
      <c r="S106" s="2699"/>
      <c r="T106" s="2699"/>
      <c r="U106" s="2699"/>
      <c r="V106" s="2699"/>
      <c r="W106" s="2699"/>
      <c r="X106" s="2699"/>
      <c r="Y106" s="2699"/>
      <c r="Z106" s="2699"/>
      <c r="AA106" s="2700"/>
      <c r="AB106" s="2718"/>
      <c r="AC106" s="2718"/>
      <c r="AD106" s="2718"/>
      <c r="AE106" s="2718"/>
      <c r="AF106" s="2719"/>
      <c r="AG106" s="2719"/>
      <c r="AH106" s="2719"/>
      <c r="AI106" s="2719"/>
      <c r="AJ106" s="2719"/>
      <c r="AK106" s="2720"/>
      <c r="AL106" s="2720"/>
      <c r="AM106" s="2720"/>
      <c r="AN106" s="2720"/>
      <c r="AO106" s="2720"/>
      <c r="AP106" s="2697"/>
      <c r="AQ106" s="2697"/>
      <c r="AR106" s="2697"/>
      <c r="AS106" s="2697"/>
      <c r="AT106" s="2697"/>
      <c r="AU106" s="2622"/>
      <c r="AV106" s="2623"/>
      <c r="AW106" s="2623"/>
      <c r="AX106" s="2335"/>
      <c r="AY106" s="2336"/>
      <c r="AZ106" s="2336"/>
      <c r="BA106" s="2336"/>
      <c r="BB106" s="2336"/>
      <c r="BC106" s="2336"/>
      <c r="BD106" s="2336"/>
      <c r="BE106" s="2337"/>
      <c r="BF106" s="3"/>
      <c r="BG106" s="3"/>
    </row>
    <row r="107" spans="1:59" ht="12.75" customHeight="1" x14ac:dyDescent="0.4">
      <c r="A107" s="3"/>
      <c r="B107" s="66"/>
      <c r="C107" s="67"/>
      <c r="D107" s="345"/>
      <c r="E107" s="346"/>
      <c r="F107" s="346"/>
      <c r="G107" s="346"/>
      <c r="H107" s="346"/>
      <c r="I107" s="346"/>
      <c r="J107" s="346"/>
      <c r="K107" s="346"/>
      <c r="L107" s="346"/>
      <c r="M107" s="346"/>
      <c r="N107" s="2716"/>
      <c r="O107" s="2307"/>
      <c r="P107" s="2307"/>
      <c r="Q107" s="2307"/>
      <c r="R107" s="2307"/>
      <c r="S107" s="2307"/>
      <c r="T107" s="2307"/>
      <c r="U107" s="2307"/>
      <c r="V107" s="2307"/>
      <c r="W107" s="2307"/>
      <c r="X107" s="2307"/>
      <c r="Y107" s="2307"/>
      <c r="Z107" s="2307"/>
      <c r="AA107" s="2308"/>
      <c r="AB107" s="2717"/>
      <c r="AC107" s="2718"/>
      <c r="AD107" s="2718"/>
      <c r="AE107" s="2718"/>
      <c r="AF107" s="2719"/>
      <c r="AG107" s="2719"/>
      <c r="AH107" s="2719"/>
      <c r="AI107" s="2719"/>
      <c r="AJ107" s="2719"/>
      <c r="AK107" s="2720"/>
      <c r="AL107" s="2720"/>
      <c r="AM107" s="2720"/>
      <c r="AN107" s="2720"/>
      <c r="AO107" s="2720"/>
      <c r="AP107" s="2697">
        <f>AF107*AK107</f>
        <v>0</v>
      </c>
      <c r="AQ107" s="2697"/>
      <c r="AR107" s="2697"/>
      <c r="AS107" s="2697"/>
      <c r="AT107" s="2697"/>
      <c r="AU107" s="2616"/>
      <c r="AV107" s="2617"/>
      <c r="AW107" s="2617"/>
      <c r="AX107" s="2329"/>
      <c r="AY107" s="2330"/>
      <c r="AZ107" s="2330"/>
      <c r="BA107" s="2330"/>
      <c r="BB107" s="2330"/>
      <c r="BC107" s="2330"/>
      <c r="BD107" s="2330"/>
      <c r="BE107" s="2331"/>
      <c r="BF107" s="3"/>
      <c r="BG107" s="3"/>
    </row>
    <row r="108" spans="1:59" ht="12.75" customHeight="1" x14ac:dyDescent="0.4">
      <c r="A108" s="3"/>
      <c r="B108" s="66"/>
      <c r="C108" s="67"/>
      <c r="D108" s="347"/>
      <c r="E108" s="348"/>
      <c r="F108" s="348"/>
      <c r="G108" s="348"/>
      <c r="H108" s="348"/>
      <c r="I108" s="348"/>
      <c r="J108" s="348"/>
      <c r="K108" s="348"/>
      <c r="L108" s="348"/>
      <c r="M108" s="348"/>
      <c r="N108" s="2309"/>
      <c r="O108" s="2310"/>
      <c r="P108" s="2310"/>
      <c r="Q108" s="2310"/>
      <c r="R108" s="2310"/>
      <c r="S108" s="2310"/>
      <c r="T108" s="2310"/>
      <c r="U108" s="2310"/>
      <c r="V108" s="2310"/>
      <c r="W108" s="2310"/>
      <c r="X108" s="2310"/>
      <c r="Y108" s="2310"/>
      <c r="Z108" s="2310"/>
      <c r="AA108" s="2311"/>
      <c r="AB108" s="2718"/>
      <c r="AC108" s="2718"/>
      <c r="AD108" s="2718"/>
      <c r="AE108" s="2718"/>
      <c r="AF108" s="2719"/>
      <c r="AG108" s="2719"/>
      <c r="AH108" s="2719"/>
      <c r="AI108" s="2719"/>
      <c r="AJ108" s="2719"/>
      <c r="AK108" s="2720"/>
      <c r="AL108" s="2720"/>
      <c r="AM108" s="2720"/>
      <c r="AN108" s="2720"/>
      <c r="AO108" s="2720"/>
      <c r="AP108" s="2697"/>
      <c r="AQ108" s="2697"/>
      <c r="AR108" s="2697"/>
      <c r="AS108" s="2697"/>
      <c r="AT108" s="2697"/>
      <c r="AU108" s="2619"/>
      <c r="AV108" s="2620"/>
      <c r="AW108" s="2620"/>
      <c r="AX108" s="2332"/>
      <c r="AY108" s="2333"/>
      <c r="AZ108" s="2333"/>
      <c r="BA108" s="2333"/>
      <c r="BB108" s="2333"/>
      <c r="BC108" s="2333"/>
      <c r="BD108" s="2333"/>
      <c r="BE108" s="2334"/>
      <c r="BF108" s="3"/>
      <c r="BG108" s="3"/>
    </row>
    <row r="109" spans="1:59" ht="12.75" customHeight="1" x14ac:dyDescent="0.4">
      <c r="A109" s="3"/>
      <c r="B109" s="66"/>
      <c r="C109" s="67"/>
      <c r="D109" s="347"/>
      <c r="E109" s="348"/>
      <c r="F109" s="348"/>
      <c r="G109" s="348"/>
      <c r="H109" s="348"/>
      <c r="I109" s="348"/>
      <c r="J109" s="348"/>
      <c r="K109" s="348"/>
      <c r="L109" s="348"/>
      <c r="M109" s="348"/>
      <c r="N109" s="2661"/>
      <c r="O109" s="2662"/>
      <c r="P109" s="2662"/>
      <c r="Q109" s="2662"/>
      <c r="R109" s="2662"/>
      <c r="S109" s="2662"/>
      <c r="T109" s="2662"/>
      <c r="U109" s="2662"/>
      <c r="V109" s="2662"/>
      <c r="W109" s="2662"/>
      <c r="X109" s="2662"/>
      <c r="Y109" s="2662"/>
      <c r="Z109" s="2662"/>
      <c r="AA109" s="2663"/>
      <c r="AB109" s="2718"/>
      <c r="AC109" s="2718"/>
      <c r="AD109" s="2718"/>
      <c r="AE109" s="2718"/>
      <c r="AF109" s="2719"/>
      <c r="AG109" s="2719"/>
      <c r="AH109" s="2719"/>
      <c r="AI109" s="2719"/>
      <c r="AJ109" s="2719"/>
      <c r="AK109" s="2720"/>
      <c r="AL109" s="2720"/>
      <c r="AM109" s="2720"/>
      <c r="AN109" s="2720"/>
      <c r="AO109" s="2720"/>
      <c r="AP109" s="2697"/>
      <c r="AQ109" s="2697"/>
      <c r="AR109" s="2697"/>
      <c r="AS109" s="2697"/>
      <c r="AT109" s="2697"/>
      <c r="AU109" s="2619"/>
      <c r="AV109" s="2620"/>
      <c r="AW109" s="2620"/>
      <c r="AX109" s="2332"/>
      <c r="AY109" s="2333"/>
      <c r="AZ109" s="2333"/>
      <c r="BA109" s="2333"/>
      <c r="BB109" s="2333"/>
      <c r="BC109" s="2333"/>
      <c r="BD109" s="2333"/>
      <c r="BE109" s="2334"/>
      <c r="BF109" s="3"/>
      <c r="BG109" s="3"/>
    </row>
    <row r="110" spans="1:59" ht="12.75" customHeight="1" x14ac:dyDescent="0.4">
      <c r="A110" s="3"/>
      <c r="B110" s="66"/>
      <c r="C110" s="67"/>
      <c r="D110" s="349"/>
      <c r="E110" s="350"/>
      <c r="F110" s="350"/>
      <c r="G110" s="350"/>
      <c r="H110" s="350"/>
      <c r="I110" s="350"/>
      <c r="J110" s="350"/>
      <c r="K110" s="350"/>
      <c r="L110" s="350"/>
      <c r="M110" s="350"/>
      <c r="N110" s="2698" t="s">
        <v>676</v>
      </c>
      <c r="O110" s="2699"/>
      <c r="P110" s="2699"/>
      <c r="Q110" s="2699"/>
      <c r="R110" s="2699"/>
      <c r="S110" s="2699"/>
      <c r="T110" s="2699"/>
      <c r="U110" s="2699"/>
      <c r="V110" s="2699"/>
      <c r="W110" s="2699"/>
      <c r="X110" s="2699"/>
      <c r="Y110" s="2699"/>
      <c r="Z110" s="2699"/>
      <c r="AA110" s="2700"/>
      <c r="AB110" s="2718"/>
      <c r="AC110" s="2718"/>
      <c r="AD110" s="2718"/>
      <c r="AE110" s="2718"/>
      <c r="AF110" s="2719"/>
      <c r="AG110" s="2719"/>
      <c r="AH110" s="2719"/>
      <c r="AI110" s="2719"/>
      <c r="AJ110" s="2719"/>
      <c r="AK110" s="2720"/>
      <c r="AL110" s="2720"/>
      <c r="AM110" s="2720"/>
      <c r="AN110" s="2720"/>
      <c r="AO110" s="2720"/>
      <c r="AP110" s="2697"/>
      <c r="AQ110" s="2697"/>
      <c r="AR110" s="2697"/>
      <c r="AS110" s="2697"/>
      <c r="AT110" s="2697"/>
      <c r="AU110" s="2622"/>
      <c r="AV110" s="2623"/>
      <c r="AW110" s="2623"/>
      <c r="AX110" s="2335"/>
      <c r="AY110" s="2336"/>
      <c r="AZ110" s="2336"/>
      <c r="BA110" s="2336"/>
      <c r="BB110" s="2336"/>
      <c r="BC110" s="2336"/>
      <c r="BD110" s="2336"/>
      <c r="BE110" s="2337"/>
      <c r="BF110" s="3"/>
      <c r="BG110" s="3"/>
    </row>
    <row r="111" spans="1:59" ht="12.75" customHeight="1" x14ac:dyDescent="0.4">
      <c r="A111" s="3"/>
      <c r="B111" s="66"/>
      <c r="C111" s="67"/>
      <c r="D111" s="345"/>
      <c r="E111" s="346"/>
      <c r="F111" s="346"/>
      <c r="G111" s="346"/>
      <c r="H111" s="346"/>
      <c r="I111" s="346"/>
      <c r="J111" s="346"/>
      <c r="K111" s="346"/>
      <c r="L111" s="346"/>
      <c r="M111" s="346"/>
      <c r="N111" s="2716"/>
      <c r="O111" s="2307"/>
      <c r="P111" s="2307"/>
      <c r="Q111" s="2307"/>
      <c r="R111" s="2307"/>
      <c r="S111" s="2307"/>
      <c r="T111" s="2307"/>
      <c r="U111" s="2307"/>
      <c r="V111" s="2307"/>
      <c r="W111" s="2307"/>
      <c r="X111" s="2307"/>
      <c r="Y111" s="2307"/>
      <c r="Z111" s="2307"/>
      <c r="AA111" s="2308"/>
      <c r="AB111" s="2717"/>
      <c r="AC111" s="2718"/>
      <c r="AD111" s="2718"/>
      <c r="AE111" s="2718"/>
      <c r="AF111" s="2719"/>
      <c r="AG111" s="2719"/>
      <c r="AH111" s="2719"/>
      <c r="AI111" s="2719"/>
      <c r="AJ111" s="2719"/>
      <c r="AK111" s="2720"/>
      <c r="AL111" s="2720"/>
      <c r="AM111" s="2720"/>
      <c r="AN111" s="2720"/>
      <c r="AO111" s="2720"/>
      <c r="AP111" s="2697">
        <f>AF111*AK111</f>
        <v>0</v>
      </c>
      <c r="AQ111" s="2697"/>
      <c r="AR111" s="2697"/>
      <c r="AS111" s="2697"/>
      <c r="AT111" s="2697"/>
      <c r="AU111" s="2616"/>
      <c r="AV111" s="2617"/>
      <c r="AW111" s="2617"/>
      <c r="AX111" s="2329"/>
      <c r="AY111" s="2330"/>
      <c r="AZ111" s="2330"/>
      <c r="BA111" s="2330"/>
      <c r="BB111" s="2330"/>
      <c r="BC111" s="2330"/>
      <c r="BD111" s="2330"/>
      <c r="BE111" s="2331"/>
      <c r="BF111" s="3"/>
      <c r="BG111" s="3"/>
    </row>
    <row r="112" spans="1:59" ht="12.75" customHeight="1" x14ac:dyDescent="0.4">
      <c r="A112" s="3"/>
      <c r="B112" s="66"/>
      <c r="C112" s="67"/>
      <c r="D112" s="347"/>
      <c r="E112" s="348"/>
      <c r="F112" s="348"/>
      <c r="G112" s="348"/>
      <c r="H112" s="348"/>
      <c r="I112" s="348"/>
      <c r="J112" s="348"/>
      <c r="K112" s="348"/>
      <c r="L112" s="348"/>
      <c r="M112" s="348"/>
      <c r="N112" s="2309"/>
      <c r="O112" s="2310"/>
      <c r="P112" s="2310"/>
      <c r="Q112" s="2310"/>
      <c r="R112" s="2310"/>
      <c r="S112" s="2310"/>
      <c r="T112" s="2310"/>
      <c r="U112" s="2310"/>
      <c r="V112" s="2310"/>
      <c r="W112" s="2310"/>
      <c r="X112" s="2310"/>
      <c r="Y112" s="2310"/>
      <c r="Z112" s="2310"/>
      <c r="AA112" s="2311"/>
      <c r="AB112" s="2718"/>
      <c r="AC112" s="2718"/>
      <c r="AD112" s="2718"/>
      <c r="AE112" s="2718"/>
      <c r="AF112" s="2719"/>
      <c r="AG112" s="2719"/>
      <c r="AH112" s="2719"/>
      <c r="AI112" s="2719"/>
      <c r="AJ112" s="2719"/>
      <c r="AK112" s="2720"/>
      <c r="AL112" s="2720"/>
      <c r="AM112" s="2720"/>
      <c r="AN112" s="2720"/>
      <c r="AO112" s="2720"/>
      <c r="AP112" s="2697"/>
      <c r="AQ112" s="2697"/>
      <c r="AR112" s="2697"/>
      <c r="AS112" s="2697"/>
      <c r="AT112" s="2697"/>
      <c r="AU112" s="2619"/>
      <c r="AV112" s="2620"/>
      <c r="AW112" s="2620"/>
      <c r="AX112" s="2332"/>
      <c r="AY112" s="2333"/>
      <c r="AZ112" s="2333"/>
      <c r="BA112" s="2333"/>
      <c r="BB112" s="2333"/>
      <c r="BC112" s="2333"/>
      <c r="BD112" s="2333"/>
      <c r="BE112" s="2334"/>
      <c r="BF112" s="3"/>
      <c r="BG112" s="3"/>
    </row>
    <row r="113" spans="1:59" ht="12.75" customHeight="1" x14ac:dyDescent="0.4">
      <c r="A113" s="3"/>
      <c r="B113" s="66"/>
      <c r="C113" s="67"/>
      <c r="D113" s="347"/>
      <c r="E113" s="348"/>
      <c r="F113" s="348"/>
      <c r="G113" s="348"/>
      <c r="H113" s="348"/>
      <c r="I113" s="348"/>
      <c r="J113" s="348"/>
      <c r="K113" s="348"/>
      <c r="L113" s="348"/>
      <c r="M113" s="348"/>
      <c r="N113" s="2661"/>
      <c r="O113" s="2662"/>
      <c r="P113" s="2662"/>
      <c r="Q113" s="2662"/>
      <c r="R113" s="2662"/>
      <c r="S113" s="2662"/>
      <c r="T113" s="2662"/>
      <c r="U113" s="2662"/>
      <c r="V113" s="2662"/>
      <c r="W113" s="2662"/>
      <c r="X113" s="2662"/>
      <c r="Y113" s="2662"/>
      <c r="Z113" s="2662"/>
      <c r="AA113" s="2663"/>
      <c r="AB113" s="2718"/>
      <c r="AC113" s="2718"/>
      <c r="AD113" s="2718"/>
      <c r="AE113" s="2718"/>
      <c r="AF113" s="2719"/>
      <c r="AG113" s="2719"/>
      <c r="AH113" s="2719"/>
      <c r="AI113" s="2719"/>
      <c r="AJ113" s="2719"/>
      <c r="AK113" s="2720"/>
      <c r="AL113" s="2720"/>
      <c r="AM113" s="2720"/>
      <c r="AN113" s="2720"/>
      <c r="AO113" s="2720"/>
      <c r="AP113" s="2697"/>
      <c r="AQ113" s="2697"/>
      <c r="AR113" s="2697"/>
      <c r="AS113" s="2697"/>
      <c r="AT113" s="2697"/>
      <c r="AU113" s="2619"/>
      <c r="AV113" s="2620"/>
      <c r="AW113" s="2620"/>
      <c r="AX113" s="2332"/>
      <c r="AY113" s="2333"/>
      <c r="AZ113" s="2333"/>
      <c r="BA113" s="2333"/>
      <c r="BB113" s="2333"/>
      <c r="BC113" s="2333"/>
      <c r="BD113" s="2333"/>
      <c r="BE113" s="2334"/>
      <c r="BF113" s="3"/>
      <c r="BG113" s="3"/>
    </row>
    <row r="114" spans="1:59" ht="12.75" customHeight="1" x14ac:dyDescent="0.4">
      <c r="A114" s="3"/>
      <c r="B114" s="66"/>
      <c r="C114" s="67"/>
      <c r="D114" s="349"/>
      <c r="E114" s="350"/>
      <c r="F114" s="350"/>
      <c r="G114" s="350"/>
      <c r="H114" s="350"/>
      <c r="I114" s="350"/>
      <c r="J114" s="350"/>
      <c r="K114" s="350"/>
      <c r="L114" s="350"/>
      <c r="M114" s="350"/>
      <c r="N114" s="2698" t="s">
        <v>676</v>
      </c>
      <c r="O114" s="2699"/>
      <c r="P114" s="2699"/>
      <c r="Q114" s="2699"/>
      <c r="R114" s="2699"/>
      <c r="S114" s="2699"/>
      <c r="T114" s="2699"/>
      <c r="U114" s="2699"/>
      <c r="V114" s="2699"/>
      <c r="W114" s="2699"/>
      <c r="X114" s="2699"/>
      <c r="Y114" s="2699"/>
      <c r="Z114" s="2699"/>
      <c r="AA114" s="2700"/>
      <c r="AB114" s="2718"/>
      <c r="AC114" s="2718"/>
      <c r="AD114" s="2718"/>
      <c r="AE114" s="2718"/>
      <c r="AF114" s="2719"/>
      <c r="AG114" s="2719"/>
      <c r="AH114" s="2719"/>
      <c r="AI114" s="2719"/>
      <c r="AJ114" s="2719"/>
      <c r="AK114" s="2720"/>
      <c r="AL114" s="2720"/>
      <c r="AM114" s="2720"/>
      <c r="AN114" s="2720"/>
      <c r="AO114" s="2720"/>
      <c r="AP114" s="2697"/>
      <c r="AQ114" s="2697"/>
      <c r="AR114" s="2697"/>
      <c r="AS114" s="2697"/>
      <c r="AT114" s="2697"/>
      <c r="AU114" s="2622"/>
      <c r="AV114" s="2623"/>
      <c r="AW114" s="2623"/>
      <c r="AX114" s="2335"/>
      <c r="AY114" s="2336"/>
      <c r="AZ114" s="2336"/>
      <c r="BA114" s="2336"/>
      <c r="BB114" s="2336"/>
      <c r="BC114" s="2336"/>
      <c r="BD114" s="2336"/>
      <c r="BE114" s="2337"/>
      <c r="BF114" s="3"/>
      <c r="BG114" s="3"/>
    </row>
    <row r="115" spans="1:59" ht="12.75" customHeight="1" x14ac:dyDescent="0.4">
      <c r="A115" s="3"/>
      <c r="B115" s="66"/>
      <c r="C115" s="67"/>
      <c r="D115" s="345"/>
      <c r="E115" s="346"/>
      <c r="F115" s="346"/>
      <c r="G115" s="346"/>
      <c r="H115" s="346"/>
      <c r="I115" s="346"/>
      <c r="J115" s="346"/>
      <c r="K115" s="346"/>
      <c r="L115" s="346"/>
      <c r="M115" s="346"/>
      <c r="N115" s="2716"/>
      <c r="O115" s="2307"/>
      <c r="P115" s="2307"/>
      <c r="Q115" s="2307"/>
      <c r="R115" s="2307"/>
      <c r="S115" s="2307"/>
      <c r="T115" s="2307"/>
      <c r="U115" s="2307"/>
      <c r="V115" s="2307"/>
      <c r="W115" s="2307"/>
      <c r="X115" s="2307"/>
      <c r="Y115" s="2307"/>
      <c r="Z115" s="2307"/>
      <c r="AA115" s="2308"/>
      <c r="AB115" s="2717"/>
      <c r="AC115" s="2718"/>
      <c r="AD115" s="2718"/>
      <c r="AE115" s="2718"/>
      <c r="AF115" s="2719"/>
      <c r="AG115" s="2719"/>
      <c r="AH115" s="2719"/>
      <c r="AI115" s="2719"/>
      <c r="AJ115" s="2719"/>
      <c r="AK115" s="2720"/>
      <c r="AL115" s="2720"/>
      <c r="AM115" s="2720"/>
      <c r="AN115" s="2720"/>
      <c r="AO115" s="2720"/>
      <c r="AP115" s="2697">
        <f>AF115*AK115</f>
        <v>0</v>
      </c>
      <c r="AQ115" s="2697"/>
      <c r="AR115" s="2697"/>
      <c r="AS115" s="2697"/>
      <c r="AT115" s="2697"/>
      <c r="AU115" s="2616"/>
      <c r="AV115" s="2617"/>
      <c r="AW115" s="2617"/>
      <c r="AX115" s="2329"/>
      <c r="AY115" s="2330"/>
      <c r="AZ115" s="2330"/>
      <c r="BA115" s="2330"/>
      <c r="BB115" s="2330"/>
      <c r="BC115" s="2330"/>
      <c r="BD115" s="2330"/>
      <c r="BE115" s="2331"/>
      <c r="BF115" s="3"/>
      <c r="BG115" s="3"/>
    </row>
    <row r="116" spans="1:59" ht="12.75" customHeight="1" x14ac:dyDescent="0.4">
      <c r="A116" s="3"/>
      <c r="B116" s="66"/>
      <c r="C116" s="67"/>
      <c r="D116" s="347"/>
      <c r="E116" s="348"/>
      <c r="F116" s="348"/>
      <c r="G116" s="348"/>
      <c r="H116" s="348"/>
      <c r="I116" s="348"/>
      <c r="J116" s="348"/>
      <c r="K116" s="348"/>
      <c r="L116" s="348"/>
      <c r="M116" s="348"/>
      <c r="N116" s="2309"/>
      <c r="O116" s="2310"/>
      <c r="P116" s="2310"/>
      <c r="Q116" s="2310"/>
      <c r="R116" s="2310"/>
      <c r="S116" s="2310"/>
      <c r="T116" s="2310"/>
      <c r="U116" s="2310"/>
      <c r="V116" s="2310"/>
      <c r="W116" s="2310"/>
      <c r="X116" s="2310"/>
      <c r="Y116" s="2310"/>
      <c r="Z116" s="2310"/>
      <c r="AA116" s="2311"/>
      <c r="AB116" s="2718"/>
      <c r="AC116" s="2718"/>
      <c r="AD116" s="2718"/>
      <c r="AE116" s="2718"/>
      <c r="AF116" s="2719"/>
      <c r="AG116" s="2719"/>
      <c r="AH116" s="2719"/>
      <c r="AI116" s="2719"/>
      <c r="AJ116" s="2719"/>
      <c r="AK116" s="2720"/>
      <c r="AL116" s="2720"/>
      <c r="AM116" s="2720"/>
      <c r="AN116" s="2720"/>
      <c r="AO116" s="2720"/>
      <c r="AP116" s="2697"/>
      <c r="AQ116" s="2697"/>
      <c r="AR116" s="2697"/>
      <c r="AS116" s="2697"/>
      <c r="AT116" s="2697"/>
      <c r="AU116" s="2619"/>
      <c r="AV116" s="2620"/>
      <c r="AW116" s="2620"/>
      <c r="AX116" s="2332"/>
      <c r="AY116" s="2333"/>
      <c r="AZ116" s="2333"/>
      <c r="BA116" s="2333"/>
      <c r="BB116" s="2333"/>
      <c r="BC116" s="2333"/>
      <c r="BD116" s="2333"/>
      <c r="BE116" s="2334"/>
      <c r="BF116" s="3"/>
      <c r="BG116" s="3"/>
    </row>
    <row r="117" spans="1:59" ht="12.75" customHeight="1" x14ac:dyDescent="0.4">
      <c r="A117" s="3"/>
      <c r="B117" s="66"/>
      <c r="C117" s="67"/>
      <c r="D117" s="347"/>
      <c r="E117" s="348"/>
      <c r="F117" s="348"/>
      <c r="G117" s="348"/>
      <c r="H117" s="348"/>
      <c r="I117" s="348"/>
      <c r="J117" s="348"/>
      <c r="K117" s="348"/>
      <c r="L117" s="348"/>
      <c r="M117" s="348"/>
      <c r="N117" s="2661"/>
      <c r="O117" s="2662"/>
      <c r="P117" s="2662"/>
      <c r="Q117" s="2662"/>
      <c r="R117" s="2662"/>
      <c r="S117" s="2662"/>
      <c r="T117" s="2662"/>
      <c r="U117" s="2662"/>
      <c r="V117" s="2662"/>
      <c r="W117" s="2662"/>
      <c r="X117" s="2662"/>
      <c r="Y117" s="2662"/>
      <c r="Z117" s="2662"/>
      <c r="AA117" s="2663"/>
      <c r="AB117" s="2718"/>
      <c r="AC117" s="2718"/>
      <c r="AD117" s="2718"/>
      <c r="AE117" s="2718"/>
      <c r="AF117" s="2719"/>
      <c r="AG117" s="2719"/>
      <c r="AH117" s="2719"/>
      <c r="AI117" s="2719"/>
      <c r="AJ117" s="2719"/>
      <c r="AK117" s="2720"/>
      <c r="AL117" s="2720"/>
      <c r="AM117" s="2720"/>
      <c r="AN117" s="2720"/>
      <c r="AO117" s="2720"/>
      <c r="AP117" s="2697"/>
      <c r="AQ117" s="2697"/>
      <c r="AR117" s="2697"/>
      <c r="AS117" s="2697"/>
      <c r="AT117" s="2697"/>
      <c r="AU117" s="2619"/>
      <c r="AV117" s="2620"/>
      <c r="AW117" s="2620"/>
      <c r="AX117" s="2332"/>
      <c r="AY117" s="2333"/>
      <c r="AZ117" s="2333"/>
      <c r="BA117" s="2333"/>
      <c r="BB117" s="2333"/>
      <c r="BC117" s="2333"/>
      <c r="BD117" s="2333"/>
      <c r="BE117" s="2334"/>
      <c r="BF117" s="3"/>
      <c r="BG117" s="3"/>
    </row>
    <row r="118" spans="1:59" ht="12.75" customHeight="1" x14ac:dyDescent="0.4">
      <c r="A118" s="3"/>
      <c r="B118" s="66"/>
      <c r="C118" s="67"/>
      <c r="D118" s="349"/>
      <c r="E118" s="350"/>
      <c r="F118" s="350"/>
      <c r="G118" s="350"/>
      <c r="H118" s="350"/>
      <c r="I118" s="350"/>
      <c r="J118" s="350"/>
      <c r="K118" s="350"/>
      <c r="L118" s="350"/>
      <c r="M118" s="350"/>
      <c r="N118" s="2698" t="s">
        <v>676</v>
      </c>
      <c r="O118" s="2699"/>
      <c r="P118" s="2699"/>
      <c r="Q118" s="2699"/>
      <c r="R118" s="2699"/>
      <c r="S118" s="2699"/>
      <c r="T118" s="2699"/>
      <c r="U118" s="2699"/>
      <c r="V118" s="2699"/>
      <c r="W118" s="2699"/>
      <c r="X118" s="2699"/>
      <c r="Y118" s="2699"/>
      <c r="Z118" s="2699"/>
      <c r="AA118" s="2700"/>
      <c r="AB118" s="2718"/>
      <c r="AC118" s="2718"/>
      <c r="AD118" s="2718"/>
      <c r="AE118" s="2718"/>
      <c r="AF118" s="2719"/>
      <c r="AG118" s="2719"/>
      <c r="AH118" s="2719"/>
      <c r="AI118" s="2719"/>
      <c r="AJ118" s="2719"/>
      <c r="AK118" s="2720"/>
      <c r="AL118" s="2720"/>
      <c r="AM118" s="2720"/>
      <c r="AN118" s="2720"/>
      <c r="AO118" s="2720"/>
      <c r="AP118" s="2697"/>
      <c r="AQ118" s="2697"/>
      <c r="AR118" s="2697"/>
      <c r="AS118" s="2697"/>
      <c r="AT118" s="2697"/>
      <c r="AU118" s="2622"/>
      <c r="AV118" s="2623"/>
      <c r="AW118" s="2623"/>
      <c r="AX118" s="2335"/>
      <c r="AY118" s="2336"/>
      <c r="AZ118" s="2336"/>
      <c r="BA118" s="2336"/>
      <c r="BB118" s="2336"/>
      <c r="BC118" s="2336"/>
      <c r="BD118" s="2336"/>
      <c r="BE118" s="2337"/>
      <c r="BF118" s="3"/>
      <c r="BG118" s="3"/>
    </row>
    <row r="119" spans="1:59" ht="12.75" customHeight="1" x14ac:dyDescent="0.4">
      <c r="A119" s="3"/>
      <c r="B119" s="66"/>
      <c r="C119" s="67"/>
      <c r="D119" s="345"/>
      <c r="E119" s="346"/>
      <c r="F119" s="346"/>
      <c r="G119" s="346"/>
      <c r="H119" s="346"/>
      <c r="I119" s="346"/>
      <c r="J119" s="346"/>
      <c r="K119" s="346"/>
      <c r="L119" s="346"/>
      <c r="M119" s="346"/>
      <c r="N119" s="2716"/>
      <c r="O119" s="2307"/>
      <c r="P119" s="2307"/>
      <c r="Q119" s="2307"/>
      <c r="R119" s="2307"/>
      <c r="S119" s="2307"/>
      <c r="T119" s="2307"/>
      <c r="U119" s="2307"/>
      <c r="V119" s="2307"/>
      <c r="W119" s="2307"/>
      <c r="X119" s="2307"/>
      <c r="Y119" s="2307"/>
      <c r="Z119" s="2307"/>
      <c r="AA119" s="2308"/>
      <c r="AB119" s="2717"/>
      <c r="AC119" s="2718"/>
      <c r="AD119" s="2718"/>
      <c r="AE119" s="2718"/>
      <c r="AF119" s="2719"/>
      <c r="AG119" s="2719"/>
      <c r="AH119" s="2719"/>
      <c r="AI119" s="2719"/>
      <c r="AJ119" s="2719"/>
      <c r="AK119" s="2720"/>
      <c r="AL119" s="2720"/>
      <c r="AM119" s="2720"/>
      <c r="AN119" s="2720"/>
      <c r="AO119" s="2720"/>
      <c r="AP119" s="2697">
        <f>AF119*AK119</f>
        <v>0</v>
      </c>
      <c r="AQ119" s="2697"/>
      <c r="AR119" s="2697"/>
      <c r="AS119" s="2697"/>
      <c r="AT119" s="2697"/>
      <c r="AU119" s="2616"/>
      <c r="AV119" s="2617"/>
      <c r="AW119" s="2617"/>
      <c r="AX119" s="2329"/>
      <c r="AY119" s="2330"/>
      <c r="AZ119" s="2330"/>
      <c r="BA119" s="2330"/>
      <c r="BB119" s="2330"/>
      <c r="BC119" s="2330"/>
      <c r="BD119" s="2330"/>
      <c r="BE119" s="2331"/>
      <c r="BF119" s="3"/>
      <c r="BG119" s="3"/>
    </row>
    <row r="120" spans="1:59" ht="12.75" customHeight="1" x14ac:dyDescent="0.4">
      <c r="A120" s="3"/>
      <c r="B120" s="66"/>
      <c r="C120" s="67"/>
      <c r="D120" s="347"/>
      <c r="E120" s="348"/>
      <c r="F120" s="348"/>
      <c r="G120" s="348"/>
      <c r="H120" s="348"/>
      <c r="I120" s="348"/>
      <c r="J120" s="348"/>
      <c r="K120" s="348"/>
      <c r="L120" s="348"/>
      <c r="M120" s="348"/>
      <c r="N120" s="2309"/>
      <c r="O120" s="2310"/>
      <c r="P120" s="2310"/>
      <c r="Q120" s="2310"/>
      <c r="R120" s="2310"/>
      <c r="S120" s="2310"/>
      <c r="T120" s="2310"/>
      <c r="U120" s="2310"/>
      <c r="V120" s="2310"/>
      <c r="W120" s="2310"/>
      <c r="X120" s="2310"/>
      <c r="Y120" s="2310"/>
      <c r="Z120" s="2310"/>
      <c r="AA120" s="2311"/>
      <c r="AB120" s="2718"/>
      <c r="AC120" s="2718"/>
      <c r="AD120" s="2718"/>
      <c r="AE120" s="2718"/>
      <c r="AF120" s="2719"/>
      <c r="AG120" s="2719"/>
      <c r="AH120" s="2719"/>
      <c r="AI120" s="2719"/>
      <c r="AJ120" s="2719"/>
      <c r="AK120" s="2720"/>
      <c r="AL120" s="2720"/>
      <c r="AM120" s="2720"/>
      <c r="AN120" s="2720"/>
      <c r="AO120" s="2720"/>
      <c r="AP120" s="2697"/>
      <c r="AQ120" s="2697"/>
      <c r="AR120" s="2697"/>
      <c r="AS120" s="2697"/>
      <c r="AT120" s="2697"/>
      <c r="AU120" s="2619"/>
      <c r="AV120" s="2620"/>
      <c r="AW120" s="2620"/>
      <c r="AX120" s="2332"/>
      <c r="AY120" s="2333"/>
      <c r="AZ120" s="2333"/>
      <c r="BA120" s="2333"/>
      <c r="BB120" s="2333"/>
      <c r="BC120" s="2333"/>
      <c r="BD120" s="2333"/>
      <c r="BE120" s="2334"/>
      <c r="BF120" s="3"/>
      <c r="BG120" s="3"/>
    </row>
    <row r="121" spans="1:59" ht="12.75" customHeight="1" x14ac:dyDescent="0.4">
      <c r="A121" s="3"/>
      <c r="B121" s="66"/>
      <c r="C121" s="67"/>
      <c r="D121" s="347"/>
      <c r="E121" s="348"/>
      <c r="F121" s="348"/>
      <c r="G121" s="348"/>
      <c r="H121" s="348"/>
      <c r="I121" s="348"/>
      <c r="J121" s="348"/>
      <c r="K121" s="348"/>
      <c r="L121" s="348"/>
      <c r="M121" s="348"/>
      <c r="N121" s="2661"/>
      <c r="O121" s="2662"/>
      <c r="P121" s="2662"/>
      <c r="Q121" s="2662"/>
      <c r="R121" s="2662"/>
      <c r="S121" s="2662"/>
      <c r="T121" s="2662"/>
      <c r="U121" s="2662"/>
      <c r="V121" s="2662"/>
      <c r="W121" s="2662"/>
      <c r="X121" s="2662"/>
      <c r="Y121" s="2662"/>
      <c r="Z121" s="2662"/>
      <c r="AA121" s="2663"/>
      <c r="AB121" s="2718"/>
      <c r="AC121" s="2718"/>
      <c r="AD121" s="2718"/>
      <c r="AE121" s="2718"/>
      <c r="AF121" s="2719"/>
      <c r="AG121" s="2719"/>
      <c r="AH121" s="2719"/>
      <c r="AI121" s="2719"/>
      <c r="AJ121" s="2719"/>
      <c r="AK121" s="2720"/>
      <c r="AL121" s="2720"/>
      <c r="AM121" s="2720"/>
      <c r="AN121" s="2720"/>
      <c r="AO121" s="2720"/>
      <c r="AP121" s="2697"/>
      <c r="AQ121" s="2697"/>
      <c r="AR121" s="2697"/>
      <c r="AS121" s="2697"/>
      <c r="AT121" s="2697"/>
      <c r="AU121" s="2619"/>
      <c r="AV121" s="2620"/>
      <c r="AW121" s="2620"/>
      <c r="AX121" s="2332"/>
      <c r="AY121" s="2333"/>
      <c r="AZ121" s="2333"/>
      <c r="BA121" s="2333"/>
      <c r="BB121" s="2333"/>
      <c r="BC121" s="2333"/>
      <c r="BD121" s="2333"/>
      <c r="BE121" s="2334"/>
      <c r="BF121" s="3"/>
      <c r="BG121" s="3"/>
    </row>
    <row r="122" spans="1:59" ht="12.75" customHeight="1" x14ac:dyDescent="0.4">
      <c r="A122" s="3"/>
      <c r="B122" s="66"/>
      <c r="C122" s="67"/>
      <c r="D122" s="349"/>
      <c r="E122" s="350"/>
      <c r="F122" s="350"/>
      <c r="G122" s="350"/>
      <c r="H122" s="350"/>
      <c r="I122" s="350"/>
      <c r="J122" s="350"/>
      <c r="K122" s="350"/>
      <c r="L122" s="350"/>
      <c r="M122" s="350"/>
      <c r="N122" s="2698" t="s">
        <v>676</v>
      </c>
      <c r="O122" s="2699"/>
      <c r="P122" s="2699"/>
      <c r="Q122" s="2699"/>
      <c r="R122" s="2699"/>
      <c r="S122" s="2699"/>
      <c r="T122" s="2699"/>
      <c r="U122" s="2699"/>
      <c r="V122" s="2699"/>
      <c r="W122" s="2699"/>
      <c r="X122" s="2699"/>
      <c r="Y122" s="2699"/>
      <c r="Z122" s="2699"/>
      <c r="AA122" s="2700"/>
      <c r="AB122" s="2718"/>
      <c r="AC122" s="2718"/>
      <c r="AD122" s="2718"/>
      <c r="AE122" s="2718"/>
      <c r="AF122" s="2719"/>
      <c r="AG122" s="2719"/>
      <c r="AH122" s="2719"/>
      <c r="AI122" s="2719"/>
      <c r="AJ122" s="2719"/>
      <c r="AK122" s="2720"/>
      <c r="AL122" s="2720"/>
      <c r="AM122" s="2720"/>
      <c r="AN122" s="2720"/>
      <c r="AO122" s="2720"/>
      <c r="AP122" s="2697"/>
      <c r="AQ122" s="2697"/>
      <c r="AR122" s="2697"/>
      <c r="AS122" s="2697"/>
      <c r="AT122" s="2697"/>
      <c r="AU122" s="2622"/>
      <c r="AV122" s="2623"/>
      <c r="AW122" s="2623"/>
      <c r="AX122" s="2335"/>
      <c r="AY122" s="2336"/>
      <c r="AZ122" s="2336"/>
      <c r="BA122" s="2336"/>
      <c r="BB122" s="2336"/>
      <c r="BC122" s="2336"/>
      <c r="BD122" s="2336"/>
      <c r="BE122" s="2337"/>
      <c r="BF122" s="3"/>
      <c r="BG122" s="3"/>
    </row>
    <row r="123" spans="1:59" ht="12.75" customHeight="1" x14ac:dyDescent="0.4">
      <c r="A123" s="3"/>
      <c r="B123" s="66"/>
      <c r="C123" s="67"/>
      <c r="D123" s="345"/>
      <c r="E123" s="346"/>
      <c r="F123" s="346"/>
      <c r="G123" s="346"/>
      <c r="H123" s="346"/>
      <c r="I123" s="346"/>
      <c r="J123" s="346"/>
      <c r="K123" s="346"/>
      <c r="L123" s="346"/>
      <c r="M123" s="346"/>
      <c r="N123" s="2716"/>
      <c r="O123" s="2307"/>
      <c r="P123" s="2307"/>
      <c r="Q123" s="2307"/>
      <c r="R123" s="2307"/>
      <c r="S123" s="2307"/>
      <c r="T123" s="2307"/>
      <c r="U123" s="2307"/>
      <c r="V123" s="2307"/>
      <c r="W123" s="2307"/>
      <c r="X123" s="2307"/>
      <c r="Y123" s="2307"/>
      <c r="Z123" s="2307"/>
      <c r="AA123" s="2308"/>
      <c r="AB123" s="2717"/>
      <c r="AC123" s="2718"/>
      <c r="AD123" s="2718"/>
      <c r="AE123" s="2718"/>
      <c r="AF123" s="2719"/>
      <c r="AG123" s="2719"/>
      <c r="AH123" s="2719"/>
      <c r="AI123" s="2719"/>
      <c r="AJ123" s="2719"/>
      <c r="AK123" s="2720"/>
      <c r="AL123" s="2720"/>
      <c r="AM123" s="2720"/>
      <c r="AN123" s="2720"/>
      <c r="AO123" s="2720"/>
      <c r="AP123" s="2697">
        <f>AF123*AK123</f>
        <v>0</v>
      </c>
      <c r="AQ123" s="2697"/>
      <c r="AR123" s="2697"/>
      <c r="AS123" s="2697"/>
      <c r="AT123" s="2697"/>
      <c r="AU123" s="2616"/>
      <c r="AV123" s="2617"/>
      <c r="AW123" s="2617"/>
      <c r="AX123" s="2329"/>
      <c r="AY123" s="2330"/>
      <c r="AZ123" s="2330"/>
      <c r="BA123" s="2330"/>
      <c r="BB123" s="2330"/>
      <c r="BC123" s="2330"/>
      <c r="BD123" s="2330"/>
      <c r="BE123" s="2331"/>
      <c r="BF123" s="3"/>
      <c r="BG123" s="3"/>
    </row>
    <row r="124" spans="1:59" ht="12.75" customHeight="1" x14ac:dyDescent="0.4">
      <c r="A124" s="3"/>
      <c r="B124" s="66"/>
      <c r="C124" s="67"/>
      <c r="D124" s="347"/>
      <c r="E124" s="348"/>
      <c r="F124" s="348"/>
      <c r="G124" s="348"/>
      <c r="H124" s="348"/>
      <c r="I124" s="348"/>
      <c r="J124" s="348"/>
      <c r="K124" s="348"/>
      <c r="L124" s="348"/>
      <c r="M124" s="348"/>
      <c r="N124" s="2309"/>
      <c r="O124" s="2310"/>
      <c r="P124" s="2310"/>
      <c r="Q124" s="2310"/>
      <c r="R124" s="2310"/>
      <c r="S124" s="2310"/>
      <c r="T124" s="2310"/>
      <c r="U124" s="2310"/>
      <c r="V124" s="2310"/>
      <c r="W124" s="2310"/>
      <c r="X124" s="2310"/>
      <c r="Y124" s="2310"/>
      <c r="Z124" s="2310"/>
      <c r="AA124" s="2311"/>
      <c r="AB124" s="2718"/>
      <c r="AC124" s="2718"/>
      <c r="AD124" s="2718"/>
      <c r="AE124" s="2718"/>
      <c r="AF124" s="2719"/>
      <c r="AG124" s="2719"/>
      <c r="AH124" s="2719"/>
      <c r="AI124" s="2719"/>
      <c r="AJ124" s="2719"/>
      <c r="AK124" s="2720"/>
      <c r="AL124" s="2720"/>
      <c r="AM124" s="2720"/>
      <c r="AN124" s="2720"/>
      <c r="AO124" s="2720"/>
      <c r="AP124" s="2697"/>
      <c r="AQ124" s="2697"/>
      <c r="AR124" s="2697"/>
      <c r="AS124" s="2697"/>
      <c r="AT124" s="2697"/>
      <c r="AU124" s="2619"/>
      <c r="AV124" s="2620"/>
      <c r="AW124" s="2620"/>
      <c r="AX124" s="2332"/>
      <c r="AY124" s="2333"/>
      <c r="AZ124" s="2333"/>
      <c r="BA124" s="2333"/>
      <c r="BB124" s="2333"/>
      <c r="BC124" s="2333"/>
      <c r="BD124" s="2333"/>
      <c r="BE124" s="2334"/>
      <c r="BF124" s="3"/>
      <c r="BG124" s="3"/>
    </row>
    <row r="125" spans="1:59" ht="12.75" customHeight="1" x14ac:dyDescent="0.4">
      <c r="A125" s="3"/>
      <c r="B125" s="66"/>
      <c r="C125" s="67"/>
      <c r="D125" s="347"/>
      <c r="E125" s="348"/>
      <c r="F125" s="348"/>
      <c r="G125" s="348"/>
      <c r="H125" s="348"/>
      <c r="I125" s="348"/>
      <c r="J125" s="348"/>
      <c r="K125" s="348"/>
      <c r="L125" s="348"/>
      <c r="M125" s="348"/>
      <c r="N125" s="2661"/>
      <c r="O125" s="2662"/>
      <c r="P125" s="2662"/>
      <c r="Q125" s="2662"/>
      <c r="R125" s="2662"/>
      <c r="S125" s="2662"/>
      <c r="T125" s="2662"/>
      <c r="U125" s="2662"/>
      <c r="V125" s="2662"/>
      <c r="W125" s="2662"/>
      <c r="X125" s="2662"/>
      <c r="Y125" s="2662"/>
      <c r="Z125" s="2662"/>
      <c r="AA125" s="2663"/>
      <c r="AB125" s="2718"/>
      <c r="AC125" s="2718"/>
      <c r="AD125" s="2718"/>
      <c r="AE125" s="2718"/>
      <c r="AF125" s="2719"/>
      <c r="AG125" s="2719"/>
      <c r="AH125" s="2719"/>
      <c r="AI125" s="2719"/>
      <c r="AJ125" s="2719"/>
      <c r="AK125" s="2720"/>
      <c r="AL125" s="2720"/>
      <c r="AM125" s="2720"/>
      <c r="AN125" s="2720"/>
      <c r="AO125" s="2720"/>
      <c r="AP125" s="2697"/>
      <c r="AQ125" s="2697"/>
      <c r="AR125" s="2697"/>
      <c r="AS125" s="2697"/>
      <c r="AT125" s="2697"/>
      <c r="AU125" s="2619"/>
      <c r="AV125" s="2620"/>
      <c r="AW125" s="2620"/>
      <c r="AX125" s="2332"/>
      <c r="AY125" s="2333"/>
      <c r="AZ125" s="2333"/>
      <c r="BA125" s="2333"/>
      <c r="BB125" s="2333"/>
      <c r="BC125" s="2333"/>
      <c r="BD125" s="2333"/>
      <c r="BE125" s="2334"/>
      <c r="BF125" s="3"/>
      <c r="BG125" s="3"/>
    </row>
    <row r="126" spans="1:59" ht="12.75" customHeight="1" x14ac:dyDescent="0.4">
      <c r="A126" s="3"/>
      <c r="B126" s="66"/>
      <c r="C126" s="67"/>
      <c r="D126" s="349"/>
      <c r="E126" s="350"/>
      <c r="F126" s="350"/>
      <c r="G126" s="350"/>
      <c r="H126" s="350"/>
      <c r="I126" s="350"/>
      <c r="J126" s="350"/>
      <c r="K126" s="350"/>
      <c r="L126" s="350"/>
      <c r="M126" s="350"/>
      <c r="N126" s="2698" t="s">
        <v>676</v>
      </c>
      <c r="O126" s="2699"/>
      <c r="P126" s="2699"/>
      <c r="Q126" s="2699"/>
      <c r="R126" s="2699"/>
      <c r="S126" s="2699"/>
      <c r="T126" s="2699"/>
      <c r="U126" s="2699"/>
      <c r="V126" s="2699"/>
      <c r="W126" s="2699"/>
      <c r="X126" s="2699"/>
      <c r="Y126" s="2699"/>
      <c r="Z126" s="2699"/>
      <c r="AA126" s="2700"/>
      <c r="AB126" s="2718"/>
      <c r="AC126" s="2718"/>
      <c r="AD126" s="2718"/>
      <c r="AE126" s="2718"/>
      <c r="AF126" s="2719"/>
      <c r="AG126" s="2719"/>
      <c r="AH126" s="2719"/>
      <c r="AI126" s="2719"/>
      <c r="AJ126" s="2719"/>
      <c r="AK126" s="2720"/>
      <c r="AL126" s="2720"/>
      <c r="AM126" s="2720"/>
      <c r="AN126" s="2720"/>
      <c r="AO126" s="2720"/>
      <c r="AP126" s="2697"/>
      <c r="AQ126" s="2697"/>
      <c r="AR126" s="2697"/>
      <c r="AS126" s="2697"/>
      <c r="AT126" s="2697"/>
      <c r="AU126" s="2622"/>
      <c r="AV126" s="2623"/>
      <c r="AW126" s="2623"/>
      <c r="AX126" s="2335"/>
      <c r="AY126" s="2336"/>
      <c r="AZ126" s="2336"/>
      <c r="BA126" s="2336"/>
      <c r="BB126" s="2336"/>
      <c r="BC126" s="2336"/>
      <c r="BD126" s="2336"/>
      <c r="BE126" s="2337"/>
      <c r="BF126" s="3"/>
      <c r="BG126" s="3"/>
    </row>
    <row r="127" spans="1:59" ht="12.75" customHeight="1" x14ac:dyDescent="0.4">
      <c r="A127" s="3"/>
      <c r="B127" s="66"/>
      <c r="C127" s="67"/>
      <c r="D127" s="345"/>
      <c r="E127" s="346"/>
      <c r="F127" s="346"/>
      <c r="G127" s="346"/>
      <c r="H127" s="346"/>
      <c r="I127" s="346"/>
      <c r="J127" s="346"/>
      <c r="K127" s="346"/>
      <c r="L127" s="346"/>
      <c r="M127" s="346"/>
      <c r="N127" s="2716"/>
      <c r="O127" s="2307"/>
      <c r="P127" s="2307"/>
      <c r="Q127" s="2307"/>
      <c r="R127" s="2307"/>
      <c r="S127" s="2307"/>
      <c r="T127" s="2307"/>
      <c r="U127" s="2307"/>
      <c r="V127" s="2307"/>
      <c r="W127" s="2307"/>
      <c r="X127" s="2307"/>
      <c r="Y127" s="2307"/>
      <c r="Z127" s="2307"/>
      <c r="AA127" s="2308"/>
      <c r="AB127" s="2717"/>
      <c r="AC127" s="2718"/>
      <c r="AD127" s="2718"/>
      <c r="AE127" s="2718"/>
      <c r="AF127" s="2719"/>
      <c r="AG127" s="2719"/>
      <c r="AH127" s="2719"/>
      <c r="AI127" s="2719"/>
      <c r="AJ127" s="2719"/>
      <c r="AK127" s="2720"/>
      <c r="AL127" s="2720"/>
      <c r="AM127" s="2720"/>
      <c r="AN127" s="2720"/>
      <c r="AO127" s="2720"/>
      <c r="AP127" s="2697">
        <f>AF127*AK127</f>
        <v>0</v>
      </c>
      <c r="AQ127" s="2697"/>
      <c r="AR127" s="2697"/>
      <c r="AS127" s="2697"/>
      <c r="AT127" s="2697"/>
      <c r="AU127" s="2616"/>
      <c r="AV127" s="2617"/>
      <c r="AW127" s="2617"/>
      <c r="AX127" s="2329"/>
      <c r="AY127" s="2330"/>
      <c r="AZ127" s="2330"/>
      <c r="BA127" s="2330"/>
      <c r="BB127" s="2330"/>
      <c r="BC127" s="2330"/>
      <c r="BD127" s="2330"/>
      <c r="BE127" s="2331"/>
      <c r="BF127" s="3"/>
      <c r="BG127" s="3"/>
    </row>
    <row r="128" spans="1:59" ht="12.75" customHeight="1" x14ac:dyDescent="0.4">
      <c r="A128" s="3"/>
      <c r="B128" s="66"/>
      <c r="C128" s="67"/>
      <c r="D128" s="347"/>
      <c r="E128" s="348"/>
      <c r="F128" s="348"/>
      <c r="G128" s="348"/>
      <c r="H128" s="348"/>
      <c r="I128" s="348"/>
      <c r="J128" s="348"/>
      <c r="K128" s="348"/>
      <c r="L128" s="348"/>
      <c r="M128" s="348"/>
      <c r="N128" s="2309"/>
      <c r="O128" s="2310"/>
      <c r="P128" s="2310"/>
      <c r="Q128" s="2310"/>
      <c r="R128" s="2310"/>
      <c r="S128" s="2310"/>
      <c r="T128" s="2310"/>
      <c r="U128" s="2310"/>
      <c r="V128" s="2310"/>
      <c r="W128" s="2310"/>
      <c r="X128" s="2310"/>
      <c r="Y128" s="2310"/>
      <c r="Z128" s="2310"/>
      <c r="AA128" s="2311"/>
      <c r="AB128" s="2718"/>
      <c r="AC128" s="2718"/>
      <c r="AD128" s="2718"/>
      <c r="AE128" s="2718"/>
      <c r="AF128" s="2719"/>
      <c r="AG128" s="2719"/>
      <c r="AH128" s="2719"/>
      <c r="AI128" s="2719"/>
      <c r="AJ128" s="2719"/>
      <c r="AK128" s="2720"/>
      <c r="AL128" s="2720"/>
      <c r="AM128" s="2720"/>
      <c r="AN128" s="2720"/>
      <c r="AO128" s="2720"/>
      <c r="AP128" s="2697"/>
      <c r="AQ128" s="2697"/>
      <c r="AR128" s="2697"/>
      <c r="AS128" s="2697"/>
      <c r="AT128" s="2697"/>
      <c r="AU128" s="2619"/>
      <c r="AV128" s="2620"/>
      <c r="AW128" s="2620"/>
      <c r="AX128" s="2332"/>
      <c r="AY128" s="2333"/>
      <c r="AZ128" s="2333"/>
      <c r="BA128" s="2333"/>
      <c r="BB128" s="2333"/>
      <c r="BC128" s="2333"/>
      <c r="BD128" s="2333"/>
      <c r="BE128" s="2334"/>
      <c r="BF128" s="3"/>
      <c r="BG128" s="3"/>
    </row>
    <row r="129" spans="1:59" ht="12.75" customHeight="1" x14ac:dyDescent="0.4">
      <c r="A129" s="3"/>
      <c r="B129" s="66"/>
      <c r="C129" s="67"/>
      <c r="D129" s="347"/>
      <c r="E129" s="348"/>
      <c r="F129" s="348"/>
      <c r="G129" s="348"/>
      <c r="H129" s="348"/>
      <c r="I129" s="348"/>
      <c r="J129" s="348"/>
      <c r="K129" s="348"/>
      <c r="L129" s="348"/>
      <c r="M129" s="348"/>
      <c r="N129" s="2661"/>
      <c r="O129" s="2662"/>
      <c r="P129" s="2662"/>
      <c r="Q129" s="2662"/>
      <c r="R129" s="2662"/>
      <c r="S129" s="2662"/>
      <c r="T129" s="2662"/>
      <c r="U129" s="2662"/>
      <c r="V129" s="2662"/>
      <c r="W129" s="2662"/>
      <c r="X129" s="2662"/>
      <c r="Y129" s="2662"/>
      <c r="Z129" s="2662"/>
      <c r="AA129" s="2663"/>
      <c r="AB129" s="2718"/>
      <c r="AC129" s="2718"/>
      <c r="AD129" s="2718"/>
      <c r="AE129" s="2718"/>
      <c r="AF129" s="2719"/>
      <c r="AG129" s="2719"/>
      <c r="AH129" s="2719"/>
      <c r="AI129" s="2719"/>
      <c r="AJ129" s="2719"/>
      <c r="AK129" s="2720"/>
      <c r="AL129" s="2720"/>
      <c r="AM129" s="2720"/>
      <c r="AN129" s="2720"/>
      <c r="AO129" s="2720"/>
      <c r="AP129" s="2697"/>
      <c r="AQ129" s="2697"/>
      <c r="AR129" s="2697"/>
      <c r="AS129" s="2697"/>
      <c r="AT129" s="2697"/>
      <c r="AU129" s="2619"/>
      <c r="AV129" s="2620"/>
      <c r="AW129" s="2620"/>
      <c r="AX129" s="2332"/>
      <c r="AY129" s="2333"/>
      <c r="AZ129" s="2333"/>
      <c r="BA129" s="2333"/>
      <c r="BB129" s="2333"/>
      <c r="BC129" s="2333"/>
      <c r="BD129" s="2333"/>
      <c r="BE129" s="2334"/>
      <c r="BF129" s="3"/>
      <c r="BG129" s="3"/>
    </row>
    <row r="130" spans="1:59" ht="12.75" customHeight="1" x14ac:dyDescent="0.4">
      <c r="A130" s="3"/>
      <c r="B130" s="66"/>
      <c r="C130" s="67"/>
      <c r="D130" s="349"/>
      <c r="E130" s="350"/>
      <c r="F130" s="350"/>
      <c r="G130" s="350"/>
      <c r="H130" s="350"/>
      <c r="I130" s="350"/>
      <c r="J130" s="350"/>
      <c r="K130" s="350"/>
      <c r="L130" s="350"/>
      <c r="M130" s="350"/>
      <c r="N130" s="2698" t="s">
        <v>676</v>
      </c>
      <c r="O130" s="2699"/>
      <c r="P130" s="2699"/>
      <c r="Q130" s="2699"/>
      <c r="R130" s="2699"/>
      <c r="S130" s="2699"/>
      <c r="T130" s="2699"/>
      <c r="U130" s="2699"/>
      <c r="V130" s="2699"/>
      <c r="W130" s="2699"/>
      <c r="X130" s="2699"/>
      <c r="Y130" s="2699"/>
      <c r="Z130" s="2699"/>
      <c r="AA130" s="2700"/>
      <c r="AB130" s="2718"/>
      <c r="AC130" s="2718"/>
      <c r="AD130" s="2718"/>
      <c r="AE130" s="2718"/>
      <c r="AF130" s="2719"/>
      <c r="AG130" s="2719"/>
      <c r="AH130" s="2719"/>
      <c r="AI130" s="2719"/>
      <c r="AJ130" s="2719"/>
      <c r="AK130" s="2720"/>
      <c r="AL130" s="2720"/>
      <c r="AM130" s="2720"/>
      <c r="AN130" s="2720"/>
      <c r="AO130" s="2720"/>
      <c r="AP130" s="2697"/>
      <c r="AQ130" s="2697"/>
      <c r="AR130" s="2697"/>
      <c r="AS130" s="2697"/>
      <c r="AT130" s="2697"/>
      <c r="AU130" s="2622"/>
      <c r="AV130" s="2623"/>
      <c r="AW130" s="2623"/>
      <c r="AX130" s="2335"/>
      <c r="AY130" s="2336"/>
      <c r="AZ130" s="2336"/>
      <c r="BA130" s="2336"/>
      <c r="BB130" s="2336"/>
      <c r="BC130" s="2336"/>
      <c r="BD130" s="2336"/>
      <c r="BE130" s="2337"/>
      <c r="BF130" s="3"/>
      <c r="BG130" s="3"/>
    </row>
    <row r="131" spans="1:59" ht="12.75" customHeight="1" x14ac:dyDescent="0.4">
      <c r="A131" s="3"/>
      <c r="B131" s="66"/>
      <c r="C131" s="67"/>
      <c r="D131" s="345"/>
      <c r="E131" s="346"/>
      <c r="F131" s="346"/>
      <c r="G131" s="346"/>
      <c r="H131" s="346"/>
      <c r="I131" s="346"/>
      <c r="J131" s="346"/>
      <c r="K131" s="346"/>
      <c r="L131" s="346"/>
      <c r="M131" s="346"/>
      <c r="N131" s="2716"/>
      <c r="O131" s="2307"/>
      <c r="P131" s="2307"/>
      <c r="Q131" s="2307"/>
      <c r="R131" s="2307"/>
      <c r="S131" s="2307"/>
      <c r="T131" s="2307"/>
      <c r="U131" s="2307"/>
      <c r="V131" s="2307"/>
      <c r="W131" s="2307"/>
      <c r="X131" s="2307"/>
      <c r="Y131" s="2307"/>
      <c r="Z131" s="2307"/>
      <c r="AA131" s="2308"/>
      <c r="AB131" s="2717"/>
      <c r="AC131" s="2718"/>
      <c r="AD131" s="2718"/>
      <c r="AE131" s="2718"/>
      <c r="AF131" s="2719"/>
      <c r="AG131" s="2719"/>
      <c r="AH131" s="2719"/>
      <c r="AI131" s="2719"/>
      <c r="AJ131" s="2719"/>
      <c r="AK131" s="2720"/>
      <c r="AL131" s="2720"/>
      <c r="AM131" s="2720"/>
      <c r="AN131" s="2720"/>
      <c r="AO131" s="2720"/>
      <c r="AP131" s="2697">
        <f>AF131*AK131</f>
        <v>0</v>
      </c>
      <c r="AQ131" s="2697"/>
      <c r="AR131" s="2697"/>
      <c r="AS131" s="2697"/>
      <c r="AT131" s="2697"/>
      <c r="AU131" s="2616"/>
      <c r="AV131" s="2617"/>
      <c r="AW131" s="2617"/>
      <c r="AX131" s="2329"/>
      <c r="AY131" s="2330"/>
      <c r="AZ131" s="2330"/>
      <c r="BA131" s="2330"/>
      <c r="BB131" s="2330"/>
      <c r="BC131" s="2330"/>
      <c r="BD131" s="2330"/>
      <c r="BE131" s="2331"/>
      <c r="BF131" s="3"/>
      <c r="BG131" s="3"/>
    </row>
    <row r="132" spans="1:59" ht="12.75" customHeight="1" x14ac:dyDescent="0.4">
      <c r="A132" s="3"/>
      <c r="B132" s="66"/>
      <c r="C132" s="67"/>
      <c r="D132" s="347"/>
      <c r="E132" s="348"/>
      <c r="F132" s="348"/>
      <c r="G132" s="348"/>
      <c r="H132" s="348"/>
      <c r="I132" s="348"/>
      <c r="J132" s="348"/>
      <c r="K132" s="348"/>
      <c r="L132" s="348"/>
      <c r="M132" s="348"/>
      <c r="N132" s="2309"/>
      <c r="O132" s="2310"/>
      <c r="P132" s="2310"/>
      <c r="Q132" s="2310"/>
      <c r="R132" s="2310"/>
      <c r="S132" s="2310"/>
      <c r="T132" s="2310"/>
      <c r="U132" s="2310"/>
      <c r="V132" s="2310"/>
      <c r="W132" s="2310"/>
      <c r="X132" s="2310"/>
      <c r="Y132" s="2310"/>
      <c r="Z132" s="2310"/>
      <c r="AA132" s="2311"/>
      <c r="AB132" s="2718"/>
      <c r="AC132" s="2718"/>
      <c r="AD132" s="2718"/>
      <c r="AE132" s="2718"/>
      <c r="AF132" s="2719"/>
      <c r="AG132" s="2719"/>
      <c r="AH132" s="2719"/>
      <c r="AI132" s="2719"/>
      <c r="AJ132" s="2719"/>
      <c r="AK132" s="2720"/>
      <c r="AL132" s="2720"/>
      <c r="AM132" s="2720"/>
      <c r="AN132" s="2720"/>
      <c r="AO132" s="2720"/>
      <c r="AP132" s="2697"/>
      <c r="AQ132" s="2697"/>
      <c r="AR132" s="2697"/>
      <c r="AS132" s="2697"/>
      <c r="AT132" s="2697"/>
      <c r="AU132" s="2619"/>
      <c r="AV132" s="2620"/>
      <c r="AW132" s="2620"/>
      <c r="AX132" s="2332"/>
      <c r="AY132" s="2333"/>
      <c r="AZ132" s="2333"/>
      <c r="BA132" s="2333"/>
      <c r="BB132" s="2333"/>
      <c r="BC132" s="2333"/>
      <c r="BD132" s="2333"/>
      <c r="BE132" s="2334"/>
      <c r="BF132" s="3"/>
      <c r="BG132" s="3"/>
    </row>
    <row r="133" spans="1:59" ht="12.75" customHeight="1" x14ac:dyDescent="0.4">
      <c r="A133" s="3"/>
      <c r="B133" s="66"/>
      <c r="C133" s="67"/>
      <c r="D133" s="347"/>
      <c r="E133" s="348"/>
      <c r="F133" s="348"/>
      <c r="G133" s="348"/>
      <c r="H133" s="348"/>
      <c r="I133" s="348"/>
      <c r="J133" s="348"/>
      <c r="K133" s="348"/>
      <c r="L133" s="348"/>
      <c r="M133" s="348"/>
      <c r="N133" s="2661"/>
      <c r="O133" s="2662"/>
      <c r="P133" s="2662"/>
      <c r="Q133" s="2662"/>
      <c r="R133" s="2662"/>
      <c r="S133" s="2662"/>
      <c r="T133" s="2662"/>
      <c r="U133" s="2662"/>
      <c r="V133" s="2662"/>
      <c r="W133" s="2662"/>
      <c r="X133" s="2662"/>
      <c r="Y133" s="2662"/>
      <c r="Z133" s="2662"/>
      <c r="AA133" s="2663"/>
      <c r="AB133" s="2718"/>
      <c r="AC133" s="2718"/>
      <c r="AD133" s="2718"/>
      <c r="AE133" s="2718"/>
      <c r="AF133" s="2719"/>
      <c r="AG133" s="2719"/>
      <c r="AH133" s="2719"/>
      <c r="AI133" s="2719"/>
      <c r="AJ133" s="2719"/>
      <c r="AK133" s="2720"/>
      <c r="AL133" s="2720"/>
      <c r="AM133" s="2720"/>
      <c r="AN133" s="2720"/>
      <c r="AO133" s="2720"/>
      <c r="AP133" s="2697"/>
      <c r="AQ133" s="2697"/>
      <c r="AR133" s="2697"/>
      <c r="AS133" s="2697"/>
      <c r="AT133" s="2697"/>
      <c r="AU133" s="2619"/>
      <c r="AV133" s="2620"/>
      <c r="AW133" s="2620"/>
      <c r="AX133" s="2332"/>
      <c r="AY133" s="2333"/>
      <c r="AZ133" s="2333"/>
      <c r="BA133" s="2333"/>
      <c r="BB133" s="2333"/>
      <c r="BC133" s="2333"/>
      <c r="BD133" s="2333"/>
      <c r="BE133" s="2334"/>
      <c r="BF133" s="3"/>
      <c r="BG133" s="3"/>
    </row>
    <row r="134" spans="1:59" ht="12.75" customHeight="1" x14ac:dyDescent="0.4">
      <c r="A134" s="3"/>
      <c r="B134" s="66"/>
      <c r="C134" s="67"/>
      <c r="D134" s="349"/>
      <c r="E134" s="350"/>
      <c r="F134" s="350"/>
      <c r="G134" s="350"/>
      <c r="H134" s="350"/>
      <c r="I134" s="350"/>
      <c r="J134" s="350"/>
      <c r="K134" s="350"/>
      <c r="L134" s="350"/>
      <c r="M134" s="350"/>
      <c r="N134" s="2698" t="s">
        <v>676</v>
      </c>
      <c r="O134" s="2699"/>
      <c r="P134" s="2699"/>
      <c r="Q134" s="2699"/>
      <c r="R134" s="2699"/>
      <c r="S134" s="2699"/>
      <c r="T134" s="2699"/>
      <c r="U134" s="2699"/>
      <c r="V134" s="2699"/>
      <c r="W134" s="2699"/>
      <c r="X134" s="2699"/>
      <c r="Y134" s="2699"/>
      <c r="Z134" s="2699"/>
      <c r="AA134" s="2700"/>
      <c r="AB134" s="2718"/>
      <c r="AC134" s="2718"/>
      <c r="AD134" s="2718"/>
      <c r="AE134" s="2718"/>
      <c r="AF134" s="2719"/>
      <c r="AG134" s="2719"/>
      <c r="AH134" s="2719"/>
      <c r="AI134" s="2719"/>
      <c r="AJ134" s="2719"/>
      <c r="AK134" s="2720"/>
      <c r="AL134" s="2720"/>
      <c r="AM134" s="2720"/>
      <c r="AN134" s="2720"/>
      <c r="AO134" s="2720"/>
      <c r="AP134" s="2697"/>
      <c r="AQ134" s="2697"/>
      <c r="AR134" s="2697"/>
      <c r="AS134" s="2697"/>
      <c r="AT134" s="2697"/>
      <c r="AU134" s="2622"/>
      <c r="AV134" s="2623"/>
      <c r="AW134" s="2623"/>
      <c r="AX134" s="2335"/>
      <c r="AY134" s="2336"/>
      <c r="AZ134" s="2336"/>
      <c r="BA134" s="2336"/>
      <c r="BB134" s="2336"/>
      <c r="BC134" s="2336"/>
      <c r="BD134" s="2336"/>
      <c r="BE134" s="2337"/>
      <c r="BF134" s="3"/>
      <c r="BG134" s="3"/>
    </row>
    <row r="135" spans="1:59" ht="15.75" customHeight="1" x14ac:dyDescent="0.4">
      <c r="X135" s="68"/>
      <c r="Y135" s="1546" t="s">
        <v>115</v>
      </c>
      <c r="Z135" s="674"/>
      <c r="AA135" s="674"/>
      <c r="AB135" s="674"/>
      <c r="AC135" s="674"/>
      <c r="AD135" s="674"/>
      <c r="AE135" s="675"/>
      <c r="AF135" s="2704"/>
      <c r="AG135" s="2705"/>
      <c r="AH135" s="2706"/>
      <c r="AI135" s="453" t="s">
        <v>28</v>
      </c>
      <c r="AJ135" s="557"/>
      <c r="AK135" s="701" t="s">
        <v>116</v>
      </c>
      <c r="AL135" s="701"/>
      <c r="AM135" s="701"/>
      <c r="AN135" s="701"/>
      <c r="AO135" s="701"/>
      <c r="AP135" s="701"/>
      <c r="AQ135" s="701"/>
      <c r="AR135" s="701"/>
      <c r="AS135" s="701"/>
      <c r="AT135" s="701"/>
      <c r="AU135" s="1042">
        <f>SUM(AP95:AT134)</f>
        <v>0</v>
      </c>
      <c r="AV135" s="2711"/>
      <c r="AW135" s="2711"/>
      <c r="AX135" s="2711"/>
      <c r="AY135" s="2711"/>
      <c r="AZ135" s="2711"/>
      <c r="BA135" s="2711"/>
      <c r="BB135" s="2711"/>
      <c r="BC135" s="2711"/>
      <c r="BD135" s="2711"/>
      <c r="BE135" s="2712"/>
    </row>
    <row r="136" spans="1:59" ht="15.75" customHeight="1" x14ac:dyDescent="0.4">
      <c r="X136" s="7"/>
      <c r="Y136" s="2701"/>
      <c r="Z136" s="2702"/>
      <c r="AA136" s="2702"/>
      <c r="AB136" s="2702"/>
      <c r="AC136" s="2702"/>
      <c r="AD136" s="2702"/>
      <c r="AE136" s="2703"/>
      <c r="AF136" s="2707"/>
      <c r="AG136" s="2708"/>
      <c r="AH136" s="2709"/>
      <c r="AI136" s="2710"/>
      <c r="AJ136" s="1004"/>
      <c r="AK136" s="1322"/>
      <c r="AL136" s="1322"/>
      <c r="AM136" s="1322"/>
      <c r="AN136" s="1322"/>
      <c r="AO136" s="1322"/>
      <c r="AP136" s="1322"/>
      <c r="AQ136" s="1322"/>
      <c r="AR136" s="1322"/>
      <c r="AS136" s="1322"/>
      <c r="AT136" s="1322"/>
      <c r="AU136" s="2713"/>
      <c r="AV136" s="2714"/>
      <c r="AW136" s="2714"/>
      <c r="AX136" s="2714"/>
      <c r="AY136" s="2714"/>
      <c r="AZ136" s="2714"/>
      <c r="BA136" s="2714"/>
      <c r="BB136" s="2714"/>
      <c r="BC136" s="2714"/>
      <c r="BD136" s="2714"/>
      <c r="BE136" s="2715"/>
    </row>
    <row r="137" spans="1:59" ht="20.25" customHeight="1" x14ac:dyDescent="0.4">
      <c r="X137" s="7"/>
      <c r="Y137" s="2687" t="s">
        <v>677</v>
      </c>
      <c r="Z137" s="2688"/>
      <c r="AA137" s="2688"/>
      <c r="AB137" s="2688"/>
      <c r="AC137" s="2688"/>
      <c r="AD137" s="2688"/>
      <c r="AE137" s="2689"/>
      <c r="AF137" s="2690"/>
      <c r="AG137" s="2691"/>
      <c r="AH137" s="2692"/>
      <c r="AI137" s="455" t="s">
        <v>28</v>
      </c>
      <c r="AJ137" s="563"/>
      <c r="AK137" s="2693" t="s">
        <v>678</v>
      </c>
      <c r="AL137" s="2693"/>
      <c r="AM137" s="2693"/>
      <c r="AN137" s="2693"/>
      <c r="AO137" s="2693"/>
      <c r="AP137" s="2693"/>
      <c r="AQ137" s="2693"/>
      <c r="AR137" s="2693"/>
      <c r="AS137" s="2693"/>
      <c r="AT137" s="2693"/>
      <c r="AU137" s="2694"/>
      <c r="AV137" s="2695"/>
      <c r="AW137" s="2695"/>
      <c r="AX137" s="2695"/>
      <c r="AY137" s="2695"/>
      <c r="AZ137" s="2695"/>
      <c r="BA137" s="2695"/>
      <c r="BB137" s="2695"/>
      <c r="BC137" s="2695"/>
      <c r="BD137" s="2695"/>
      <c r="BE137" s="2696"/>
    </row>
    <row r="138" spans="1:59" ht="15" customHeight="1" x14ac:dyDescent="0.4">
      <c r="B138" s="2" t="s">
        <v>679</v>
      </c>
      <c r="D138" s="64"/>
      <c r="E138" s="64"/>
      <c r="F138" s="64"/>
      <c r="G138" s="64"/>
      <c r="H138" s="64"/>
      <c r="I138" s="64"/>
      <c r="J138" s="64"/>
      <c r="K138" s="64"/>
      <c r="L138" s="64"/>
    </row>
    <row r="139" spans="1:59" ht="12.75" customHeight="1" x14ac:dyDescent="0.4">
      <c r="B139" s="7"/>
      <c r="C139" s="59"/>
      <c r="D139" s="573" t="s">
        <v>96</v>
      </c>
      <c r="E139" s="744"/>
      <c r="F139" s="744"/>
      <c r="G139" s="744"/>
      <c r="H139" s="744"/>
      <c r="I139" s="744"/>
      <c r="J139" s="744"/>
      <c r="K139" s="744"/>
      <c r="L139" s="744"/>
      <c r="M139" s="745"/>
      <c r="N139" s="744" t="s">
        <v>680</v>
      </c>
      <c r="O139" s="744"/>
      <c r="P139" s="744"/>
      <c r="Q139" s="744"/>
      <c r="R139" s="744"/>
      <c r="S139" s="744"/>
      <c r="T139" s="744"/>
      <c r="U139" s="744"/>
      <c r="V139" s="744"/>
      <c r="W139" s="744"/>
      <c r="X139" s="744"/>
      <c r="Y139" s="744"/>
      <c r="Z139" s="744"/>
      <c r="AA139" s="744"/>
      <c r="AB139" s="573" t="s">
        <v>674</v>
      </c>
      <c r="AC139" s="744"/>
      <c r="AD139" s="744"/>
      <c r="AE139" s="745"/>
      <c r="AF139" s="573" t="s">
        <v>96</v>
      </c>
      <c r="AG139" s="744"/>
      <c r="AH139" s="744"/>
      <c r="AI139" s="744"/>
      <c r="AJ139" s="744"/>
      <c r="AK139" s="744"/>
      <c r="AL139" s="744"/>
      <c r="AM139" s="744"/>
      <c r="AN139" s="744"/>
      <c r="AO139" s="573" t="s">
        <v>680</v>
      </c>
      <c r="AP139" s="744"/>
      <c r="AQ139" s="744"/>
      <c r="AR139" s="744"/>
      <c r="AS139" s="744"/>
      <c r="AT139" s="744"/>
      <c r="AU139" s="744"/>
      <c r="AV139" s="744"/>
      <c r="AW139" s="744"/>
      <c r="AX139" s="744"/>
      <c r="AY139" s="744"/>
      <c r="AZ139" s="744"/>
      <c r="BA139" s="744"/>
      <c r="BB139" s="745"/>
      <c r="BC139" s="787" t="s">
        <v>674</v>
      </c>
      <c r="BD139" s="852"/>
      <c r="BE139" s="852"/>
      <c r="BF139" s="853"/>
    </row>
    <row r="140" spans="1:59" ht="12.75" customHeight="1" x14ac:dyDescent="0.4">
      <c r="B140" s="7"/>
      <c r="C140" s="59"/>
      <c r="D140" s="781"/>
      <c r="E140" s="782"/>
      <c r="F140" s="782"/>
      <c r="G140" s="782"/>
      <c r="H140" s="782"/>
      <c r="I140" s="782"/>
      <c r="J140" s="782"/>
      <c r="K140" s="782"/>
      <c r="L140" s="782"/>
      <c r="M140" s="783"/>
      <c r="N140" s="928"/>
      <c r="O140" s="928"/>
      <c r="P140" s="928"/>
      <c r="Q140" s="928"/>
      <c r="R140" s="928"/>
      <c r="S140" s="928"/>
      <c r="T140" s="928"/>
      <c r="U140" s="928"/>
      <c r="V140" s="928"/>
      <c r="W140" s="928"/>
      <c r="X140" s="928"/>
      <c r="Y140" s="928"/>
      <c r="Z140" s="928"/>
      <c r="AA140" s="928"/>
      <c r="AB140" s="781"/>
      <c r="AC140" s="782"/>
      <c r="AD140" s="782"/>
      <c r="AE140" s="783"/>
      <c r="AF140" s="781"/>
      <c r="AG140" s="782"/>
      <c r="AH140" s="782"/>
      <c r="AI140" s="782"/>
      <c r="AJ140" s="782"/>
      <c r="AK140" s="782"/>
      <c r="AL140" s="782"/>
      <c r="AM140" s="782"/>
      <c r="AN140" s="782"/>
      <c r="AO140" s="927"/>
      <c r="AP140" s="928"/>
      <c r="AQ140" s="928"/>
      <c r="AR140" s="928"/>
      <c r="AS140" s="928"/>
      <c r="AT140" s="928"/>
      <c r="AU140" s="928"/>
      <c r="AV140" s="928"/>
      <c r="AW140" s="928"/>
      <c r="AX140" s="928"/>
      <c r="AY140" s="928"/>
      <c r="AZ140" s="928"/>
      <c r="BA140" s="928"/>
      <c r="BB140" s="929"/>
      <c r="BC140" s="854"/>
      <c r="BD140" s="855"/>
      <c r="BE140" s="855"/>
      <c r="BF140" s="856"/>
    </row>
    <row r="141" spans="1:59" ht="12.75" customHeight="1" x14ac:dyDescent="0.4">
      <c r="B141" s="7"/>
      <c r="C141" s="59"/>
      <c r="D141" s="781"/>
      <c r="E141" s="782"/>
      <c r="F141" s="782"/>
      <c r="G141" s="782"/>
      <c r="H141" s="782"/>
      <c r="I141" s="782"/>
      <c r="J141" s="782"/>
      <c r="K141" s="782"/>
      <c r="L141" s="782"/>
      <c r="M141" s="783"/>
      <c r="N141" s="1908" t="s">
        <v>288</v>
      </c>
      <c r="O141" s="1908"/>
      <c r="P141" s="1908"/>
      <c r="Q141" s="1908"/>
      <c r="R141" s="1908"/>
      <c r="S141" s="1908"/>
      <c r="T141" s="1908"/>
      <c r="U141" s="1908"/>
      <c r="V141" s="1908"/>
      <c r="W141" s="1908"/>
      <c r="X141" s="1908"/>
      <c r="Y141" s="1908"/>
      <c r="Z141" s="1908"/>
      <c r="AA141" s="1908"/>
      <c r="AB141" s="781"/>
      <c r="AC141" s="782"/>
      <c r="AD141" s="782"/>
      <c r="AE141" s="783"/>
      <c r="AF141" s="781"/>
      <c r="AG141" s="782"/>
      <c r="AH141" s="782"/>
      <c r="AI141" s="782"/>
      <c r="AJ141" s="782"/>
      <c r="AK141" s="782"/>
      <c r="AL141" s="782"/>
      <c r="AM141" s="782"/>
      <c r="AN141" s="782"/>
      <c r="AO141" s="1907" t="s">
        <v>288</v>
      </c>
      <c r="AP141" s="1908"/>
      <c r="AQ141" s="1908"/>
      <c r="AR141" s="1908"/>
      <c r="AS141" s="1908"/>
      <c r="AT141" s="1908"/>
      <c r="AU141" s="1908"/>
      <c r="AV141" s="1908"/>
      <c r="AW141" s="1908"/>
      <c r="AX141" s="1908"/>
      <c r="AY141" s="1908"/>
      <c r="AZ141" s="1908"/>
      <c r="BA141" s="1908"/>
      <c r="BB141" s="1909"/>
      <c r="BC141" s="854"/>
      <c r="BD141" s="855"/>
      <c r="BE141" s="855"/>
      <c r="BF141" s="856"/>
    </row>
    <row r="142" spans="1:59" ht="12.75" customHeight="1" x14ac:dyDescent="0.4">
      <c r="B142" s="7"/>
      <c r="C142" s="59"/>
      <c r="D142" s="784"/>
      <c r="E142" s="785"/>
      <c r="F142" s="785"/>
      <c r="G142" s="785"/>
      <c r="H142" s="785"/>
      <c r="I142" s="785"/>
      <c r="J142" s="785"/>
      <c r="K142" s="785"/>
      <c r="L142" s="785"/>
      <c r="M142" s="786"/>
      <c r="N142" s="726" t="s">
        <v>681</v>
      </c>
      <c r="O142" s="726"/>
      <c r="P142" s="726"/>
      <c r="Q142" s="726"/>
      <c r="R142" s="726"/>
      <c r="S142" s="726"/>
      <c r="T142" s="726"/>
      <c r="U142" s="726"/>
      <c r="V142" s="726"/>
      <c r="W142" s="726"/>
      <c r="X142" s="726"/>
      <c r="Y142" s="726"/>
      <c r="Z142" s="726"/>
      <c r="AA142" s="726"/>
      <c r="AB142" s="784"/>
      <c r="AC142" s="785"/>
      <c r="AD142" s="785"/>
      <c r="AE142" s="786"/>
      <c r="AF142" s="784"/>
      <c r="AG142" s="785"/>
      <c r="AH142" s="785"/>
      <c r="AI142" s="785"/>
      <c r="AJ142" s="785"/>
      <c r="AK142" s="785"/>
      <c r="AL142" s="785"/>
      <c r="AM142" s="785"/>
      <c r="AN142" s="785"/>
      <c r="AO142" s="725" t="s">
        <v>682</v>
      </c>
      <c r="AP142" s="726"/>
      <c r="AQ142" s="726"/>
      <c r="AR142" s="726"/>
      <c r="AS142" s="726"/>
      <c r="AT142" s="726"/>
      <c r="AU142" s="726"/>
      <c r="AV142" s="726"/>
      <c r="AW142" s="726"/>
      <c r="AX142" s="726"/>
      <c r="AY142" s="726"/>
      <c r="AZ142" s="726"/>
      <c r="BA142" s="726"/>
      <c r="BB142" s="727"/>
      <c r="BC142" s="857"/>
      <c r="BD142" s="858"/>
      <c r="BE142" s="858"/>
      <c r="BF142" s="859"/>
    </row>
    <row r="143" spans="1:59" ht="12.75" customHeight="1" x14ac:dyDescent="0.4">
      <c r="A143" s="3"/>
      <c r="B143" s="66"/>
      <c r="C143" s="67"/>
      <c r="D143" s="2370"/>
      <c r="E143" s="2371"/>
      <c r="F143" s="2371"/>
      <c r="G143" s="2371"/>
      <c r="H143" s="2371"/>
      <c r="I143" s="2371"/>
      <c r="J143" s="2371"/>
      <c r="K143" s="2371"/>
      <c r="L143" s="2371"/>
      <c r="M143" s="2372"/>
      <c r="N143" s="2486"/>
      <c r="O143" s="2487"/>
      <c r="P143" s="2487"/>
      <c r="Q143" s="2487"/>
      <c r="R143" s="2487"/>
      <c r="S143" s="2487"/>
      <c r="T143" s="2487"/>
      <c r="U143" s="2487"/>
      <c r="V143" s="2487"/>
      <c r="W143" s="2487"/>
      <c r="X143" s="2487"/>
      <c r="Y143" s="2487"/>
      <c r="Z143" s="2487"/>
      <c r="AA143" s="2597"/>
      <c r="AB143" s="2686"/>
      <c r="AC143" s="2653"/>
      <c r="AD143" s="2653"/>
      <c r="AE143" s="2654"/>
      <c r="AF143" s="2370"/>
      <c r="AG143" s="2371"/>
      <c r="AH143" s="2371"/>
      <c r="AI143" s="2371"/>
      <c r="AJ143" s="2371"/>
      <c r="AK143" s="2371"/>
      <c r="AL143" s="2371"/>
      <c r="AM143" s="2371"/>
      <c r="AN143" s="2372"/>
      <c r="AO143" s="2486"/>
      <c r="AP143" s="2487"/>
      <c r="AQ143" s="2487"/>
      <c r="AR143" s="2487"/>
      <c r="AS143" s="2487"/>
      <c r="AT143" s="2487"/>
      <c r="AU143" s="2487"/>
      <c r="AV143" s="2487"/>
      <c r="AW143" s="2487"/>
      <c r="AX143" s="2487"/>
      <c r="AY143" s="2487"/>
      <c r="AZ143" s="2487"/>
      <c r="BA143" s="2487"/>
      <c r="BB143" s="2597"/>
      <c r="BC143" s="2685"/>
      <c r="BD143" s="2653"/>
      <c r="BE143" s="2653"/>
      <c r="BF143" s="2654"/>
      <c r="BG143" s="3"/>
    </row>
    <row r="144" spans="1:59" ht="12.75" customHeight="1" x14ac:dyDescent="0.4">
      <c r="A144" s="3"/>
      <c r="B144" s="66"/>
      <c r="C144" s="67"/>
      <c r="D144" s="1837"/>
      <c r="E144" s="1838"/>
      <c r="F144" s="1838"/>
      <c r="G144" s="1838"/>
      <c r="H144" s="1838"/>
      <c r="I144" s="1838"/>
      <c r="J144" s="1838"/>
      <c r="K144" s="1838"/>
      <c r="L144" s="1838"/>
      <c r="M144" s="2373"/>
      <c r="N144" s="2601"/>
      <c r="O144" s="2602"/>
      <c r="P144" s="2602"/>
      <c r="Q144" s="2602"/>
      <c r="R144" s="2602"/>
      <c r="S144" s="2602"/>
      <c r="T144" s="2602"/>
      <c r="U144" s="2602"/>
      <c r="V144" s="2602"/>
      <c r="W144" s="2602"/>
      <c r="X144" s="2602"/>
      <c r="Y144" s="2602"/>
      <c r="Z144" s="2602"/>
      <c r="AA144" s="2603"/>
      <c r="AB144" s="2655"/>
      <c r="AC144" s="2656"/>
      <c r="AD144" s="2656"/>
      <c r="AE144" s="2657"/>
      <c r="AF144" s="1837"/>
      <c r="AG144" s="1838"/>
      <c r="AH144" s="1838"/>
      <c r="AI144" s="1838"/>
      <c r="AJ144" s="1838"/>
      <c r="AK144" s="1838"/>
      <c r="AL144" s="1838"/>
      <c r="AM144" s="1838"/>
      <c r="AN144" s="2373"/>
      <c r="AO144" s="2601"/>
      <c r="AP144" s="2602"/>
      <c r="AQ144" s="2602"/>
      <c r="AR144" s="2602"/>
      <c r="AS144" s="2602"/>
      <c r="AT144" s="2602"/>
      <c r="AU144" s="2602"/>
      <c r="AV144" s="2602"/>
      <c r="AW144" s="2602"/>
      <c r="AX144" s="2602"/>
      <c r="AY144" s="2602"/>
      <c r="AZ144" s="2602"/>
      <c r="BA144" s="2602"/>
      <c r="BB144" s="2603"/>
      <c r="BC144" s="2655"/>
      <c r="BD144" s="2656"/>
      <c r="BE144" s="2656"/>
      <c r="BF144" s="2657"/>
      <c r="BG144" s="3"/>
    </row>
    <row r="145" spans="1:59" ht="12.75" customHeight="1" x14ac:dyDescent="0.4">
      <c r="A145" s="3"/>
      <c r="B145" s="66"/>
      <c r="C145" s="67"/>
      <c r="D145" s="1837"/>
      <c r="E145" s="1838"/>
      <c r="F145" s="1838"/>
      <c r="G145" s="1838"/>
      <c r="H145" s="1838"/>
      <c r="I145" s="1838"/>
      <c r="J145" s="1838"/>
      <c r="K145" s="1838"/>
      <c r="L145" s="1838"/>
      <c r="M145" s="2373"/>
      <c r="N145" s="2661"/>
      <c r="O145" s="2662"/>
      <c r="P145" s="2662"/>
      <c r="Q145" s="2662"/>
      <c r="R145" s="2662"/>
      <c r="S145" s="2662"/>
      <c r="T145" s="2662"/>
      <c r="U145" s="2662"/>
      <c r="V145" s="2662"/>
      <c r="W145" s="2662"/>
      <c r="X145" s="2662"/>
      <c r="Y145" s="2662"/>
      <c r="Z145" s="2662"/>
      <c r="AA145" s="2663"/>
      <c r="AB145" s="2655"/>
      <c r="AC145" s="2656"/>
      <c r="AD145" s="2656"/>
      <c r="AE145" s="2657"/>
      <c r="AF145" s="1837"/>
      <c r="AG145" s="1838"/>
      <c r="AH145" s="1838"/>
      <c r="AI145" s="1838"/>
      <c r="AJ145" s="1838"/>
      <c r="AK145" s="1838"/>
      <c r="AL145" s="1838"/>
      <c r="AM145" s="1838"/>
      <c r="AN145" s="2373"/>
      <c r="AO145" s="2661"/>
      <c r="AP145" s="2662"/>
      <c r="AQ145" s="2662"/>
      <c r="AR145" s="2662"/>
      <c r="AS145" s="2662"/>
      <c r="AT145" s="2662"/>
      <c r="AU145" s="2662"/>
      <c r="AV145" s="2662"/>
      <c r="AW145" s="2662"/>
      <c r="AX145" s="2662"/>
      <c r="AY145" s="2662"/>
      <c r="AZ145" s="2662"/>
      <c r="BA145" s="2662"/>
      <c r="BB145" s="2663"/>
      <c r="BC145" s="2655"/>
      <c r="BD145" s="2656"/>
      <c r="BE145" s="2656"/>
      <c r="BF145" s="2657"/>
      <c r="BG145" s="3"/>
    </row>
    <row r="146" spans="1:59" ht="12.75" customHeight="1" x14ac:dyDescent="0.4">
      <c r="A146" s="3"/>
      <c r="B146" s="66"/>
      <c r="C146" s="67"/>
      <c r="D146" s="2374"/>
      <c r="E146" s="2375"/>
      <c r="F146" s="2375"/>
      <c r="G146" s="2375"/>
      <c r="H146" s="2375"/>
      <c r="I146" s="2375"/>
      <c r="J146" s="2375"/>
      <c r="K146" s="2375"/>
      <c r="L146" s="2375"/>
      <c r="M146" s="2376"/>
      <c r="N146" s="2319" t="s">
        <v>683</v>
      </c>
      <c r="O146" s="2320"/>
      <c r="P146" s="2320"/>
      <c r="Q146" s="2320"/>
      <c r="R146" s="2320"/>
      <c r="S146" s="2320"/>
      <c r="T146" s="2320"/>
      <c r="U146" s="2320"/>
      <c r="V146" s="2320"/>
      <c r="W146" s="2320"/>
      <c r="X146" s="2320"/>
      <c r="Y146" s="2320"/>
      <c r="Z146" s="2320"/>
      <c r="AA146" s="2321"/>
      <c r="AB146" s="2658"/>
      <c r="AC146" s="2659"/>
      <c r="AD146" s="2659"/>
      <c r="AE146" s="2660"/>
      <c r="AF146" s="2374"/>
      <c r="AG146" s="2375"/>
      <c r="AH146" s="2375"/>
      <c r="AI146" s="2375"/>
      <c r="AJ146" s="2375"/>
      <c r="AK146" s="2375"/>
      <c r="AL146" s="2375"/>
      <c r="AM146" s="2375"/>
      <c r="AN146" s="2376"/>
      <c r="AO146" s="2319" t="s">
        <v>683</v>
      </c>
      <c r="AP146" s="2320"/>
      <c r="AQ146" s="2320"/>
      <c r="AR146" s="2320"/>
      <c r="AS146" s="2320"/>
      <c r="AT146" s="2320"/>
      <c r="AU146" s="2320"/>
      <c r="AV146" s="2320"/>
      <c r="AW146" s="2320"/>
      <c r="AX146" s="2320"/>
      <c r="AY146" s="2320"/>
      <c r="AZ146" s="2320"/>
      <c r="BA146" s="2320"/>
      <c r="BB146" s="2321"/>
      <c r="BC146" s="2658"/>
      <c r="BD146" s="2659"/>
      <c r="BE146" s="2659"/>
      <c r="BF146" s="2660"/>
      <c r="BG146" s="3"/>
    </row>
    <row r="147" spans="1:59" ht="12.75" customHeight="1" x14ac:dyDescent="0.4">
      <c r="A147" s="3"/>
      <c r="B147" s="66"/>
      <c r="C147" s="67"/>
      <c r="D147" s="2370"/>
      <c r="E147" s="2371"/>
      <c r="F147" s="2371"/>
      <c r="G147" s="2371"/>
      <c r="H147" s="2371"/>
      <c r="I147" s="2371"/>
      <c r="J147" s="2371"/>
      <c r="K147" s="2371"/>
      <c r="L147" s="2371"/>
      <c r="M147" s="2372"/>
      <c r="N147" s="2486"/>
      <c r="O147" s="2487"/>
      <c r="P147" s="2487"/>
      <c r="Q147" s="2487"/>
      <c r="R147" s="2487"/>
      <c r="S147" s="2487"/>
      <c r="T147" s="2487"/>
      <c r="U147" s="2487"/>
      <c r="V147" s="2487"/>
      <c r="W147" s="2487"/>
      <c r="X147" s="2487"/>
      <c r="Y147" s="2487"/>
      <c r="Z147" s="2487"/>
      <c r="AA147" s="2597"/>
      <c r="AB147" s="2686"/>
      <c r="AC147" s="2653"/>
      <c r="AD147" s="2653"/>
      <c r="AE147" s="2654"/>
      <c r="AF147" s="2370"/>
      <c r="AG147" s="2371"/>
      <c r="AH147" s="2371"/>
      <c r="AI147" s="2371"/>
      <c r="AJ147" s="2371"/>
      <c r="AK147" s="2371"/>
      <c r="AL147" s="2371"/>
      <c r="AM147" s="2371"/>
      <c r="AN147" s="2372"/>
      <c r="AO147" s="2486"/>
      <c r="AP147" s="2487"/>
      <c r="AQ147" s="2487"/>
      <c r="AR147" s="2487"/>
      <c r="AS147" s="2487"/>
      <c r="AT147" s="2487"/>
      <c r="AU147" s="2487"/>
      <c r="AV147" s="2487"/>
      <c r="AW147" s="2487"/>
      <c r="AX147" s="2487"/>
      <c r="AY147" s="2487"/>
      <c r="AZ147" s="2487"/>
      <c r="BA147" s="2487"/>
      <c r="BB147" s="2597"/>
      <c r="BC147" s="2652"/>
      <c r="BD147" s="2653"/>
      <c r="BE147" s="2653"/>
      <c r="BF147" s="2654"/>
      <c r="BG147" s="3"/>
    </row>
    <row r="148" spans="1:59" ht="12.75" customHeight="1" x14ac:dyDescent="0.4">
      <c r="A148" s="3"/>
      <c r="B148" s="66"/>
      <c r="C148" s="67"/>
      <c r="D148" s="1837"/>
      <c r="E148" s="1838"/>
      <c r="F148" s="1838"/>
      <c r="G148" s="1838"/>
      <c r="H148" s="1838"/>
      <c r="I148" s="1838"/>
      <c r="J148" s="1838"/>
      <c r="K148" s="1838"/>
      <c r="L148" s="1838"/>
      <c r="M148" s="2373"/>
      <c r="N148" s="2601"/>
      <c r="O148" s="2602"/>
      <c r="P148" s="2602"/>
      <c r="Q148" s="2602"/>
      <c r="R148" s="2602"/>
      <c r="S148" s="2602"/>
      <c r="T148" s="2602"/>
      <c r="U148" s="2602"/>
      <c r="V148" s="2602"/>
      <c r="W148" s="2602"/>
      <c r="X148" s="2602"/>
      <c r="Y148" s="2602"/>
      <c r="Z148" s="2602"/>
      <c r="AA148" s="2603"/>
      <c r="AB148" s="2655"/>
      <c r="AC148" s="2656"/>
      <c r="AD148" s="2656"/>
      <c r="AE148" s="2657"/>
      <c r="AF148" s="1837"/>
      <c r="AG148" s="1838"/>
      <c r="AH148" s="1838"/>
      <c r="AI148" s="1838"/>
      <c r="AJ148" s="1838"/>
      <c r="AK148" s="1838"/>
      <c r="AL148" s="1838"/>
      <c r="AM148" s="1838"/>
      <c r="AN148" s="2373"/>
      <c r="AO148" s="2601"/>
      <c r="AP148" s="2602"/>
      <c r="AQ148" s="2602"/>
      <c r="AR148" s="2602"/>
      <c r="AS148" s="2602"/>
      <c r="AT148" s="2602"/>
      <c r="AU148" s="2602"/>
      <c r="AV148" s="2602"/>
      <c r="AW148" s="2602"/>
      <c r="AX148" s="2602"/>
      <c r="AY148" s="2602"/>
      <c r="AZ148" s="2602"/>
      <c r="BA148" s="2602"/>
      <c r="BB148" s="2603"/>
      <c r="BC148" s="2655"/>
      <c r="BD148" s="2656"/>
      <c r="BE148" s="2656"/>
      <c r="BF148" s="2657"/>
      <c r="BG148" s="3"/>
    </row>
    <row r="149" spans="1:59" ht="12.75" customHeight="1" x14ac:dyDescent="0.4">
      <c r="A149" s="3"/>
      <c r="B149" s="66"/>
      <c r="C149" s="67"/>
      <c r="D149" s="1837"/>
      <c r="E149" s="1838"/>
      <c r="F149" s="1838"/>
      <c r="G149" s="1838"/>
      <c r="H149" s="1838"/>
      <c r="I149" s="1838"/>
      <c r="J149" s="1838"/>
      <c r="K149" s="1838"/>
      <c r="L149" s="1838"/>
      <c r="M149" s="2373"/>
      <c r="N149" s="2661"/>
      <c r="O149" s="2662"/>
      <c r="P149" s="2662"/>
      <c r="Q149" s="2662"/>
      <c r="R149" s="2662"/>
      <c r="S149" s="2662"/>
      <c r="T149" s="2662"/>
      <c r="U149" s="2662"/>
      <c r="V149" s="2662"/>
      <c r="W149" s="2662"/>
      <c r="X149" s="2662"/>
      <c r="Y149" s="2662"/>
      <c r="Z149" s="2662"/>
      <c r="AA149" s="2663"/>
      <c r="AB149" s="2655"/>
      <c r="AC149" s="2656"/>
      <c r="AD149" s="2656"/>
      <c r="AE149" s="2657"/>
      <c r="AF149" s="1837"/>
      <c r="AG149" s="1838"/>
      <c r="AH149" s="1838"/>
      <c r="AI149" s="1838"/>
      <c r="AJ149" s="1838"/>
      <c r="AK149" s="1838"/>
      <c r="AL149" s="1838"/>
      <c r="AM149" s="1838"/>
      <c r="AN149" s="2373"/>
      <c r="AO149" s="2661"/>
      <c r="AP149" s="2662"/>
      <c r="AQ149" s="2662"/>
      <c r="AR149" s="2662"/>
      <c r="AS149" s="2662"/>
      <c r="AT149" s="2662"/>
      <c r="AU149" s="2662"/>
      <c r="AV149" s="2662"/>
      <c r="AW149" s="2662"/>
      <c r="AX149" s="2662"/>
      <c r="AY149" s="2662"/>
      <c r="AZ149" s="2662"/>
      <c r="BA149" s="2662"/>
      <c r="BB149" s="2663"/>
      <c r="BC149" s="2655"/>
      <c r="BD149" s="2656"/>
      <c r="BE149" s="2656"/>
      <c r="BF149" s="2657"/>
      <c r="BG149" s="3"/>
    </row>
    <row r="150" spans="1:59" ht="12.75" customHeight="1" x14ac:dyDescent="0.4">
      <c r="A150" s="3"/>
      <c r="B150" s="66"/>
      <c r="C150" s="67"/>
      <c r="D150" s="2374"/>
      <c r="E150" s="2375"/>
      <c r="F150" s="2375"/>
      <c r="G150" s="2375"/>
      <c r="H150" s="2375"/>
      <c r="I150" s="2375"/>
      <c r="J150" s="2375"/>
      <c r="K150" s="2375"/>
      <c r="L150" s="2375"/>
      <c r="M150" s="2376"/>
      <c r="N150" s="2319" t="s">
        <v>683</v>
      </c>
      <c r="O150" s="2320"/>
      <c r="P150" s="2320"/>
      <c r="Q150" s="2320"/>
      <c r="R150" s="2320"/>
      <c r="S150" s="2320"/>
      <c r="T150" s="2320"/>
      <c r="U150" s="2320"/>
      <c r="V150" s="2320"/>
      <c r="W150" s="2320"/>
      <c r="X150" s="2320"/>
      <c r="Y150" s="2320"/>
      <c r="Z150" s="2320"/>
      <c r="AA150" s="2321"/>
      <c r="AB150" s="2658"/>
      <c r="AC150" s="2659"/>
      <c r="AD150" s="2659"/>
      <c r="AE150" s="2660"/>
      <c r="AF150" s="2374"/>
      <c r="AG150" s="2375"/>
      <c r="AH150" s="2375"/>
      <c r="AI150" s="2375"/>
      <c r="AJ150" s="2375"/>
      <c r="AK150" s="2375"/>
      <c r="AL150" s="2375"/>
      <c r="AM150" s="2375"/>
      <c r="AN150" s="2376"/>
      <c r="AO150" s="2319" t="s">
        <v>683</v>
      </c>
      <c r="AP150" s="2320"/>
      <c r="AQ150" s="2320"/>
      <c r="AR150" s="2320"/>
      <c r="AS150" s="2320"/>
      <c r="AT150" s="2320"/>
      <c r="AU150" s="2320"/>
      <c r="AV150" s="2320"/>
      <c r="AW150" s="2320"/>
      <c r="AX150" s="2320"/>
      <c r="AY150" s="2320"/>
      <c r="AZ150" s="2320"/>
      <c r="BA150" s="2320"/>
      <c r="BB150" s="2321"/>
      <c r="BC150" s="2658"/>
      <c r="BD150" s="2659"/>
      <c r="BE150" s="2659"/>
      <c r="BF150" s="2660"/>
      <c r="BG150" s="3"/>
    </row>
    <row r="151" spans="1:59" ht="12.75" customHeight="1" x14ac:dyDescent="0.4">
      <c r="A151" s="3"/>
      <c r="B151" s="66"/>
      <c r="C151" s="67"/>
      <c r="D151" s="2370"/>
      <c r="E151" s="2371"/>
      <c r="F151" s="2371"/>
      <c r="G151" s="2371"/>
      <c r="H151" s="2371"/>
      <c r="I151" s="2371"/>
      <c r="J151" s="2371"/>
      <c r="K151" s="2371"/>
      <c r="L151" s="2371"/>
      <c r="M151" s="2372"/>
      <c r="N151" s="2486"/>
      <c r="O151" s="2487"/>
      <c r="P151" s="2487"/>
      <c r="Q151" s="2487"/>
      <c r="R151" s="2487"/>
      <c r="S151" s="2487"/>
      <c r="T151" s="2487"/>
      <c r="U151" s="2487"/>
      <c r="V151" s="2487"/>
      <c r="W151" s="2487"/>
      <c r="X151" s="2487"/>
      <c r="Y151" s="2487"/>
      <c r="Z151" s="2487"/>
      <c r="AA151" s="2597"/>
      <c r="AB151" s="2684"/>
      <c r="AC151" s="2653"/>
      <c r="AD151" s="2653"/>
      <c r="AE151" s="2654"/>
      <c r="AF151" s="2370"/>
      <c r="AG151" s="2371"/>
      <c r="AH151" s="2371"/>
      <c r="AI151" s="2371"/>
      <c r="AJ151" s="2371"/>
      <c r="AK151" s="2371"/>
      <c r="AL151" s="2371"/>
      <c r="AM151" s="2371"/>
      <c r="AN151" s="2372"/>
      <c r="AO151" s="2486"/>
      <c r="AP151" s="2487"/>
      <c r="AQ151" s="2487"/>
      <c r="AR151" s="2487"/>
      <c r="AS151" s="2487"/>
      <c r="AT151" s="2487"/>
      <c r="AU151" s="2487"/>
      <c r="AV151" s="2487"/>
      <c r="AW151" s="2487"/>
      <c r="AX151" s="2487"/>
      <c r="AY151" s="2487"/>
      <c r="AZ151" s="2487"/>
      <c r="BA151" s="2487"/>
      <c r="BB151" s="2597"/>
      <c r="BC151" s="2652"/>
      <c r="BD151" s="2653"/>
      <c r="BE151" s="2653"/>
      <c r="BF151" s="2654"/>
      <c r="BG151" s="3"/>
    </row>
    <row r="152" spans="1:59" ht="12.75" customHeight="1" x14ac:dyDescent="0.4">
      <c r="A152" s="3"/>
      <c r="B152" s="66"/>
      <c r="C152" s="67"/>
      <c r="D152" s="1837"/>
      <c r="E152" s="1838"/>
      <c r="F152" s="1838"/>
      <c r="G152" s="1838"/>
      <c r="H152" s="1838"/>
      <c r="I152" s="1838"/>
      <c r="J152" s="1838"/>
      <c r="K152" s="1838"/>
      <c r="L152" s="1838"/>
      <c r="M152" s="2373"/>
      <c r="N152" s="2601"/>
      <c r="O152" s="2602"/>
      <c r="P152" s="2602"/>
      <c r="Q152" s="2602"/>
      <c r="R152" s="2602"/>
      <c r="S152" s="2602"/>
      <c r="T152" s="2602"/>
      <c r="U152" s="2602"/>
      <c r="V152" s="2602"/>
      <c r="W152" s="2602"/>
      <c r="X152" s="2602"/>
      <c r="Y152" s="2602"/>
      <c r="Z152" s="2602"/>
      <c r="AA152" s="2603"/>
      <c r="AB152" s="2655"/>
      <c r="AC152" s="2656"/>
      <c r="AD152" s="2656"/>
      <c r="AE152" s="2657"/>
      <c r="AF152" s="1837"/>
      <c r="AG152" s="1838"/>
      <c r="AH152" s="1838"/>
      <c r="AI152" s="1838"/>
      <c r="AJ152" s="1838"/>
      <c r="AK152" s="1838"/>
      <c r="AL152" s="1838"/>
      <c r="AM152" s="1838"/>
      <c r="AN152" s="2373"/>
      <c r="AO152" s="2601"/>
      <c r="AP152" s="2602"/>
      <c r="AQ152" s="2602"/>
      <c r="AR152" s="2602"/>
      <c r="AS152" s="2602"/>
      <c r="AT152" s="2602"/>
      <c r="AU152" s="2602"/>
      <c r="AV152" s="2602"/>
      <c r="AW152" s="2602"/>
      <c r="AX152" s="2602"/>
      <c r="AY152" s="2602"/>
      <c r="AZ152" s="2602"/>
      <c r="BA152" s="2602"/>
      <c r="BB152" s="2603"/>
      <c r="BC152" s="2655"/>
      <c r="BD152" s="2656"/>
      <c r="BE152" s="2656"/>
      <c r="BF152" s="2657"/>
      <c r="BG152" s="3"/>
    </row>
    <row r="153" spans="1:59" ht="12.75" customHeight="1" x14ac:dyDescent="0.4">
      <c r="A153" s="3"/>
      <c r="B153" s="66"/>
      <c r="C153" s="67"/>
      <c r="D153" s="1837"/>
      <c r="E153" s="1838"/>
      <c r="F153" s="1838"/>
      <c r="G153" s="1838"/>
      <c r="H153" s="1838"/>
      <c r="I153" s="1838"/>
      <c r="J153" s="1838"/>
      <c r="K153" s="1838"/>
      <c r="L153" s="1838"/>
      <c r="M153" s="2373"/>
      <c r="N153" s="2661"/>
      <c r="O153" s="2662"/>
      <c r="P153" s="2662"/>
      <c r="Q153" s="2662"/>
      <c r="R153" s="2662"/>
      <c r="S153" s="2662"/>
      <c r="T153" s="2662"/>
      <c r="U153" s="2662"/>
      <c r="V153" s="2662"/>
      <c r="W153" s="2662"/>
      <c r="X153" s="2662"/>
      <c r="Y153" s="2662"/>
      <c r="Z153" s="2662"/>
      <c r="AA153" s="2663"/>
      <c r="AB153" s="2655"/>
      <c r="AC153" s="2656"/>
      <c r="AD153" s="2656"/>
      <c r="AE153" s="2657"/>
      <c r="AF153" s="1837"/>
      <c r="AG153" s="1838"/>
      <c r="AH153" s="1838"/>
      <c r="AI153" s="1838"/>
      <c r="AJ153" s="1838"/>
      <c r="AK153" s="1838"/>
      <c r="AL153" s="1838"/>
      <c r="AM153" s="1838"/>
      <c r="AN153" s="2373"/>
      <c r="AO153" s="2661"/>
      <c r="AP153" s="2662"/>
      <c r="AQ153" s="2662"/>
      <c r="AR153" s="2662"/>
      <c r="AS153" s="2662"/>
      <c r="AT153" s="2662"/>
      <c r="AU153" s="2662"/>
      <c r="AV153" s="2662"/>
      <c r="AW153" s="2662"/>
      <c r="AX153" s="2662"/>
      <c r="AY153" s="2662"/>
      <c r="AZ153" s="2662"/>
      <c r="BA153" s="2662"/>
      <c r="BB153" s="2663"/>
      <c r="BC153" s="2655"/>
      <c r="BD153" s="2656"/>
      <c r="BE153" s="2656"/>
      <c r="BF153" s="2657"/>
      <c r="BG153" s="3"/>
    </row>
    <row r="154" spans="1:59" ht="12.75" customHeight="1" x14ac:dyDescent="0.4">
      <c r="A154" s="3"/>
      <c r="B154" s="66"/>
      <c r="C154" s="67"/>
      <c r="D154" s="2374"/>
      <c r="E154" s="2375"/>
      <c r="F154" s="2375"/>
      <c r="G154" s="2375"/>
      <c r="H154" s="2375"/>
      <c r="I154" s="2375"/>
      <c r="J154" s="2375"/>
      <c r="K154" s="2375"/>
      <c r="L154" s="2375"/>
      <c r="M154" s="2376"/>
      <c r="N154" s="2319" t="s">
        <v>683</v>
      </c>
      <c r="O154" s="2320"/>
      <c r="P154" s="2320"/>
      <c r="Q154" s="2320"/>
      <c r="R154" s="2320"/>
      <c r="S154" s="2320"/>
      <c r="T154" s="2320"/>
      <c r="U154" s="2320"/>
      <c r="V154" s="2320"/>
      <c r="W154" s="2320"/>
      <c r="X154" s="2320"/>
      <c r="Y154" s="2320"/>
      <c r="Z154" s="2320"/>
      <c r="AA154" s="2321"/>
      <c r="AB154" s="2658"/>
      <c r="AC154" s="2659"/>
      <c r="AD154" s="2659"/>
      <c r="AE154" s="2660"/>
      <c r="AF154" s="2374"/>
      <c r="AG154" s="2375"/>
      <c r="AH154" s="2375"/>
      <c r="AI154" s="2375"/>
      <c r="AJ154" s="2375"/>
      <c r="AK154" s="2375"/>
      <c r="AL154" s="2375"/>
      <c r="AM154" s="2375"/>
      <c r="AN154" s="2376"/>
      <c r="AO154" s="2319" t="s">
        <v>683</v>
      </c>
      <c r="AP154" s="2320"/>
      <c r="AQ154" s="2320"/>
      <c r="AR154" s="2320"/>
      <c r="AS154" s="2320"/>
      <c r="AT154" s="2320"/>
      <c r="AU154" s="2320"/>
      <c r="AV154" s="2320"/>
      <c r="AW154" s="2320"/>
      <c r="AX154" s="2320"/>
      <c r="AY154" s="2320"/>
      <c r="AZ154" s="2320"/>
      <c r="BA154" s="2320"/>
      <c r="BB154" s="2321"/>
      <c r="BC154" s="2658"/>
      <c r="BD154" s="2659"/>
      <c r="BE154" s="2659"/>
      <c r="BF154" s="2660"/>
      <c r="BG154" s="3"/>
    </row>
    <row r="155" spans="1:59" ht="12.75" customHeight="1" x14ac:dyDescent="0.4">
      <c r="A155" s="3"/>
      <c r="B155" s="66"/>
      <c r="C155" s="67"/>
      <c r="D155" s="2370"/>
      <c r="E155" s="2371"/>
      <c r="F155" s="2371"/>
      <c r="G155" s="2371"/>
      <c r="H155" s="2371"/>
      <c r="I155" s="2371"/>
      <c r="J155" s="2371"/>
      <c r="K155" s="2371"/>
      <c r="L155" s="2371"/>
      <c r="M155" s="2372"/>
      <c r="N155" s="2486"/>
      <c r="O155" s="2487"/>
      <c r="P155" s="2487"/>
      <c r="Q155" s="2487"/>
      <c r="R155" s="2487"/>
      <c r="S155" s="2487"/>
      <c r="T155" s="2487"/>
      <c r="U155" s="2487"/>
      <c r="V155" s="2487"/>
      <c r="W155" s="2487"/>
      <c r="X155" s="2487"/>
      <c r="Y155" s="2487"/>
      <c r="Z155" s="2487"/>
      <c r="AA155" s="2597"/>
      <c r="AB155" s="2684"/>
      <c r="AC155" s="2653"/>
      <c r="AD155" s="2653"/>
      <c r="AE155" s="2654"/>
      <c r="AF155" s="2370"/>
      <c r="AG155" s="2371"/>
      <c r="AH155" s="2371"/>
      <c r="AI155" s="2371"/>
      <c r="AJ155" s="2371"/>
      <c r="AK155" s="2371"/>
      <c r="AL155" s="2371"/>
      <c r="AM155" s="2371"/>
      <c r="AN155" s="2372"/>
      <c r="AO155" s="2486"/>
      <c r="AP155" s="2487"/>
      <c r="AQ155" s="2487"/>
      <c r="AR155" s="2487"/>
      <c r="AS155" s="2487"/>
      <c r="AT155" s="2487"/>
      <c r="AU155" s="2487"/>
      <c r="AV155" s="2487"/>
      <c r="AW155" s="2487"/>
      <c r="AX155" s="2487"/>
      <c r="AY155" s="2487"/>
      <c r="AZ155" s="2487"/>
      <c r="BA155" s="2487"/>
      <c r="BB155" s="2597"/>
      <c r="BC155" s="2652"/>
      <c r="BD155" s="2653"/>
      <c r="BE155" s="2653"/>
      <c r="BF155" s="2654"/>
      <c r="BG155" s="3"/>
    </row>
    <row r="156" spans="1:59" ht="12.75" customHeight="1" x14ac:dyDescent="0.4">
      <c r="A156" s="3"/>
      <c r="B156" s="66"/>
      <c r="C156" s="67"/>
      <c r="D156" s="1837"/>
      <c r="E156" s="1838"/>
      <c r="F156" s="1838"/>
      <c r="G156" s="1838"/>
      <c r="H156" s="1838"/>
      <c r="I156" s="1838"/>
      <c r="J156" s="1838"/>
      <c r="K156" s="1838"/>
      <c r="L156" s="1838"/>
      <c r="M156" s="2373"/>
      <c r="N156" s="2601"/>
      <c r="O156" s="2602"/>
      <c r="P156" s="2602"/>
      <c r="Q156" s="2602"/>
      <c r="R156" s="2602"/>
      <c r="S156" s="2602"/>
      <c r="T156" s="2602"/>
      <c r="U156" s="2602"/>
      <c r="V156" s="2602"/>
      <c r="W156" s="2602"/>
      <c r="X156" s="2602"/>
      <c r="Y156" s="2602"/>
      <c r="Z156" s="2602"/>
      <c r="AA156" s="2603"/>
      <c r="AB156" s="2655"/>
      <c r="AC156" s="2656"/>
      <c r="AD156" s="2656"/>
      <c r="AE156" s="2657"/>
      <c r="AF156" s="1837"/>
      <c r="AG156" s="1838"/>
      <c r="AH156" s="1838"/>
      <c r="AI156" s="1838"/>
      <c r="AJ156" s="1838"/>
      <c r="AK156" s="1838"/>
      <c r="AL156" s="1838"/>
      <c r="AM156" s="1838"/>
      <c r="AN156" s="2373"/>
      <c r="AO156" s="2601"/>
      <c r="AP156" s="2602"/>
      <c r="AQ156" s="2602"/>
      <c r="AR156" s="2602"/>
      <c r="AS156" s="2602"/>
      <c r="AT156" s="2602"/>
      <c r="AU156" s="2602"/>
      <c r="AV156" s="2602"/>
      <c r="AW156" s="2602"/>
      <c r="AX156" s="2602"/>
      <c r="AY156" s="2602"/>
      <c r="AZ156" s="2602"/>
      <c r="BA156" s="2602"/>
      <c r="BB156" s="2603"/>
      <c r="BC156" s="2655"/>
      <c r="BD156" s="2656"/>
      <c r="BE156" s="2656"/>
      <c r="BF156" s="2657"/>
      <c r="BG156" s="3"/>
    </row>
    <row r="157" spans="1:59" ht="12.75" customHeight="1" x14ac:dyDescent="0.4">
      <c r="A157" s="3"/>
      <c r="B157" s="66"/>
      <c r="C157" s="67"/>
      <c r="D157" s="1837"/>
      <c r="E157" s="1838"/>
      <c r="F157" s="1838"/>
      <c r="G157" s="1838"/>
      <c r="H157" s="1838"/>
      <c r="I157" s="1838"/>
      <c r="J157" s="1838"/>
      <c r="K157" s="1838"/>
      <c r="L157" s="1838"/>
      <c r="M157" s="2373"/>
      <c r="N157" s="2661"/>
      <c r="O157" s="2662"/>
      <c r="P157" s="2662"/>
      <c r="Q157" s="2662"/>
      <c r="R157" s="2662"/>
      <c r="S157" s="2662"/>
      <c r="T157" s="2662"/>
      <c r="U157" s="2662"/>
      <c r="V157" s="2662"/>
      <c r="W157" s="2662"/>
      <c r="X157" s="2662"/>
      <c r="Y157" s="2662"/>
      <c r="Z157" s="2662"/>
      <c r="AA157" s="2663"/>
      <c r="AB157" s="2655"/>
      <c r="AC157" s="2656"/>
      <c r="AD157" s="2656"/>
      <c r="AE157" s="2657"/>
      <c r="AF157" s="1837"/>
      <c r="AG157" s="1838"/>
      <c r="AH157" s="1838"/>
      <c r="AI157" s="1838"/>
      <c r="AJ157" s="1838"/>
      <c r="AK157" s="1838"/>
      <c r="AL157" s="1838"/>
      <c r="AM157" s="1838"/>
      <c r="AN157" s="2373"/>
      <c r="AO157" s="2661"/>
      <c r="AP157" s="2662"/>
      <c r="AQ157" s="2662"/>
      <c r="AR157" s="2662"/>
      <c r="AS157" s="2662"/>
      <c r="AT157" s="2662"/>
      <c r="AU157" s="2662"/>
      <c r="AV157" s="2662"/>
      <c r="AW157" s="2662"/>
      <c r="AX157" s="2662"/>
      <c r="AY157" s="2662"/>
      <c r="AZ157" s="2662"/>
      <c r="BA157" s="2662"/>
      <c r="BB157" s="2663"/>
      <c r="BC157" s="2655"/>
      <c r="BD157" s="2656"/>
      <c r="BE157" s="2656"/>
      <c r="BF157" s="2657"/>
      <c r="BG157" s="3"/>
    </row>
    <row r="158" spans="1:59" ht="12.75" customHeight="1" x14ac:dyDescent="0.4">
      <c r="A158" s="3"/>
      <c r="B158" s="66"/>
      <c r="C158" s="67"/>
      <c r="D158" s="2374"/>
      <c r="E158" s="2375"/>
      <c r="F158" s="2375"/>
      <c r="G158" s="2375"/>
      <c r="H158" s="2375"/>
      <c r="I158" s="2375"/>
      <c r="J158" s="2375"/>
      <c r="K158" s="2375"/>
      <c r="L158" s="2375"/>
      <c r="M158" s="2376"/>
      <c r="N158" s="2319" t="s">
        <v>683</v>
      </c>
      <c r="O158" s="2320"/>
      <c r="P158" s="2320"/>
      <c r="Q158" s="2320"/>
      <c r="R158" s="2320"/>
      <c r="S158" s="2320"/>
      <c r="T158" s="2320"/>
      <c r="U158" s="2320"/>
      <c r="V158" s="2320"/>
      <c r="W158" s="2320"/>
      <c r="X158" s="2320"/>
      <c r="Y158" s="2320"/>
      <c r="Z158" s="2320"/>
      <c r="AA158" s="2321"/>
      <c r="AB158" s="2658"/>
      <c r="AC158" s="2659"/>
      <c r="AD158" s="2659"/>
      <c r="AE158" s="2660"/>
      <c r="AF158" s="2374"/>
      <c r="AG158" s="2375"/>
      <c r="AH158" s="2375"/>
      <c r="AI158" s="2375"/>
      <c r="AJ158" s="2375"/>
      <c r="AK158" s="2375"/>
      <c r="AL158" s="2375"/>
      <c r="AM158" s="2375"/>
      <c r="AN158" s="2376"/>
      <c r="AO158" s="2319" t="s">
        <v>683</v>
      </c>
      <c r="AP158" s="2320"/>
      <c r="AQ158" s="2320"/>
      <c r="AR158" s="2320"/>
      <c r="AS158" s="2320"/>
      <c r="AT158" s="2320"/>
      <c r="AU158" s="2320"/>
      <c r="AV158" s="2320"/>
      <c r="AW158" s="2320"/>
      <c r="AX158" s="2320"/>
      <c r="AY158" s="2320"/>
      <c r="AZ158" s="2320"/>
      <c r="BA158" s="2320"/>
      <c r="BB158" s="2321"/>
      <c r="BC158" s="2658"/>
      <c r="BD158" s="2659"/>
      <c r="BE158" s="2659"/>
      <c r="BF158" s="2660"/>
      <c r="BG158" s="3"/>
    </row>
    <row r="159" spans="1:59" ht="12.75" customHeight="1" x14ac:dyDescent="0.4">
      <c r="A159" s="3"/>
      <c r="B159" s="66"/>
      <c r="C159" s="67"/>
      <c r="D159" s="2370"/>
      <c r="E159" s="2371"/>
      <c r="F159" s="2371"/>
      <c r="G159" s="2371"/>
      <c r="H159" s="2371"/>
      <c r="I159" s="2371"/>
      <c r="J159" s="2371"/>
      <c r="K159" s="2371"/>
      <c r="L159" s="2371"/>
      <c r="M159" s="2372"/>
      <c r="N159" s="2486"/>
      <c r="O159" s="2487"/>
      <c r="P159" s="2487"/>
      <c r="Q159" s="2487"/>
      <c r="R159" s="2487"/>
      <c r="S159" s="2487"/>
      <c r="T159" s="2487"/>
      <c r="U159" s="2487"/>
      <c r="V159" s="2487"/>
      <c r="W159" s="2487"/>
      <c r="X159" s="2487"/>
      <c r="Y159" s="2487"/>
      <c r="Z159" s="2487"/>
      <c r="AA159" s="2597"/>
      <c r="AB159" s="2684"/>
      <c r="AC159" s="2653"/>
      <c r="AD159" s="2653"/>
      <c r="AE159" s="2654"/>
      <c r="AF159" s="2370"/>
      <c r="AG159" s="2371"/>
      <c r="AH159" s="2371"/>
      <c r="AI159" s="2371"/>
      <c r="AJ159" s="2371"/>
      <c r="AK159" s="2371"/>
      <c r="AL159" s="2371"/>
      <c r="AM159" s="2371"/>
      <c r="AN159" s="2372"/>
      <c r="AO159" s="2486"/>
      <c r="AP159" s="2487"/>
      <c r="AQ159" s="2487"/>
      <c r="AR159" s="2487"/>
      <c r="AS159" s="2487"/>
      <c r="AT159" s="2487"/>
      <c r="AU159" s="2487"/>
      <c r="AV159" s="2487"/>
      <c r="AW159" s="2487"/>
      <c r="AX159" s="2487"/>
      <c r="AY159" s="2487"/>
      <c r="AZ159" s="2487"/>
      <c r="BA159" s="2487"/>
      <c r="BB159" s="2597"/>
      <c r="BC159" s="2652"/>
      <c r="BD159" s="2653"/>
      <c r="BE159" s="2653"/>
      <c r="BF159" s="2654"/>
      <c r="BG159" s="3"/>
    </row>
    <row r="160" spans="1:59" ht="12.75" customHeight="1" x14ac:dyDescent="0.4">
      <c r="A160" s="3"/>
      <c r="B160" s="66"/>
      <c r="C160" s="67"/>
      <c r="D160" s="1837"/>
      <c r="E160" s="1838"/>
      <c r="F160" s="1838"/>
      <c r="G160" s="1838"/>
      <c r="H160" s="1838"/>
      <c r="I160" s="1838"/>
      <c r="J160" s="1838"/>
      <c r="K160" s="1838"/>
      <c r="L160" s="1838"/>
      <c r="M160" s="2373"/>
      <c r="N160" s="2601"/>
      <c r="O160" s="2602"/>
      <c r="P160" s="2602"/>
      <c r="Q160" s="2602"/>
      <c r="R160" s="2602"/>
      <c r="S160" s="2602"/>
      <c r="T160" s="2602"/>
      <c r="U160" s="2602"/>
      <c r="V160" s="2602"/>
      <c r="W160" s="2602"/>
      <c r="X160" s="2602"/>
      <c r="Y160" s="2602"/>
      <c r="Z160" s="2602"/>
      <c r="AA160" s="2603"/>
      <c r="AB160" s="2655"/>
      <c r="AC160" s="2656"/>
      <c r="AD160" s="2656"/>
      <c r="AE160" s="2657"/>
      <c r="AF160" s="1837"/>
      <c r="AG160" s="1838"/>
      <c r="AH160" s="1838"/>
      <c r="AI160" s="1838"/>
      <c r="AJ160" s="1838"/>
      <c r="AK160" s="1838"/>
      <c r="AL160" s="1838"/>
      <c r="AM160" s="1838"/>
      <c r="AN160" s="2373"/>
      <c r="AO160" s="2601"/>
      <c r="AP160" s="2602"/>
      <c r="AQ160" s="2602"/>
      <c r="AR160" s="2602"/>
      <c r="AS160" s="2602"/>
      <c r="AT160" s="2602"/>
      <c r="AU160" s="2602"/>
      <c r="AV160" s="2602"/>
      <c r="AW160" s="2602"/>
      <c r="AX160" s="2602"/>
      <c r="AY160" s="2602"/>
      <c r="AZ160" s="2602"/>
      <c r="BA160" s="2602"/>
      <c r="BB160" s="2603"/>
      <c r="BC160" s="2655"/>
      <c r="BD160" s="2656"/>
      <c r="BE160" s="2656"/>
      <c r="BF160" s="2657"/>
      <c r="BG160" s="3"/>
    </row>
    <row r="161" spans="1:59" ht="12.75" customHeight="1" x14ac:dyDescent="0.4">
      <c r="A161" s="3"/>
      <c r="B161" s="66"/>
      <c r="C161" s="67"/>
      <c r="D161" s="1837"/>
      <c r="E161" s="1838"/>
      <c r="F161" s="1838"/>
      <c r="G161" s="1838"/>
      <c r="H161" s="1838"/>
      <c r="I161" s="1838"/>
      <c r="J161" s="1838"/>
      <c r="K161" s="1838"/>
      <c r="L161" s="1838"/>
      <c r="M161" s="2373"/>
      <c r="N161" s="2661"/>
      <c r="O161" s="2662"/>
      <c r="P161" s="2662"/>
      <c r="Q161" s="2662"/>
      <c r="R161" s="2662"/>
      <c r="S161" s="2662"/>
      <c r="T161" s="2662"/>
      <c r="U161" s="2662"/>
      <c r="V161" s="2662"/>
      <c r="W161" s="2662"/>
      <c r="X161" s="2662"/>
      <c r="Y161" s="2662"/>
      <c r="Z161" s="2662"/>
      <c r="AA161" s="2663"/>
      <c r="AB161" s="2655"/>
      <c r="AC161" s="2656"/>
      <c r="AD161" s="2656"/>
      <c r="AE161" s="2657"/>
      <c r="AF161" s="1837"/>
      <c r="AG161" s="1838"/>
      <c r="AH161" s="1838"/>
      <c r="AI161" s="1838"/>
      <c r="AJ161" s="1838"/>
      <c r="AK161" s="1838"/>
      <c r="AL161" s="1838"/>
      <c r="AM161" s="1838"/>
      <c r="AN161" s="2373"/>
      <c r="AO161" s="2661"/>
      <c r="AP161" s="2662"/>
      <c r="AQ161" s="2662"/>
      <c r="AR161" s="2662"/>
      <c r="AS161" s="2662"/>
      <c r="AT161" s="2662"/>
      <c r="AU161" s="2662"/>
      <c r="AV161" s="2662"/>
      <c r="AW161" s="2662"/>
      <c r="AX161" s="2662"/>
      <c r="AY161" s="2662"/>
      <c r="AZ161" s="2662"/>
      <c r="BA161" s="2662"/>
      <c r="BB161" s="2663"/>
      <c r="BC161" s="2655"/>
      <c r="BD161" s="2656"/>
      <c r="BE161" s="2656"/>
      <c r="BF161" s="2657"/>
      <c r="BG161" s="3"/>
    </row>
    <row r="162" spans="1:59" ht="12.75" customHeight="1" x14ac:dyDescent="0.4">
      <c r="A162" s="3"/>
      <c r="B162" s="66"/>
      <c r="C162" s="67"/>
      <c r="D162" s="2374"/>
      <c r="E162" s="2375"/>
      <c r="F162" s="2375"/>
      <c r="G162" s="2375"/>
      <c r="H162" s="2375"/>
      <c r="I162" s="2375"/>
      <c r="J162" s="2375"/>
      <c r="K162" s="2375"/>
      <c r="L162" s="2375"/>
      <c r="M162" s="2376"/>
      <c r="N162" s="2319" t="s">
        <v>683</v>
      </c>
      <c r="O162" s="2320"/>
      <c r="P162" s="2320"/>
      <c r="Q162" s="2320"/>
      <c r="R162" s="2320"/>
      <c r="S162" s="2320"/>
      <c r="T162" s="2320"/>
      <c r="U162" s="2320"/>
      <c r="V162" s="2320"/>
      <c r="W162" s="2320"/>
      <c r="X162" s="2320"/>
      <c r="Y162" s="2320"/>
      <c r="Z162" s="2320"/>
      <c r="AA162" s="2321"/>
      <c r="AB162" s="2658"/>
      <c r="AC162" s="2659"/>
      <c r="AD162" s="2659"/>
      <c r="AE162" s="2660"/>
      <c r="AF162" s="2374"/>
      <c r="AG162" s="2375"/>
      <c r="AH162" s="2375"/>
      <c r="AI162" s="2375"/>
      <c r="AJ162" s="2375"/>
      <c r="AK162" s="2375"/>
      <c r="AL162" s="2375"/>
      <c r="AM162" s="2375"/>
      <c r="AN162" s="2376"/>
      <c r="AO162" s="2319" t="s">
        <v>683</v>
      </c>
      <c r="AP162" s="2320"/>
      <c r="AQ162" s="2320"/>
      <c r="AR162" s="2320"/>
      <c r="AS162" s="2320"/>
      <c r="AT162" s="2320"/>
      <c r="AU162" s="2320"/>
      <c r="AV162" s="2320"/>
      <c r="AW162" s="2320"/>
      <c r="AX162" s="2320"/>
      <c r="AY162" s="2320"/>
      <c r="AZ162" s="2320"/>
      <c r="BA162" s="2320"/>
      <c r="BB162" s="2321"/>
      <c r="BC162" s="2658"/>
      <c r="BD162" s="2659"/>
      <c r="BE162" s="2659"/>
      <c r="BF162" s="2660"/>
      <c r="BG162" s="3"/>
    </row>
    <row r="163" spans="1:59" ht="12.75" customHeight="1" x14ac:dyDescent="0.4">
      <c r="A163" s="3"/>
      <c r="B163" s="66"/>
      <c r="C163" s="67"/>
      <c r="D163" s="2370"/>
      <c r="E163" s="2371"/>
      <c r="F163" s="2371"/>
      <c r="G163" s="2371"/>
      <c r="H163" s="2371"/>
      <c r="I163" s="2371"/>
      <c r="J163" s="2371"/>
      <c r="K163" s="2371"/>
      <c r="L163" s="2371"/>
      <c r="M163" s="2372"/>
      <c r="N163" s="2486"/>
      <c r="O163" s="2487"/>
      <c r="P163" s="2487"/>
      <c r="Q163" s="2487"/>
      <c r="R163" s="2487"/>
      <c r="S163" s="2487"/>
      <c r="T163" s="2487"/>
      <c r="U163" s="2487"/>
      <c r="V163" s="2487"/>
      <c r="W163" s="2487"/>
      <c r="X163" s="2487"/>
      <c r="Y163" s="2487"/>
      <c r="Z163" s="2487"/>
      <c r="AA163" s="2597"/>
      <c r="AB163" s="2684"/>
      <c r="AC163" s="2653"/>
      <c r="AD163" s="2653"/>
      <c r="AE163" s="2654"/>
      <c r="AF163" s="2370"/>
      <c r="AG163" s="2371"/>
      <c r="AH163" s="2371"/>
      <c r="AI163" s="2371"/>
      <c r="AJ163" s="2371"/>
      <c r="AK163" s="2371"/>
      <c r="AL163" s="2371"/>
      <c r="AM163" s="2371"/>
      <c r="AN163" s="2372"/>
      <c r="AO163" s="2486"/>
      <c r="AP163" s="2487"/>
      <c r="AQ163" s="2487"/>
      <c r="AR163" s="2487"/>
      <c r="AS163" s="2487"/>
      <c r="AT163" s="2487"/>
      <c r="AU163" s="2487"/>
      <c r="AV163" s="2487"/>
      <c r="AW163" s="2487"/>
      <c r="AX163" s="2487"/>
      <c r="AY163" s="2487"/>
      <c r="AZ163" s="2487"/>
      <c r="BA163" s="2487"/>
      <c r="BB163" s="2597"/>
      <c r="BC163" s="2652"/>
      <c r="BD163" s="2653"/>
      <c r="BE163" s="2653"/>
      <c r="BF163" s="2654"/>
      <c r="BG163" s="3"/>
    </row>
    <row r="164" spans="1:59" ht="12.75" customHeight="1" x14ac:dyDescent="0.4">
      <c r="A164" s="3"/>
      <c r="B164" s="66"/>
      <c r="C164" s="67"/>
      <c r="D164" s="1837"/>
      <c r="E164" s="1838"/>
      <c r="F164" s="1838"/>
      <c r="G164" s="1838"/>
      <c r="H164" s="1838"/>
      <c r="I164" s="1838"/>
      <c r="J164" s="1838"/>
      <c r="K164" s="1838"/>
      <c r="L164" s="1838"/>
      <c r="M164" s="2373"/>
      <c r="N164" s="2601"/>
      <c r="O164" s="2602"/>
      <c r="P164" s="2602"/>
      <c r="Q164" s="2602"/>
      <c r="R164" s="2602"/>
      <c r="S164" s="2602"/>
      <c r="T164" s="2602"/>
      <c r="U164" s="2602"/>
      <c r="V164" s="2602"/>
      <c r="W164" s="2602"/>
      <c r="X164" s="2602"/>
      <c r="Y164" s="2602"/>
      <c r="Z164" s="2602"/>
      <c r="AA164" s="2603"/>
      <c r="AB164" s="2655"/>
      <c r="AC164" s="2656"/>
      <c r="AD164" s="2656"/>
      <c r="AE164" s="2657"/>
      <c r="AF164" s="1837"/>
      <c r="AG164" s="1838"/>
      <c r="AH164" s="1838"/>
      <c r="AI164" s="1838"/>
      <c r="AJ164" s="1838"/>
      <c r="AK164" s="1838"/>
      <c r="AL164" s="1838"/>
      <c r="AM164" s="1838"/>
      <c r="AN164" s="2373"/>
      <c r="AO164" s="2601"/>
      <c r="AP164" s="2602"/>
      <c r="AQ164" s="2602"/>
      <c r="AR164" s="2602"/>
      <c r="AS164" s="2602"/>
      <c r="AT164" s="2602"/>
      <c r="AU164" s="2602"/>
      <c r="AV164" s="2602"/>
      <c r="AW164" s="2602"/>
      <c r="AX164" s="2602"/>
      <c r="AY164" s="2602"/>
      <c r="AZ164" s="2602"/>
      <c r="BA164" s="2602"/>
      <c r="BB164" s="2603"/>
      <c r="BC164" s="2655"/>
      <c r="BD164" s="2656"/>
      <c r="BE164" s="2656"/>
      <c r="BF164" s="2657"/>
      <c r="BG164" s="3"/>
    </row>
    <row r="165" spans="1:59" ht="12.75" customHeight="1" x14ac:dyDescent="0.4">
      <c r="A165" s="3"/>
      <c r="B165" s="66"/>
      <c r="C165" s="67"/>
      <c r="D165" s="1837"/>
      <c r="E165" s="1838"/>
      <c r="F165" s="1838"/>
      <c r="G165" s="1838"/>
      <c r="H165" s="1838"/>
      <c r="I165" s="1838"/>
      <c r="J165" s="1838"/>
      <c r="K165" s="1838"/>
      <c r="L165" s="1838"/>
      <c r="M165" s="2373"/>
      <c r="N165" s="2661"/>
      <c r="O165" s="2662"/>
      <c r="P165" s="2662"/>
      <c r="Q165" s="2662"/>
      <c r="R165" s="2662"/>
      <c r="S165" s="2662"/>
      <c r="T165" s="2662"/>
      <c r="U165" s="2662"/>
      <c r="V165" s="2662"/>
      <c r="W165" s="2662"/>
      <c r="X165" s="2662"/>
      <c r="Y165" s="2662"/>
      <c r="Z165" s="2662"/>
      <c r="AA165" s="2663"/>
      <c r="AB165" s="2655"/>
      <c r="AC165" s="2656"/>
      <c r="AD165" s="2656"/>
      <c r="AE165" s="2657"/>
      <c r="AF165" s="1837"/>
      <c r="AG165" s="1838"/>
      <c r="AH165" s="1838"/>
      <c r="AI165" s="1838"/>
      <c r="AJ165" s="1838"/>
      <c r="AK165" s="1838"/>
      <c r="AL165" s="1838"/>
      <c r="AM165" s="1838"/>
      <c r="AN165" s="2373"/>
      <c r="AO165" s="2661"/>
      <c r="AP165" s="2662"/>
      <c r="AQ165" s="2662"/>
      <c r="AR165" s="2662"/>
      <c r="AS165" s="2662"/>
      <c r="AT165" s="2662"/>
      <c r="AU165" s="2662"/>
      <c r="AV165" s="2662"/>
      <c r="AW165" s="2662"/>
      <c r="AX165" s="2662"/>
      <c r="AY165" s="2662"/>
      <c r="AZ165" s="2662"/>
      <c r="BA165" s="2662"/>
      <c r="BB165" s="2663"/>
      <c r="BC165" s="2655"/>
      <c r="BD165" s="2656"/>
      <c r="BE165" s="2656"/>
      <c r="BF165" s="2657"/>
      <c r="BG165" s="3"/>
    </row>
    <row r="166" spans="1:59" ht="12.75" customHeight="1" x14ac:dyDescent="0.4">
      <c r="A166" s="3"/>
      <c r="B166" s="66"/>
      <c r="C166" s="67"/>
      <c r="D166" s="2374"/>
      <c r="E166" s="2375"/>
      <c r="F166" s="2375"/>
      <c r="G166" s="2375"/>
      <c r="H166" s="2375"/>
      <c r="I166" s="2375"/>
      <c r="J166" s="2375"/>
      <c r="K166" s="2375"/>
      <c r="L166" s="2375"/>
      <c r="M166" s="2376"/>
      <c r="N166" s="2319" t="s">
        <v>683</v>
      </c>
      <c r="O166" s="2320"/>
      <c r="P166" s="2320"/>
      <c r="Q166" s="2320"/>
      <c r="R166" s="2320"/>
      <c r="S166" s="2320"/>
      <c r="T166" s="2320"/>
      <c r="U166" s="2320"/>
      <c r="V166" s="2320"/>
      <c r="W166" s="2320"/>
      <c r="X166" s="2320"/>
      <c r="Y166" s="2320"/>
      <c r="Z166" s="2320"/>
      <c r="AA166" s="2321"/>
      <c r="AB166" s="2658"/>
      <c r="AC166" s="2659"/>
      <c r="AD166" s="2659"/>
      <c r="AE166" s="2660"/>
      <c r="AF166" s="2374"/>
      <c r="AG166" s="2375"/>
      <c r="AH166" s="2375"/>
      <c r="AI166" s="2375"/>
      <c r="AJ166" s="2375"/>
      <c r="AK166" s="2375"/>
      <c r="AL166" s="2375"/>
      <c r="AM166" s="2375"/>
      <c r="AN166" s="2376"/>
      <c r="AO166" s="2319" t="s">
        <v>683</v>
      </c>
      <c r="AP166" s="2320"/>
      <c r="AQ166" s="2320"/>
      <c r="AR166" s="2320"/>
      <c r="AS166" s="2320"/>
      <c r="AT166" s="2320"/>
      <c r="AU166" s="2320"/>
      <c r="AV166" s="2320"/>
      <c r="AW166" s="2320"/>
      <c r="AX166" s="2320"/>
      <c r="AY166" s="2320"/>
      <c r="AZ166" s="2320"/>
      <c r="BA166" s="2320"/>
      <c r="BB166" s="2321"/>
      <c r="BC166" s="2658"/>
      <c r="BD166" s="2659"/>
      <c r="BE166" s="2659"/>
      <c r="BF166" s="2660"/>
      <c r="BG166" s="3"/>
    </row>
    <row r="167" spans="1:59" ht="12.75" customHeight="1" x14ac:dyDescent="0.4">
      <c r="A167" s="3"/>
      <c r="B167" s="66"/>
      <c r="C167" s="67"/>
      <c r="D167" s="2370"/>
      <c r="E167" s="2371"/>
      <c r="F167" s="2371"/>
      <c r="G167" s="2371"/>
      <c r="H167" s="2371"/>
      <c r="I167" s="2371"/>
      <c r="J167" s="2371"/>
      <c r="K167" s="2371"/>
      <c r="L167" s="2371"/>
      <c r="M167" s="2372"/>
      <c r="N167" s="2486"/>
      <c r="O167" s="2487"/>
      <c r="P167" s="2487"/>
      <c r="Q167" s="2487"/>
      <c r="R167" s="2487"/>
      <c r="S167" s="2487"/>
      <c r="T167" s="2487"/>
      <c r="U167" s="2487"/>
      <c r="V167" s="2487"/>
      <c r="W167" s="2487"/>
      <c r="X167" s="2487"/>
      <c r="Y167" s="2487"/>
      <c r="Z167" s="2487"/>
      <c r="AA167" s="2597"/>
      <c r="AB167" s="2684"/>
      <c r="AC167" s="2653"/>
      <c r="AD167" s="2653"/>
      <c r="AE167" s="2654"/>
      <c r="AF167" s="2370"/>
      <c r="AG167" s="2371"/>
      <c r="AH167" s="2371"/>
      <c r="AI167" s="2371"/>
      <c r="AJ167" s="2371"/>
      <c r="AK167" s="2371"/>
      <c r="AL167" s="2371"/>
      <c r="AM167" s="2371"/>
      <c r="AN167" s="2372"/>
      <c r="AO167" s="2486"/>
      <c r="AP167" s="2487"/>
      <c r="AQ167" s="2487"/>
      <c r="AR167" s="2487"/>
      <c r="AS167" s="2487"/>
      <c r="AT167" s="2487"/>
      <c r="AU167" s="2487"/>
      <c r="AV167" s="2487"/>
      <c r="AW167" s="2487"/>
      <c r="AX167" s="2487"/>
      <c r="AY167" s="2487"/>
      <c r="AZ167" s="2487"/>
      <c r="BA167" s="2487"/>
      <c r="BB167" s="2597"/>
      <c r="BC167" s="2652"/>
      <c r="BD167" s="2653"/>
      <c r="BE167" s="2653"/>
      <c r="BF167" s="2654"/>
      <c r="BG167" s="3"/>
    </row>
    <row r="168" spans="1:59" ht="12.75" customHeight="1" x14ac:dyDescent="0.4">
      <c r="A168" s="3"/>
      <c r="B168" s="66"/>
      <c r="C168" s="67"/>
      <c r="D168" s="1837"/>
      <c r="E168" s="1838"/>
      <c r="F168" s="1838"/>
      <c r="G168" s="1838"/>
      <c r="H168" s="1838"/>
      <c r="I168" s="1838"/>
      <c r="J168" s="1838"/>
      <c r="K168" s="1838"/>
      <c r="L168" s="1838"/>
      <c r="M168" s="2373"/>
      <c r="N168" s="2601"/>
      <c r="O168" s="2602"/>
      <c r="P168" s="2602"/>
      <c r="Q168" s="2602"/>
      <c r="R168" s="2602"/>
      <c r="S168" s="2602"/>
      <c r="T168" s="2602"/>
      <c r="U168" s="2602"/>
      <c r="V168" s="2602"/>
      <c r="W168" s="2602"/>
      <c r="X168" s="2602"/>
      <c r="Y168" s="2602"/>
      <c r="Z168" s="2602"/>
      <c r="AA168" s="2603"/>
      <c r="AB168" s="2655"/>
      <c r="AC168" s="2656"/>
      <c r="AD168" s="2656"/>
      <c r="AE168" s="2657"/>
      <c r="AF168" s="1837"/>
      <c r="AG168" s="1838"/>
      <c r="AH168" s="1838"/>
      <c r="AI168" s="1838"/>
      <c r="AJ168" s="1838"/>
      <c r="AK168" s="1838"/>
      <c r="AL168" s="1838"/>
      <c r="AM168" s="1838"/>
      <c r="AN168" s="2373"/>
      <c r="AO168" s="2601"/>
      <c r="AP168" s="2602"/>
      <c r="AQ168" s="2602"/>
      <c r="AR168" s="2602"/>
      <c r="AS168" s="2602"/>
      <c r="AT168" s="2602"/>
      <c r="AU168" s="2602"/>
      <c r="AV168" s="2602"/>
      <c r="AW168" s="2602"/>
      <c r="AX168" s="2602"/>
      <c r="AY168" s="2602"/>
      <c r="AZ168" s="2602"/>
      <c r="BA168" s="2602"/>
      <c r="BB168" s="2603"/>
      <c r="BC168" s="2655"/>
      <c r="BD168" s="2656"/>
      <c r="BE168" s="2656"/>
      <c r="BF168" s="2657"/>
      <c r="BG168" s="3"/>
    </row>
    <row r="169" spans="1:59" ht="12.75" customHeight="1" x14ac:dyDescent="0.4">
      <c r="A169" s="3"/>
      <c r="B169" s="66"/>
      <c r="C169" s="67"/>
      <c r="D169" s="1837"/>
      <c r="E169" s="1838"/>
      <c r="F169" s="1838"/>
      <c r="G169" s="1838"/>
      <c r="H169" s="1838"/>
      <c r="I169" s="1838"/>
      <c r="J169" s="1838"/>
      <c r="K169" s="1838"/>
      <c r="L169" s="1838"/>
      <c r="M169" s="2373"/>
      <c r="N169" s="2661"/>
      <c r="O169" s="2662"/>
      <c r="P169" s="2662"/>
      <c r="Q169" s="2662"/>
      <c r="R169" s="2662"/>
      <c r="S169" s="2662"/>
      <c r="T169" s="2662"/>
      <c r="U169" s="2662"/>
      <c r="V169" s="2662"/>
      <c r="W169" s="2662"/>
      <c r="X169" s="2662"/>
      <c r="Y169" s="2662"/>
      <c r="Z169" s="2662"/>
      <c r="AA169" s="2663"/>
      <c r="AB169" s="2655"/>
      <c r="AC169" s="2656"/>
      <c r="AD169" s="2656"/>
      <c r="AE169" s="2657"/>
      <c r="AF169" s="1837"/>
      <c r="AG169" s="1838"/>
      <c r="AH169" s="1838"/>
      <c r="AI169" s="1838"/>
      <c r="AJ169" s="1838"/>
      <c r="AK169" s="1838"/>
      <c r="AL169" s="1838"/>
      <c r="AM169" s="1838"/>
      <c r="AN169" s="2373"/>
      <c r="AO169" s="2661"/>
      <c r="AP169" s="2662"/>
      <c r="AQ169" s="2662"/>
      <c r="AR169" s="2662"/>
      <c r="AS169" s="2662"/>
      <c r="AT169" s="2662"/>
      <c r="AU169" s="2662"/>
      <c r="AV169" s="2662"/>
      <c r="AW169" s="2662"/>
      <c r="AX169" s="2662"/>
      <c r="AY169" s="2662"/>
      <c r="AZ169" s="2662"/>
      <c r="BA169" s="2662"/>
      <c r="BB169" s="2663"/>
      <c r="BC169" s="2655"/>
      <c r="BD169" s="2656"/>
      <c r="BE169" s="2656"/>
      <c r="BF169" s="2657"/>
      <c r="BG169" s="3"/>
    </row>
    <row r="170" spans="1:59" ht="12.75" customHeight="1" x14ac:dyDescent="0.4">
      <c r="A170" s="3"/>
      <c r="B170" s="66"/>
      <c r="C170" s="67"/>
      <c r="D170" s="2374"/>
      <c r="E170" s="2375"/>
      <c r="F170" s="2375"/>
      <c r="G170" s="2375"/>
      <c r="H170" s="2375"/>
      <c r="I170" s="2375"/>
      <c r="J170" s="2375"/>
      <c r="K170" s="2375"/>
      <c r="L170" s="2375"/>
      <c r="M170" s="2376"/>
      <c r="N170" s="2319" t="s">
        <v>683</v>
      </c>
      <c r="O170" s="2320"/>
      <c r="P170" s="2320"/>
      <c r="Q170" s="2320"/>
      <c r="R170" s="2320"/>
      <c r="S170" s="2320"/>
      <c r="T170" s="2320"/>
      <c r="U170" s="2320"/>
      <c r="V170" s="2320"/>
      <c r="W170" s="2320"/>
      <c r="X170" s="2320"/>
      <c r="Y170" s="2320"/>
      <c r="Z170" s="2320"/>
      <c r="AA170" s="2321"/>
      <c r="AB170" s="2658"/>
      <c r="AC170" s="2659"/>
      <c r="AD170" s="2659"/>
      <c r="AE170" s="2660"/>
      <c r="AF170" s="2374"/>
      <c r="AG170" s="2375"/>
      <c r="AH170" s="2375"/>
      <c r="AI170" s="2375"/>
      <c r="AJ170" s="2375"/>
      <c r="AK170" s="2375"/>
      <c r="AL170" s="2375"/>
      <c r="AM170" s="2375"/>
      <c r="AN170" s="2376"/>
      <c r="AO170" s="2319" t="s">
        <v>683</v>
      </c>
      <c r="AP170" s="2320"/>
      <c r="AQ170" s="2320"/>
      <c r="AR170" s="2320"/>
      <c r="AS170" s="2320"/>
      <c r="AT170" s="2320"/>
      <c r="AU170" s="2320"/>
      <c r="AV170" s="2320"/>
      <c r="AW170" s="2320"/>
      <c r="AX170" s="2320"/>
      <c r="AY170" s="2320"/>
      <c r="AZ170" s="2320"/>
      <c r="BA170" s="2320"/>
      <c r="BB170" s="2321"/>
      <c r="BC170" s="2658"/>
      <c r="BD170" s="2659"/>
      <c r="BE170" s="2659"/>
      <c r="BF170" s="2660"/>
      <c r="BG170" s="3"/>
    </row>
    <row r="171" spans="1:59" ht="12.75" customHeight="1" x14ac:dyDescent="0.4">
      <c r="A171" s="3"/>
      <c r="B171" s="66"/>
      <c r="C171" s="67"/>
      <c r="D171" s="2370"/>
      <c r="E171" s="2371"/>
      <c r="F171" s="2371"/>
      <c r="G171" s="2371"/>
      <c r="H171" s="2371"/>
      <c r="I171" s="2371"/>
      <c r="J171" s="2371"/>
      <c r="K171" s="2371"/>
      <c r="L171" s="2371"/>
      <c r="M171" s="2372"/>
      <c r="N171" s="2486"/>
      <c r="O171" s="2487"/>
      <c r="P171" s="2487"/>
      <c r="Q171" s="2487"/>
      <c r="R171" s="2487"/>
      <c r="S171" s="2487"/>
      <c r="T171" s="2487"/>
      <c r="U171" s="2487"/>
      <c r="V171" s="2487"/>
      <c r="W171" s="2487"/>
      <c r="X171" s="2487"/>
      <c r="Y171" s="2487"/>
      <c r="Z171" s="2487"/>
      <c r="AA171" s="2597"/>
      <c r="AB171" s="2684"/>
      <c r="AC171" s="2653"/>
      <c r="AD171" s="2653"/>
      <c r="AE171" s="2654"/>
      <c r="AF171" s="2370"/>
      <c r="AG171" s="2371"/>
      <c r="AH171" s="2371"/>
      <c r="AI171" s="2371"/>
      <c r="AJ171" s="2371"/>
      <c r="AK171" s="2371"/>
      <c r="AL171" s="2371"/>
      <c r="AM171" s="2371"/>
      <c r="AN171" s="2372"/>
      <c r="AO171" s="2486"/>
      <c r="AP171" s="2487"/>
      <c r="AQ171" s="2487"/>
      <c r="AR171" s="2487"/>
      <c r="AS171" s="2487"/>
      <c r="AT171" s="2487"/>
      <c r="AU171" s="2487"/>
      <c r="AV171" s="2487"/>
      <c r="AW171" s="2487"/>
      <c r="AX171" s="2487"/>
      <c r="AY171" s="2487"/>
      <c r="AZ171" s="2487"/>
      <c r="BA171" s="2487"/>
      <c r="BB171" s="2597"/>
      <c r="BC171" s="2652"/>
      <c r="BD171" s="2653"/>
      <c r="BE171" s="2653"/>
      <c r="BF171" s="2654"/>
      <c r="BG171" s="3"/>
    </row>
    <row r="172" spans="1:59" ht="12.75" customHeight="1" x14ac:dyDescent="0.4">
      <c r="A172" s="3"/>
      <c r="B172" s="66"/>
      <c r="C172" s="67"/>
      <c r="D172" s="1837"/>
      <c r="E172" s="1838"/>
      <c r="F172" s="1838"/>
      <c r="G172" s="1838"/>
      <c r="H172" s="1838"/>
      <c r="I172" s="1838"/>
      <c r="J172" s="1838"/>
      <c r="K172" s="1838"/>
      <c r="L172" s="1838"/>
      <c r="M172" s="2373"/>
      <c r="N172" s="2601"/>
      <c r="O172" s="2602"/>
      <c r="P172" s="2602"/>
      <c r="Q172" s="2602"/>
      <c r="R172" s="2602"/>
      <c r="S172" s="2602"/>
      <c r="T172" s="2602"/>
      <c r="U172" s="2602"/>
      <c r="V172" s="2602"/>
      <c r="W172" s="2602"/>
      <c r="X172" s="2602"/>
      <c r="Y172" s="2602"/>
      <c r="Z172" s="2602"/>
      <c r="AA172" s="2603"/>
      <c r="AB172" s="2655"/>
      <c r="AC172" s="2656"/>
      <c r="AD172" s="2656"/>
      <c r="AE172" s="2657"/>
      <c r="AF172" s="1837"/>
      <c r="AG172" s="1838"/>
      <c r="AH172" s="1838"/>
      <c r="AI172" s="1838"/>
      <c r="AJ172" s="1838"/>
      <c r="AK172" s="1838"/>
      <c r="AL172" s="1838"/>
      <c r="AM172" s="1838"/>
      <c r="AN172" s="2373"/>
      <c r="AO172" s="2601"/>
      <c r="AP172" s="2602"/>
      <c r="AQ172" s="2602"/>
      <c r="AR172" s="2602"/>
      <c r="AS172" s="2602"/>
      <c r="AT172" s="2602"/>
      <c r="AU172" s="2602"/>
      <c r="AV172" s="2602"/>
      <c r="AW172" s="2602"/>
      <c r="AX172" s="2602"/>
      <c r="AY172" s="2602"/>
      <c r="AZ172" s="2602"/>
      <c r="BA172" s="2602"/>
      <c r="BB172" s="2603"/>
      <c r="BC172" s="2655"/>
      <c r="BD172" s="2656"/>
      <c r="BE172" s="2656"/>
      <c r="BF172" s="2657"/>
      <c r="BG172" s="3"/>
    </row>
    <row r="173" spans="1:59" ht="12.75" customHeight="1" x14ac:dyDescent="0.4">
      <c r="A173" s="3"/>
      <c r="B173" s="66"/>
      <c r="C173" s="67"/>
      <c r="D173" s="1837"/>
      <c r="E173" s="1838"/>
      <c r="F173" s="1838"/>
      <c r="G173" s="1838"/>
      <c r="H173" s="1838"/>
      <c r="I173" s="1838"/>
      <c r="J173" s="1838"/>
      <c r="K173" s="1838"/>
      <c r="L173" s="1838"/>
      <c r="M173" s="2373"/>
      <c r="N173" s="2661"/>
      <c r="O173" s="2662"/>
      <c r="P173" s="2662"/>
      <c r="Q173" s="2662"/>
      <c r="R173" s="2662"/>
      <c r="S173" s="2662"/>
      <c r="T173" s="2662"/>
      <c r="U173" s="2662"/>
      <c r="V173" s="2662"/>
      <c r="W173" s="2662"/>
      <c r="X173" s="2662"/>
      <c r="Y173" s="2662"/>
      <c r="Z173" s="2662"/>
      <c r="AA173" s="2663"/>
      <c r="AB173" s="2655"/>
      <c r="AC173" s="2656"/>
      <c r="AD173" s="2656"/>
      <c r="AE173" s="2657"/>
      <c r="AF173" s="1837"/>
      <c r="AG173" s="1838"/>
      <c r="AH173" s="1838"/>
      <c r="AI173" s="1838"/>
      <c r="AJ173" s="1838"/>
      <c r="AK173" s="1838"/>
      <c r="AL173" s="1838"/>
      <c r="AM173" s="1838"/>
      <c r="AN173" s="2373"/>
      <c r="AO173" s="2661"/>
      <c r="AP173" s="2662"/>
      <c r="AQ173" s="2662"/>
      <c r="AR173" s="2662"/>
      <c r="AS173" s="2662"/>
      <c r="AT173" s="2662"/>
      <c r="AU173" s="2662"/>
      <c r="AV173" s="2662"/>
      <c r="AW173" s="2662"/>
      <c r="AX173" s="2662"/>
      <c r="AY173" s="2662"/>
      <c r="AZ173" s="2662"/>
      <c r="BA173" s="2662"/>
      <c r="BB173" s="2663"/>
      <c r="BC173" s="2655"/>
      <c r="BD173" s="2656"/>
      <c r="BE173" s="2656"/>
      <c r="BF173" s="2657"/>
      <c r="BG173" s="3"/>
    </row>
    <row r="174" spans="1:59" ht="12.75" customHeight="1" x14ac:dyDescent="0.4">
      <c r="A174" s="3"/>
      <c r="B174" s="66"/>
      <c r="C174" s="67"/>
      <c r="D174" s="2374"/>
      <c r="E174" s="2375"/>
      <c r="F174" s="2375"/>
      <c r="G174" s="2375"/>
      <c r="H174" s="2375"/>
      <c r="I174" s="2375"/>
      <c r="J174" s="2375"/>
      <c r="K174" s="2375"/>
      <c r="L174" s="2375"/>
      <c r="M174" s="2376"/>
      <c r="N174" s="2319" t="s">
        <v>683</v>
      </c>
      <c r="O174" s="2320"/>
      <c r="P174" s="2320"/>
      <c r="Q174" s="2320"/>
      <c r="R174" s="2320"/>
      <c r="S174" s="2320"/>
      <c r="T174" s="2320"/>
      <c r="U174" s="2320"/>
      <c r="V174" s="2320"/>
      <c r="W174" s="2320"/>
      <c r="X174" s="2320"/>
      <c r="Y174" s="2320"/>
      <c r="Z174" s="2320"/>
      <c r="AA174" s="2321"/>
      <c r="AB174" s="2658"/>
      <c r="AC174" s="2659"/>
      <c r="AD174" s="2659"/>
      <c r="AE174" s="2660"/>
      <c r="AF174" s="2374"/>
      <c r="AG174" s="2375"/>
      <c r="AH174" s="2375"/>
      <c r="AI174" s="2375"/>
      <c r="AJ174" s="2375"/>
      <c r="AK174" s="2375"/>
      <c r="AL174" s="2375"/>
      <c r="AM174" s="2375"/>
      <c r="AN174" s="2376"/>
      <c r="AO174" s="2319" t="s">
        <v>683</v>
      </c>
      <c r="AP174" s="2320"/>
      <c r="AQ174" s="2320"/>
      <c r="AR174" s="2320"/>
      <c r="AS174" s="2320"/>
      <c r="AT174" s="2320"/>
      <c r="AU174" s="2320"/>
      <c r="AV174" s="2320"/>
      <c r="AW174" s="2320"/>
      <c r="AX174" s="2320"/>
      <c r="AY174" s="2320"/>
      <c r="AZ174" s="2320"/>
      <c r="BA174" s="2320"/>
      <c r="BB174" s="2321"/>
      <c r="BC174" s="2658"/>
      <c r="BD174" s="2659"/>
      <c r="BE174" s="2659"/>
      <c r="BF174" s="2660"/>
      <c r="BG174" s="3"/>
    </row>
    <row r="175" spans="1:59" ht="13.5" customHeight="1" x14ac:dyDescent="0.4">
      <c r="D175" s="2664" t="s">
        <v>684</v>
      </c>
      <c r="E175" s="2664"/>
      <c r="F175" s="2664"/>
      <c r="G175" s="2664"/>
      <c r="H175" s="2664"/>
      <c r="I175" s="2664"/>
      <c r="J175" s="2664"/>
      <c r="K175" s="2664"/>
      <c r="L175" s="2664"/>
      <c r="M175" s="2664"/>
      <c r="N175" s="2664"/>
      <c r="O175" s="2664"/>
      <c r="P175" s="2664"/>
      <c r="Q175" s="2664"/>
      <c r="R175" s="2664"/>
      <c r="S175" s="2664"/>
      <c r="T175" s="2664"/>
      <c r="U175" s="2664"/>
      <c r="V175" s="2664"/>
      <c r="W175" s="2664"/>
      <c r="X175" s="2664"/>
      <c r="Y175" s="2664"/>
      <c r="Z175" s="2664"/>
      <c r="AA175" s="2664"/>
      <c r="AB175" s="2664"/>
      <c r="AC175" s="2664"/>
      <c r="AD175" s="2665"/>
      <c r="AE175" s="2668" t="s">
        <v>51</v>
      </c>
      <c r="AF175" s="2444"/>
      <c r="AG175" s="2444"/>
      <c r="AH175" s="2444"/>
      <c r="AI175" s="2444"/>
      <c r="AJ175" s="2444"/>
      <c r="AK175" s="2444"/>
      <c r="AL175" s="2444"/>
      <c r="AM175" s="2444"/>
      <c r="AN175" s="2431"/>
      <c r="AO175" s="2616"/>
      <c r="AP175" s="2617"/>
      <c r="AQ175" s="2617"/>
      <c r="AR175" s="2617"/>
      <c r="AS175" s="2645"/>
      <c r="AT175" s="2672" t="s">
        <v>28</v>
      </c>
      <c r="AU175" s="2675" t="s">
        <v>677</v>
      </c>
      <c r="AV175" s="2676"/>
      <c r="AW175" s="2676"/>
      <c r="AX175" s="2676"/>
      <c r="AY175" s="2677"/>
      <c r="AZ175" s="2616"/>
      <c r="BA175" s="2617"/>
      <c r="BB175" s="2617"/>
      <c r="BC175" s="2617"/>
      <c r="BD175" s="2645"/>
      <c r="BE175" s="2648" t="s">
        <v>28</v>
      </c>
      <c r="BF175" s="2536"/>
    </row>
    <row r="176" spans="1:59" ht="13.5" customHeight="1" x14ac:dyDescent="0.4">
      <c r="D176" s="2666"/>
      <c r="E176" s="2666"/>
      <c r="F176" s="2666"/>
      <c r="G176" s="2666"/>
      <c r="H176" s="2666"/>
      <c r="I176" s="2666"/>
      <c r="J176" s="2666"/>
      <c r="K176" s="2666"/>
      <c r="L176" s="2666"/>
      <c r="M176" s="2666"/>
      <c r="N176" s="2666"/>
      <c r="O176" s="2666"/>
      <c r="P176" s="2666"/>
      <c r="Q176" s="2666"/>
      <c r="R176" s="2666"/>
      <c r="S176" s="2666"/>
      <c r="T176" s="2666"/>
      <c r="U176" s="2666"/>
      <c r="V176" s="2666"/>
      <c r="W176" s="2666"/>
      <c r="X176" s="2666"/>
      <c r="Y176" s="2666"/>
      <c r="Z176" s="2666"/>
      <c r="AA176" s="2666"/>
      <c r="AB176" s="2666"/>
      <c r="AC176" s="2666"/>
      <c r="AD176" s="2667"/>
      <c r="AE176" s="2669"/>
      <c r="AF176" s="2445"/>
      <c r="AG176" s="2445"/>
      <c r="AH176" s="2445"/>
      <c r="AI176" s="2445"/>
      <c r="AJ176" s="2445"/>
      <c r="AK176" s="2445"/>
      <c r="AL176" s="2445"/>
      <c r="AM176" s="2445"/>
      <c r="AN176" s="2432"/>
      <c r="AO176" s="2619"/>
      <c r="AP176" s="2620"/>
      <c r="AQ176" s="2620"/>
      <c r="AR176" s="2620"/>
      <c r="AS176" s="2646"/>
      <c r="AT176" s="2673"/>
      <c r="AU176" s="2678"/>
      <c r="AV176" s="2679"/>
      <c r="AW176" s="2679"/>
      <c r="AX176" s="2679"/>
      <c r="AY176" s="2680"/>
      <c r="AZ176" s="2619"/>
      <c r="BA176" s="2620"/>
      <c r="BB176" s="2620"/>
      <c r="BC176" s="2620"/>
      <c r="BD176" s="2646"/>
      <c r="BE176" s="2649"/>
      <c r="BF176" s="2650"/>
    </row>
    <row r="177" spans="1:66" ht="13.5" customHeight="1" x14ac:dyDescent="0.4">
      <c r="D177" s="2666"/>
      <c r="E177" s="2666"/>
      <c r="F177" s="2666"/>
      <c r="G177" s="2666"/>
      <c r="H177" s="2666"/>
      <c r="I177" s="2666"/>
      <c r="J177" s="2666"/>
      <c r="K177" s="2666"/>
      <c r="L177" s="2666"/>
      <c r="M177" s="2666"/>
      <c r="N177" s="2666"/>
      <c r="O177" s="2666"/>
      <c r="P177" s="2666"/>
      <c r="Q177" s="2666"/>
      <c r="R177" s="2666"/>
      <c r="S177" s="2666"/>
      <c r="T177" s="2666"/>
      <c r="U177" s="2666"/>
      <c r="V177" s="2666"/>
      <c r="W177" s="2666"/>
      <c r="X177" s="2666"/>
      <c r="Y177" s="2666"/>
      <c r="Z177" s="2666"/>
      <c r="AA177" s="2666"/>
      <c r="AB177" s="2666"/>
      <c r="AC177" s="2666"/>
      <c r="AD177" s="2667"/>
      <c r="AE177" s="2670"/>
      <c r="AF177" s="2671"/>
      <c r="AG177" s="2671"/>
      <c r="AH177" s="2671"/>
      <c r="AI177" s="2671"/>
      <c r="AJ177" s="2671"/>
      <c r="AK177" s="2671"/>
      <c r="AL177" s="2671"/>
      <c r="AM177" s="2671"/>
      <c r="AN177" s="2489"/>
      <c r="AO177" s="2622"/>
      <c r="AP177" s="2623"/>
      <c r="AQ177" s="2623"/>
      <c r="AR177" s="2623"/>
      <c r="AS177" s="2647"/>
      <c r="AT177" s="2674"/>
      <c r="AU177" s="2681"/>
      <c r="AV177" s="2682"/>
      <c r="AW177" s="2682"/>
      <c r="AX177" s="2682"/>
      <c r="AY177" s="2683"/>
      <c r="AZ177" s="2622"/>
      <c r="BA177" s="2623"/>
      <c r="BB177" s="2623"/>
      <c r="BC177" s="2623"/>
      <c r="BD177" s="2647"/>
      <c r="BE177" s="2651"/>
      <c r="BF177" s="2537"/>
    </row>
    <row r="178" spans="1:66" ht="13.5" customHeight="1" x14ac:dyDescent="0.4">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8"/>
      <c r="AE178" s="399"/>
      <c r="AF178" s="399"/>
      <c r="AG178" s="399"/>
      <c r="AH178" s="399"/>
      <c r="AI178" s="399"/>
      <c r="AJ178" s="399"/>
      <c r="AK178" s="399"/>
      <c r="AL178" s="399"/>
      <c r="AM178" s="399"/>
      <c r="AN178" s="399"/>
      <c r="AO178" s="400"/>
      <c r="AP178" s="400"/>
      <c r="AQ178" s="400"/>
      <c r="AR178" s="400"/>
      <c r="AS178" s="400"/>
      <c r="AT178" s="106"/>
      <c r="AU178" s="401"/>
      <c r="AV178" s="401"/>
      <c r="AW178" s="401"/>
      <c r="AX178" s="401"/>
      <c r="AY178" s="401"/>
      <c r="AZ178" s="400"/>
      <c r="BA178" s="400"/>
      <c r="BB178" s="400"/>
      <c r="BC178" s="400"/>
      <c r="BD178" s="400"/>
      <c r="BE178" s="106"/>
      <c r="BF178" s="106"/>
    </row>
    <row r="179" spans="1:66" ht="15" customHeight="1" x14ac:dyDescent="0.4">
      <c r="A179" s="2" t="s">
        <v>584</v>
      </c>
      <c r="B179" s="3"/>
      <c r="BH179" s="2"/>
      <c r="BI179" s="2"/>
      <c r="BJ179" s="2"/>
      <c r="BK179" s="2"/>
    </row>
    <row r="180" spans="1:66" s="352" customFormat="1" ht="15" customHeight="1"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351"/>
      <c r="BI180" s="351"/>
      <c r="BJ180" s="351"/>
      <c r="BK180" s="351"/>
    </row>
    <row r="181" spans="1:66" s="352" customFormat="1" ht="9.75" customHeight="1"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351"/>
      <c r="BI181" s="351"/>
      <c r="BJ181" s="351"/>
      <c r="BK181" s="351"/>
    </row>
    <row r="182" spans="1:66" s="352" customFormat="1" ht="15" customHeight="1" x14ac:dyDescent="0.15">
      <c r="A182" s="85" t="s">
        <v>585</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row>
    <row r="183" spans="1:66" s="352" customFormat="1" ht="15" customHeight="1" x14ac:dyDescent="0.15">
      <c r="A183" s="85"/>
      <c r="B183" s="87" t="s">
        <v>586</v>
      </c>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row>
    <row r="184" spans="1:66" s="352" customFormat="1" ht="10.5" customHeight="1" x14ac:dyDescent="0.15">
      <c r="A184" s="85"/>
      <c r="B184" s="87"/>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row>
    <row r="185" spans="1:66" s="65" customFormat="1" x14ac:dyDescent="0.4">
      <c r="A185" s="2"/>
      <c r="C185" s="114" t="s">
        <v>316</v>
      </c>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402"/>
      <c r="BI185" s="351"/>
      <c r="BJ185" s="351"/>
      <c r="BK185" s="2"/>
    </row>
    <row r="186" spans="1:66" s="65" customFormat="1" ht="24.75" customHeight="1" x14ac:dyDescent="0.4">
      <c r="A186" s="2"/>
      <c r="B186" s="2"/>
      <c r="C186" s="1514" t="s">
        <v>297</v>
      </c>
      <c r="D186" s="1514"/>
      <c r="E186" s="1514"/>
      <c r="F186" s="1514"/>
      <c r="G186" s="1514"/>
      <c r="H186" s="1514"/>
      <c r="I186" s="1514"/>
      <c r="J186" s="1514"/>
      <c r="K186" s="1514"/>
      <c r="L186" s="1514"/>
      <c r="M186" s="1514"/>
      <c r="N186" s="1514"/>
      <c r="O186" s="1514"/>
      <c r="P186" s="1514"/>
      <c r="Q186" s="1514"/>
      <c r="R186" s="1514"/>
      <c r="S186" s="1514"/>
      <c r="T186" s="1514"/>
      <c r="U186" s="1514"/>
      <c r="V186" s="1514"/>
      <c r="W186" s="1514"/>
      <c r="X186" s="1514"/>
      <c r="Y186" s="1514"/>
      <c r="Z186" s="1514"/>
      <c r="AA186" s="1514"/>
      <c r="AB186" s="1514"/>
      <c r="AC186" s="1514"/>
      <c r="AD186" s="1514"/>
      <c r="AE186" s="1514"/>
      <c r="AF186" s="1514"/>
      <c r="AG186" s="1514"/>
      <c r="AH186" s="1514"/>
      <c r="AI186" s="1514"/>
      <c r="AJ186" s="1514"/>
      <c r="AK186" s="1514"/>
      <c r="AL186" s="1514"/>
      <c r="AM186" s="1514"/>
      <c r="AN186" s="1514"/>
      <c r="AO186" s="1514"/>
      <c r="AP186" s="1514"/>
      <c r="AQ186" s="1514"/>
      <c r="AR186" s="1514"/>
      <c r="AS186" s="1514"/>
      <c r="AT186" s="1514"/>
      <c r="AU186" s="1514"/>
      <c r="AV186" s="1514"/>
      <c r="AW186" s="1514"/>
      <c r="AX186" s="1514"/>
      <c r="AY186" s="1514"/>
      <c r="AZ186" s="1514"/>
      <c r="BA186" s="1514"/>
      <c r="BB186" s="1514"/>
      <c r="BC186" s="1514"/>
      <c r="BD186" s="1514"/>
      <c r="BE186" s="286"/>
      <c r="BF186" s="286"/>
      <c r="BG186" s="286"/>
      <c r="BH186" s="353"/>
      <c r="BI186" s="353"/>
      <c r="BJ186" s="353"/>
      <c r="BK186" s="2"/>
    </row>
    <row r="187" spans="1:66" ht="14.25" customHeight="1" x14ac:dyDescent="0.4">
      <c r="B187" s="7"/>
      <c r="C187" s="59"/>
      <c r="D187" s="573" t="s">
        <v>96</v>
      </c>
      <c r="E187" s="744"/>
      <c r="F187" s="744"/>
      <c r="G187" s="744"/>
      <c r="H187" s="744"/>
      <c r="I187" s="745"/>
      <c r="J187" s="555" t="s">
        <v>97</v>
      </c>
      <c r="K187" s="556"/>
      <c r="L187" s="556"/>
      <c r="M187" s="556"/>
      <c r="N187" s="556"/>
      <c r="O187" s="556"/>
      <c r="P187" s="556"/>
      <c r="Q187" s="556"/>
      <c r="R187" s="556"/>
      <c r="S187" s="556"/>
      <c r="T187" s="556"/>
      <c r="U187" s="556"/>
      <c r="V187" s="556"/>
      <c r="W187" s="556"/>
      <c r="X187" s="556"/>
      <c r="Y187" s="556"/>
      <c r="Z187" s="556"/>
      <c r="AA187" s="556"/>
      <c r="AB187" s="556"/>
      <c r="AC187" s="556"/>
      <c r="AD187" s="556"/>
      <c r="AE187" s="556"/>
      <c r="AF187" s="557"/>
      <c r="AG187" s="564" t="s">
        <v>98</v>
      </c>
      <c r="AH187" s="565"/>
      <c r="AI187" s="565"/>
      <c r="AJ187" s="565"/>
      <c r="AK187" s="565"/>
      <c r="AL187" s="566"/>
      <c r="AM187" s="787" t="s">
        <v>149</v>
      </c>
      <c r="AN187" s="788"/>
      <c r="AO187" s="788"/>
      <c r="AP187" s="788"/>
      <c r="AQ187" s="788"/>
      <c r="AR187" s="789"/>
      <c r="AS187" s="796" t="s">
        <v>109</v>
      </c>
      <c r="AT187" s="797"/>
      <c r="AU187" s="797"/>
      <c r="AV187" s="797"/>
      <c r="AW187" s="797"/>
      <c r="AX187" s="798"/>
      <c r="AY187" s="787" t="s">
        <v>110</v>
      </c>
      <c r="AZ187" s="788"/>
      <c r="BA187" s="788"/>
      <c r="BB187" s="788"/>
      <c r="BC187" s="788"/>
      <c r="BD187" s="789"/>
      <c r="BH187" s="2"/>
      <c r="BI187" s="2"/>
      <c r="BJ187" s="2"/>
      <c r="BK187" s="2"/>
    </row>
    <row r="188" spans="1:66" ht="14.25" customHeight="1" x14ac:dyDescent="0.4">
      <c r="B188" s="7"/>
      <c r="C188" s="59"/>
      <c r="D188" s="781"/>
      <c r="E188" s="782"/>
      <c r="F188" s="782"/>
      <c r="G188" s="782"/>
      <c r="H188" s="782"/>
      <c r="I188" s="783"/>
      <c r="J188" s="558"/>
      <c r="K188" s="559"/>
      <c r="L188" s="559"/>
      <c r="M188" s="559"/>
      <c r="N188" s="559"/>
      <c r="O188" s="559"/>
      <c r="P188" s="559"/>
      <c r="Q188" s="559"/>
      <c r="R188" s="559"/>
      <c r="S188" s="559"/>
      <c r="T188" s="559"/>
      <c r="U188" s="559"/>
      <c r="V188" s="559"/>
      <c r="W188" s="559"/>
      <c r="X188" s="559"/>
      <c r="Y188" s="559"/>
      <c r="Z188" s="559"/>
      <c r="AA188" s="559"/>
      <c r="AB188" s="559"/>
      <c r="AC188" s="559"/>
      <c r="AD188" s="559"/>
      <c r="AE188" s="559"/>
      <c r="AF188" s="560"/>
      <c r="AG188" s="567"/>
      <c r="AH188" s="568"/>
      <c r="AI188" s="568"/>
      <c r="AJ188" s="568"/>
      <c r="AK188" s="568"/>
      <c r="AL188" s="569"/>
      <c r="AM188" s="790"/>
      <c r="AN188" s="791"/>
      <c r="AO188" s="791"/>
      <c r="AP188" s="791"/>
      <c r="AQ188" s="791"/>
      <c r="AR188" s="792"/>
      <c r="AS188" s="799"/>
      <c r="AT188" s="800"/>
      <c r="AU188" s="800"/>
      <c r="AV188" s="800"/>
      <c r="AW188" s="800"/>
      <c r="AX188" s="801"/>
      <c r="AY188" s="790"/>
      <c r="AZ188" s="791"/>
      <c r="BA188" s="791"/>
      <c r="BB188" s="791"/>
      <c r="BC188" s="791"/>
      <c r="BD188" s="792"/>
      <c r="BH188" s="2"/>
      <c r="BI188" s="2"/>
      <c r="BJ188" s="2"/>
      <c r="BK188" s="2"/>
    </row>
    <row r="189" spans="1:66" ht="14.25" customHeight="1" x14ac:dyDescent="0.4">
      <c r="B189" s="7"/>
      <c r="C189" s="59"/>
      <c r="D189" s="784"/>
      <c r="E189" s="785"/>
      <c r="F189" s="785"/>
      <c r="G189" s="785"/>
      <c r="H189" s="785"/>
      <c r="I189" s="786"/>
      <c r="J189" s="561"/>
      <c r="K189" s="562"/>
      <c r="L189" s="562"/>
      <c r="M189" s="562"/>
      <c r="N189" s="562"/>
      <c r="O189" s="562"/>
      <c r="P189" s="562"/>
      <c r="Q189" s="562"/>
      <c r="R189" s="562"/>
      <c r="S189" s="562"/>
      <c r="T189" s="562"/>
      <c r="U189" s="562"/>
      <c r="V189" s="562"/>
      <c r="W189" s="562"/>
      <c r="X189" s="562"/>
      <c r="Y189" s="562"/>
      <c r="Z189" s="562"/>
      <c r="AA189" s="562"/>
      <c r="AB189" s="562"/>
      <c r="AC189" s="562"/>
      <c r="AD189" s="562"/>
      <c r="AE189" s="562"/>
      <c r="AF189" s="563"/>
      <c r="AG189" s="570"/>
      <c r="AH189" s="571"/>
      <c r="AI189" s="571"/>
      <c r="AJ189" s="571"/>
      <c r="AK189" s="571"/>
      <c r="AL189" s="572"/>
      <c r="AM189" s="793"/>
      <c r="AN189" s="794"/>
      <c r="AO189" s="794"/>
      <c r="AP189" s="794"/>
      <c r="AQ189" s="794"/>
      <c r="AR189" s="795"/>
      <c r="AS189" s="802"/>
      <c r="AT189" s="803"/>
      <c r="AU189" s="803"/>
      <c r="AV189" s="803"/>
      <c r="AW189" s="803"/>
      <c r="AX189" s="804"/>
      <c r="AY189" s="793"/>
      <c r="AZ189" s="794"/>
      <c r="BA189" s="794"/>
      <c r="BB189" s="794"/>
      <c r="BC189" s="794"/>
      <c r="BD189" s="795"/>
      <c r="BH189" s="2"/>
      <c r="BI189" s="2"/>
      <c r="BJ189" s="2"/>
      <c r="BK189" s="2"/>
    </row>
    <row r="190" spans="1:66" ht="14.25" customHeight="1" x14ac:dyDescent="0.4">
      <c r="A190" s="3"/>
      <c r="B190" s="66"/>
      <c r="C190" s="67"/>
      <c r="D190" s="580"/>
      <c r="E190" s="581"/>
      <c r="F190" s="581"/>
      <c r="G190" s="581"/>
      <c r="H190" s="581"/>
      <c r="I190" s="582"/>
      <c r="J190" s="702"/>
      <c r="K190" s="703"/>
      <c r="L190" s="703"/>
      <c r="M190" s="703"/>
      <c r="N190" s="703"/>
      <c r="O190" s="703"/>
      <c r="P190" s="703"/>
      <c r="Q190" s="703"/>
      <c r="R190" s="703"/>
      <c r="S190" s="703"/>
      <c r="T190" s="703"/>
      <c r="U190" s="703"/>
      <c r="V190" s="703"/>
      <c r="W190" s="703"/>
      <c r="X190" s="703"/>
      <c r="Y190" s="703"/>
      <c r="Z190" s="703"/>
      <c r="AA190" s="703"/>
      <c r="AB190" s="703"/>
      <c r="AC190" s="703"/>
      <c r="AD190" s="703"/>
      <c r="AE190" s="703"/>
      <c r="AF190" s="704"/>
      <c r="AG190" s="2644"/>
      <c r="AH190" s="1505"/>
      <c r="AI190" s="1505"/>
      <c r="AJ190" s="1505"/>
      <c r="AK190" s="1505"/>
      <c r="AL190" s="1506"/>
      <c r="AM190" s="537"/>
      <c r="AN190" s="538"/>
      <c r="AO190" s="538"/>
      <c r="AP190" s="538"/>
      <c r="AQ190" s="538"/>
      <c r="AR190" s="539"/>
      <c r="AS190" s="543"/>
      <c r="AT190" s="544"/>
      <c r="AU190" s="544"/>
      <c r="AV190" s="544"/>
      <c r="AW190" s="544"/>
      <c r="AX190" s="545"/>
      <c r="AY190" s="769">
        <f>AM190*AS190</f>
        <v>0</v>
      </c>
      <c r="AZ190" s="770"/>
      <c r="BA190" s="770"/>
      <c r="BB190" s="770"/>
      <c r="BC190" s="770"/>
      <c r="BD190" s="771"/>
      <c r="BE190" s="3"/>
      <c r="BF190" s="3"/>
      <c r="BG190" s="3"/>
    </row>
    <row r="191" spans="1:66" ht="14.25" customHeight="1" x14ac:dyDescent="0.4">
      <c r="A191" s="3"/>
      <c r="B191" s="66"/>
      <c r="C191" s="67"/>
      <c r="D191" s="583"/>
      <c r="E191" s="584"/>
      <c r="F191" s="584"/>
      <c r="G191" s="584"/>
      <c r="H191" s="584"/>
      <c r="I191" s="585"/>
      <c r="J191" s="705"/>
      <c r="K191" s="706"/>
      <c r="L191" s="706"/>
      <c r="M191" s="706"/>
      <c r="N191" s="706"/>
      <c r="O191" s="706"/>
      <c r="P191" s="706"/>
      <c r="Q191" s="706"/>
      <c r="R191" s="706"/>
      <c r="S191" s="706"/>
      <c r="T191" s="706"/>
      <c r="U191" s="706"/>
      <c r="V191" s="706"/>
      <c r="W191" s="706"/>
      <c r="X191" s="706"/>
      <c r="Y191" s="706"/>
      <c r="Z191" s="706"/>
      <c r="AA191" s="706"/>
      <c r="AB191" s="706"/>
      <c r="AC191" s="706"/>
      <c r="AD191" s="706"/>
      <c r="AE191" s="706"/>
      <c r="AF191" s="707"/>
      <c r="AG191" s="1507"/>
      <c r="AH191" s="1508"/>
      <c r="AI191" s="1508"/>
      <c r="AJ191" s="1508"/>
      <c r="AK191" s="1508"/>
      <c r="AL191" s="1509"/>
      <c r="AM191" s="691"/>
      <c r="AN191" s="692"/>
      <c r="AO191" s="692"/>
      <c r="AP191" s="692"/>
      <c r="AQ191" s="692"/>
      <c r="AR191" s="693"/>
      <c r="AS191" s="694"/>
      <c r="AT191" s="695"/>
      <c r="AU191" s="695"/>
      <c r="AV191" s="695"/>
      <c r="AW191" s="695"/>
      <c r="AX191" s="696"/>
      <c r="AY191" s="772"/>
      <c r="AZ191" s="773"/>
      <c r="BA191" s="773"/>
      <c r="BB191" s="773"/>
      <c r="BC191" s="773"/>
      <c r="BD191" s="774"/>
      <c r="BE191" s="3"/>
      <c r="BF191" s="3"/>
      <c r="BG191" s="3"/>
    </row>
    <row r="192" spans="1:66" ht="14.25" customHeight="1" x14ac:dyDescent="0.4">
      <c r="A192" s="3"/>
      <c r="B192" s="66"/>
      <c r="C192" s="67"/>
      <c r="D192" s="586"/>
      <c r="E192" s="587"/>
      <c r="F192" s="587"/>
      <c r="G192" s="587"/>
      <c r="H192" s="587"/>
      <c r="I192" s="588"/>
      <c r="J192" s="778" t="s">
        <v>150</v>
      </c>
      <c r="K192" s="779"/>
      <c r="L192" s="779"/>
      <c r="M192" s="779"/>
      <c r="N192" s="779"/>
      <c r="O192" s="779"/>
      <c r="P192" s="779"/>
      <c r="Q192" s="779"/>
      <c r="R192" s="779"/>
      <c r="S192" s="779"/>
      <c r="T192" s="779"/>
      <c r="U192" s="779"/>
      <c r="V192" s="779"/>
      <c r="W192" s="779"/>
      <c r="X192" s="779"/>
      <c r="Y192" s="779"/>
      <c r="Z192" s="779"/>
      <c r="AA192" s="779"/>
      <c r="AB192" s="779"/>
      <c r="AC192" s="779"/>
      <c r="AD192" s="779"/>
      <c r="AE192" s="779"/>
      <c r="AF192" s="780"/>
      <c r="AG192" s="1510"/>
      <c r="AH192" s="1511"/>
      <c r="AI192" s="1511"/>
      <c r="AJ192" s="1511"/>
      <c r="AK192" s="1511"/>
      <c r="AL192" s="1512"/>
      <c r="AM192" s="540"/>
      <c r="AN192" s="541"/>
      <c r="AO192" s="541"/>
      <c r="AP192" s="541"/>
      <c r="AQ192" s="541"/>
      <c r="AR192" s="542"/>
      <c r="AS192" s="546"/>
      <c r="AT192" s="547"/>
      <c r="AU192" s="547"/>
      <c r="AV192" s="547"/>
      <c r="AW192" s="547"/>
      <c r="AX192" s="548"/>
      <c r="AY192" s="775"/>
      <c r="AZ192" s="776"/>
      <c r="BA192" s="776"/>
      <c r="BB192" s="776"/>
      <c r="BC192" s="776"/>
      <c r="BD192" s="777"/>
      <c r="BE192" s="3"/>
      <c r="BF192" s="3"/>
      <c r="BG192" s="3"/>
    </row>
    <row r="193" spans="1:63" ht="14.25" customHeight="1" x14ac:dyDescent="0.4">
      <c r="A193" s="3"/>
      <c r="B193" s="66"/>
      <c r="C193" s="67"/>
      <c r="D193" s="580"/>
      <c r="E193" s="581"/>
      <c r="F193" s="581"/>
      <c r="G193" s="581"/>
      <c r="H193" s="581"/>
      <c r="I193" s="582"/>
      <c r="J193" s="702"/>
      <c r="K193" s="703"/>
      <c r="L193" s="703"/>
      <c r="M193" s="703"/>
      <c r="N193" s="703"/>
      <c r="O193" s="703"/>
      <c r="P193" s="703"/>
      <c r="Q193" s="703"/>
      <c r="R193" s="703"/>
      <c r="S193" s="703"/>
      <c r="T193" s="703"/>
      <c r="U193" s="703"/>
      <c r="V193" s="703"/>
      <c r="W193" s="703"/>
      <c r="X193" s="703"/>
      <c r="Y193" s="703"/>
      <c r="Z193" s="703"/>
      <c r="AA193" s="703"/>
      <c r="AB193" s="703"/>
      <c r="AC193" s="703"/>
      <c r="AD193" s="703"/>
      <c r="AE193" s="703"/>
      <c r="AF193" s="704"/>
      <c r="AG193" s="2644"/>
      <c r="AH193" s="1505"/>
      <c r="AI193" s="1505"/>
      <c r="AJ193" s="1505"/>
      <c r="AK193" s="1505"/>
      <c r="AL193" s="1506"/>
      <c r="AM193" s="537"/>
      <c r="AN193" s="538"/>
      <c r="AO193" s="538"/>
      <c r="AP193" s="538"/>
      <c r="AQ193" s="538"/>
      <c r="AR193" s="539"/>
      <c r="AS193" s="543"/>
      <c r="AT193" s="544"/>
      <c r="AU193" s="544"/>
      <c r="AV193" s="544"/>
      <c r="AW193" s="544"/>
      <c r="AX193" s="545"/>
      <c r="AY193" s="769">
        <f>AM193*AS193</f>
        <v>0</v>
      </c>
      <c r="AZ193" s="770"/>
      <c r="BA193" s="770"/>
      <c r="BB193" s="770"/>
      <c r="BC193" s="770"/>
      <c r="BD193" s="771"/>
      <c r="BE193" s="3"/>
      <c r="BF193" s="3"/>
      <c r="BG193" s="3"/>
    </row>
    <row r="194" spans="1:63" ht="14.25" customHeight="1" x14ac:dyDescent="0.4">
      <c r="A194" s="3"/>
      <c r="B194" s="66"/>
      <c r="C194" s="67"/>
      <c r="D194" s="583"/>
      <c r="E194" s="584"/>
      <c r="F194" s="584"/>
      <c r="G194" s="584"/>
      <c r="H194" s="584"/>
      <c r="I194" s="585"/>
      <c r="J194" s="705"/>
      <c r="K194" s="706"/>
      <c r="L194" s="706"/>
      <c r="M194" s="706"/>
      <c r="N194" s="706"/>
      <c r="O194" s="706"/>
      <c r="P194" s="706"/>
      <c r="Q194" s="706"/>
      <c r="R194" s="706"/>
      <c r="S194" s="706"/>
      <c r="T194" s="706"/>
      <c r="U194" s="706"/>
      <c r="V194" s="706"/>
      <c r="W194" s="706"/>
      <c r="X194" s="706"/>
      <c r="Y194" s="706"/>
      <c r="Z194" s="706"/>
      <c r="AA194" s="706"/>
      <c r="AB194" s="706"/>
      <c r="AC194" s="706"/>
      <c r="AD194" s="706"/>
      <c r="AE194" s="706"/>
      <c r="AF194" s="707"/>
      <c r="AG194" s="1507"/>
      <c r="AH194" s="1508"/>
      <c r="AI194" s="1508"/>
      <c r="AJ194" s="1508"/>
      <c r="AK194" s="1508"/>
      <c r="AL194" s="1509"/>
      <c r="AM194" s="691"/>
      <c r="AN194" s="692"/>
      <c r="AO194" s="692"/>
      <c r="AP194" s="692"/>
      <c r="AQ194" s="692"/>
      <c r="AR194" s="693"/>
      <c r="AS194" s="694"/>
      <c r="AT194" s="695"/>
      <c r="AU194" s="695"/>
      <c r="AV194" s="695"/>
      <c r="AW194" s="695"/>
      <c r="AX194" s="696"/>
      <c r="AY194" s="772"/>
      <c r="AZ194" s="773"/>
      <c r="BA194" s="773"/>
      <c r="BB194" s="773"/>
      <c r="BC194" s="773"/>
      <c r="BD194" s="774"/>
      <c r="BE194" s="3"/>
      <c r="BF194" s="3"/>
      <c r="BG194" s="3"/>
    </row>
    <row r="195" spans="1:63" ht="14.25" customHeight="1" x14ac:dyDescent="0.4">
      <c r="A195" s="3"/>
      <c r="B195" s="66"/>
      <c r="C195" s="67"/>
      <c r="D195" s="586"/>
      <c r="E195" s="587"/>
      <c r="F195" s="587"/>
      <c r="G195" s="587"/>
      <c r="H195" s="587"/>
      <c r="I195" s="588"/>
      <c r="J195" s="778" t="s">
        <v>150</v>
      </c>
      <c r="K195" s="779"/>
      <c r="L195" s="779"/>
      <c r="M195" s="779"/>
      <c r="N195" s="779"/>
      <c r="O195" s="779"/>
      <c r="P195" s="779"/>
      <c r="Q195" s="779"/>
      <c r="R195" s="779"/>
      <c r="S195" s="779"/>
      <c r="T195" s="779"/>
      <c r="U195" s="779"/>
      <c r="V195" s="779"/>
      <c r="W195" s="779"/>
      <c r="X195" s="779"/>
      <c r="Y195" s="779"/>
      <c r="Z195" s="779"/>
      <c r="AA195" s="779"/>
      <c r="AB195" s="779"/>
      <c r="AC195" s="779"/>
      <c r="AD195" s="779"/>
      <c r="AE195" s="779"/>
      <c r="AF195" s="780"/>
      <c r="AG195" s="1510"/>
      <c r="AH195" s="1511"/>
      <c r="AI195" s="1511"/>
      <c r="AJ195" s="1511"/>
      <c r="AK195" s="1511"/>
      <c r="AL195" s="1512"/>
      <c r="AM195" s="540"/>
      <c r="AN195" s="541"/>
      <c r="AO195" s="541"/>
      <c r="AP195" s="541"/>
      <c r="AQ195" s="541"/>
      <c r="AR195" s="542"/>
      <c r="AS195" s="546"/>
      <c r="AT195" s="547"/>
      <c r="AU195" s="547"/>
      <c r="AV195" s="547"/>
      <c r="AW195" s="547"/>
      <c r="AX195" s="548"/>
      <c r="AY195" s="775"/>
      <c r="AZ195" s="776"/>
      <c r="BA195" s="776"/>
      <c r="BB195" s="776"/>
      <c r="BC195" s="776"/>
      <c r="BD195" s="777"/>
      <c r="BE195" s="3"/>
      <c r="BF195" s="3"/>
      <c r="BG195" s="3"/>
    </row>
    <row r="196" spans="1:63" ht="15" customHeight="1" x14ac:dyDescent="0.4">
      <c r="A196" s="3"/>
      <c r="B196" s="3"/>
      <c r="C196" s="3"/>
      <c r="D196" s="580"/>
      <c r="E196" s="581"/>
      <c r="F196" s="581"/>
      <c r="G196" s="581"/>
      <c r="H196" s="581"/>
      <c r="I196" s="582"/>
      <c r="J196" s="702"/>
      <c r="K196" s="703"/>
      <c r="L196" s="703"/>
      <c r="M196" s="703"/>
      <c r="N196" s="703"/>
      <c r="O196" s="703"/>
      <c r="P196" s="703"/>
      <c r="Q196" s="703"/>
      <c r="R196" s="703"/>
      <c r="S196" s="703"/>
      <c r="T196" s="703"/>
      <c r="U196" s="703"/>
      <c r="V196" s="703"/>
      <c r="W196" s="703"/>
      <c r="X196" s="703"/>
      <c r="Y196" s="703"/>
      <c r="Z196" s="703"/>
      <c r="AA196" s="703"/>
      <c r="AB196" s="703"/>
      <c r="AC196" s="703"/>
      <c r="AD196" s="703"/>
      <c r="AE196" s="703"/>
      <c r="AF196" s="704"/>
      <c r="AG196" s="2644"/>
      <c r="AH196" s="1505"/>
      <c r="AI196" s="1505"/>
      <c r="AJ196" s="1505"/>
      <c r="AK196" s="1505"/>
      <c r="AL196" s="1506"/>
      <c r="AM196" s="537"/>
      <c r="AN196" s="538"/>
      <c r="AO196" s="538"/>
      <c r="AP196" s="538"/>
      <c r="AQ196" s="538"/>
      <c r="AR196" s="539"/>
      <c r="AS196" s="543"/>
      <c r="AT196" s="544"/>
      <c r="AU196" s="544"/>
      <c r="AV196" s="544"/>
      <c r="AW196" s="544"/>
      <c r="AX196" s="545"/>
      <c r="AY196" s="769">
        <f>AM196*AS196</f>
        <v>0</v>
      </c>
      <c r="AZ196" s="770"/>
      <c r="BA196" s="770"/>
      <c r="BB196" s="770"/>
      <c r="BC196" s="770"/>
      <c r="BD196" s="771"/>
      <c r="BE196" s="3"/>
      <c r="BF196" s="3"/>
      <c r="BG196" s="3"/>
    </row>
    <row r="197" spans="1:63" ht="15" customHeight="1" x14ac:dyDescent="0.4">
      <c r="A197" s="3"/>
      <c r="B197" s="3"/>
      <c r="C197" s="3"/>
      <c r="D197" s="583"/>
      <c r="E197" s="584"/>
      <c r="F197" s="584"/>
      <c r="G197" s="584"/>
      <c r="H197" s="584"/>
      <c r="I197" s="585"/>
      <c r="J197" s="705"/>
      <c r="K197" s="706"/>
      <c r="L197" s="706"/>
      <c r="M197" s="706"/>
      <c r="N197" s="706"/>
      <c r="O197" s="706"/>
      <c r="P197" s="706"/>
      <c r="Q197" s="706"/>
      <c r="R197" s="706"/>
      <c r="S197" s="706"/>
      <c r="T197" s="706"/>
      <c r="U197" s="706"/>
      <c r="V197" s="706"/>
      <c r="W197" s="706"/>
      <c r="X197" s="706"/>
      <c r="Y197" s="706"/>
      <c r="Z197" s="706"/>
      <c r="AA197" s="706"/>
      <c r="AB197" s="706"/>
      <c r="AC197" s="706"/>
      <c r="AD197" s="706"/>
      <c r="AE197" s="706"/>
      <c r="AF197" s="707"/>
      <c r="AG197" s="1507"/>
      <c r="AH197" s="1508"/>
      <c r="AI197" s="1508"/>
      <c r="AJ197" s="1508"/>
      <c r="AK197" s="1508"/>
      <c r="AL197" s="1509"/>
      <c r="AM197" s="691"/>
      <c r="AN197" s="692"/>
      <c r="AO197" s="692"/>
      <c r="AP197" s="692"/>
      <c r="AQ197" s="692"/>
      <c r="AR197" s="693"/>
      <c r="AS197" s="694"/>
      <c r="AT197" s="695"/>
      <c r="AU197" s="695"/>
      <c r="AV197" s="695"/>
      <c r="AW197" s="695"/>
      <c r="AX197" s="696"/>
      <c r="AY197" s="772"/>
      <c r="AZ197" s="773"/>
      <c r="BA197" s="773"/>
      <c r="BB197" s="773"/>
      <c r="BC197" s="773"/>
      <c r="BD197" s="774"/>
      <c r="BE197" s="3"/>
      <c r="BF197" s="3"/>
      <c r="BG197" s="3"/>
    </row>
    <row r="198" spans="1:63" ht="15" customHeight="1" x14ac:dyDescent="0.4">
      <c r="A198" s="3"/>
      <c r="B198" s="3"/>
      <c r="C198" s="3"/>
      <c r="D198" s="586"/>
      <c r="E198" s="587"/>
      <c r="F198" s="587"/>
      <c r="G198" s="587"/>
      <c r="H198" s="587"/>
      <c r="I198" s="588"/>
      <c r="J198" s="778" t="s">
        <v>150</v>
      </c>
      <c r="K198" s="779"/>
      <c r="L198" s="779"/>
      <c r="M198" s="779"/>
      <c r="N198" s="779"/>
      <c r="O198" s="779"/>
      <c r="P198" s="779"/>
      <c r="Q198" s="779"/>
      <c r="R198" s="779"/>
      <c r="S198" s="779"/>
      <c r="T198" s="779"/>
      <c r="U198" s="779"/>
      <c r="V198" s="779"/>
      <c r="W198" s="779"/>
      <c r="X198" s="779"/>
      <c r="Y198" s="779"/>
      <c r="Z198" s="779"/>
      <c r="AA198" s="779"/>
      <c r="AB198" s="779"/>
      <c r="AC198" s="779"/>
      <c r="AD198" s="779"/>
      <c r="AE198" s="779"/>
      <c r="AF198" s="780"/>
      <c r="AG198" s="1510"/>
      <c r="AH198" s="1511"/>
      <c r="AI198" s="1511"/>
      <c r="AJ198" s="1511"/>
      <c r="AK198" s="1511"/>
      <c r="AL198" s="1512"/>
      <c r="AM198" s="540"/>
      <c r="AN198" s="541"/>
      <c r="AO198" s="541"/>
      <c r="AP198" s="541"/>
      <c r="AQ198" s="541"/>
      <c r="AR198" s="542"/>
      <c r="AS198" s="546"/>
      <c r="AT198" s="547"/>
      <c r="AU198" s="547"/>
      <c r="AV198" s="547"/>
      <c r="AW198" s="547"/>
      <c r="AX198" s="548"/>
      <c r="AY198" s="775"/>
      <c r="AZ198" s="776"/>
      <c r="BA198" s="776"/>
      <c r="BB198" s="776"/>
      <c r="BC198" s="776"/>
      <c r="BD198" s="777"/>
      <c r="BE198" s="3"/>
      <c r="BF198" s="3"/>
      <c r="BG198" s="3"/>
    </row>
    <row r="199" spans="1:63" ht="12" customHeight="1" x14ac:dyDescent="0.4">
      <c r="D199" s="202"/>
      <c r="E199" s="203"/>
      <c r="F199" s="203"/>
      <c r="G199" s="203"/>
      <c r="H199" s="203"/>
      <c r="I199" s="203"/>
      <c r="J199" s="203"/>
      <c r="K199" s="203"/>
      <c r="L199" s="203"/>
      <c r="M199" s="203"/>
      <c r="N199" s="203"/>
      <c r="O199" s="203"/>
      <c r="P199" s="203"/>
      <c r="Q199" s="203"/>
      <c r="R199" s="203"/>
      <c r="S199" s="203"/>
      <c r="T199" s="203"/>
      <c r="U199" s="3"/>
      <c r="V199" s="555" t="s">
        <v>51</v>
      </c>
      <c r="W199" s="556"/>
      <c r="X199" s="556"/>
      <c r="Y199" s="556"/>
      <c r="Z199" s="556"/>
      <c r="AA199" s="557"/>
      <c r="AB199" s="888"/>
      <c r="AC199" s="889"/>
      <c r="AD199" s="889"/>
      <c r="AE199" s="890"/>
      <c r="AF199" s="453" t="s">
        <v>28</v>
      </c>
      <c r="AG199" s="454"/>
      <c r="AH199" s="555" t="s">
        <v>685</v>
      </c>
      <c r="AI199" s="556"/>
      <c r="AJ199" s="556"/>
      <c r="AK199" s="556"/>
      <c r="AL199" s="556"/>
      <c r="AM199" s="556"/>
      <c r="AN199" s="556"/>
      <c r="AO199" s="556"/>
      <c r="AP199" s="556"/>
      <c r="AQ199" s="556"/>
      <c r="AR199" s="556"/>
      <c r="AS199" s="557"/>
      <c r="AT199" s="662">
        <f>SUM(AY190:BD198)</f>
        <v>0</v>
      </c>
      <c r="AU199" s="663"/>
      <c r="AV199" s="663"/>
      <c r="AW199" s="663"/>
      <c r="AX199" s="663"/>
      <c r="AY199" s="663"/>
      <c r="AZ199" s="663"/>
      <c r="BA199" s="663"/>
      <c r="BB199" s="663"/>
      <c r="BC199" s="663"/>
      <c r="BD199" s="664"/>
      <c r="BE199" s="3"/>
      <c r="BF199" s="3"/>
      <c r="BG199" s="3"/>
      <c r="BK199" s="2"/>
    </row>
    <row r="200" spans="1:63" ht="12" customHeight="1" x14ac:dyDescent="0.4">
      <c r="D200" s="204"/>
      <c r="E200" s="204"/>
      <c r="F200" s="204"/>
      <c r="G200" s="204"/>
      <c r="H200" s="204"/>
      <c r="I200" s="204"/>
      <c r="J200" s="204"/>
      <c r="K200" s="204"/>
      <c r="L200" s="204"/>
      <c r="M200" s="204"/>
      <c r="N200" s="204"/>
      <c r="O200" s="204"/>
      <c r="P200" s="204"/>
      <c r="Q200" s="204"/>
      <c r="R200" s="204"/>
      <c r="S200" s="204"/>
      <c r="T200" s="204"/>
      <c r="U200" s="3"/>
      <c r="V200" s="558"/>
      <c r="W200" s="559"/>
      <c r="X200" s="559"/>
      <c r="Y200" s="559"/>
      <c r="Z200" s="559"/>
      <c r="AA200" s="560"/>
      <c r="AB200" s="1502"/>
      <c r="AC200" s="1503"/>
      <c r="AD200" s="1503"/>
      <c r="AE200" s="1504"/>
      <c r="AF200" s="1341"/>
      <c r="AG200" s="1053"/>
      <c r="AH200" s="558"/>
      <c r="AI200" s="559"/>
      <c r="AJ200" s="559"/>
      <c r="AK200" s="559"/>
      <c r="AL200" s="559"/>
      <c r="AM200" s="559"/>
      <c r="AN200" s="559"/>
      <c r="AO200" s="559"/>
      <c r="AP200" s="559"/>
      <c r="AQ200" s="559"/>
      <c r="AR200" s="559"/>
      <c r="AS200" s="560"/>
      <c r="AT200" s="665"/>
      <c r="AU200" s="666"/>
      <c r="AV200" s="666"/>
      <c r="AW200" s="666"/>
      <c r="AX200" s="666"/>
      <c r="AY200" s="666"/>
      <c r="AZ200" s="666"/>
      <c r="BA200" s="666"/>
      <c r="BB200" s="666"/>
      <c r="BC200" s="666"/>
      <c r="BD200" s="667"/>
      <c r="BE200" s="3"/>
      <c r="BF200" s="3"/>
      <c r="BG200" s="3"/>
      <c r="BK200" s="2"/>
    </row>
    <row r="201" spans="1:63" ht="12" customHeight="1" x14ac:dyDescent="0.4">
      <c r="U201" s="3"/>
      <c r="V201" s="561"/>
      <c r="W201" s="562"/>
      <c r="X201" s="562"/>
      <c r="Y201" s="562"/>
      <c r="Z201" s="562"/>
      <c r="AA201" s="563"/>
      <c r="AB201" s="891"/>
      <c r="AC201" s="892"/>
      <c r="AD201" s="892"/>
      <c r="AE201" s="893"/>
      <c r="AF201" s="455"/>
      <c r="AG201" s="456"/>
      <c r="AH201" s="561"/>
      <c r="AI201" s="562"/>
      <c r="AJ201" s="562"/>
      <c r="AK201" s="562"/>
      <c r="AL201" s="562"/>
      <c r="AM201" s="562"/>
      <c r="AN201" s="562"/>
      <c r="AO201" s="562"/>
      <c r="AP201" s="562"/>
      <c r="AQ201" s="562"/>
      <c r="AR201" s="562"/>
      <c r="AS201" s="563"/>
      <c r="AT201" s="668"/>
      <c r="AU201" s="669"/>
      <c r="AV201" s="669"/>
      <c r="AW201" s="669"/>
      <c r="AX201" s="669"/>
      <c r="AY201" s="669"/>
      <c r="AZ201" s="669"/>
      <c r="BA201" s="669"/>
      <c r="BB201" s="669"/>
      <c r="BC201" s="669"/>
      <c r="BD201" s="670"/>
      <c r="BE201" s="3"/>
      <c r="BF201" s="3"/>
      <c r="BG201" s="3"/>
      <c r="BK201" s="2"/>
    </row>
    <row r="202" spans="1:63" ht="6.75" customHeight="1" x14ac:dyDescent="0.4">
      <c r="B202" s="7"/>
      <c r="C202" s="7"/>
      <c r="D202" s="76"/>
      <c r="E202" s="76"/>
      <c r="F202" s="76"/>
      <c r="G202" s="76"/>
      <c r="H202" s="76"/>
      <c r="I202" s="76"/>
      <c r="J202" s="76"/>
      <c r="K202" s="76"/>
      <c r="L202" s="76"/>
      <c r="M202" s="76"/>
      <c r="N202" s="183"/>
      <c r="O202" s="183"/>
      <c r="P202" s="183"/>
      <c r="Q202" s="183"/>
      <c r="R202" s="183"/>
      <c r="S202" s="183"/>
      <c r="T202" s="183"/>
      <c r="U202" s="183"/>
      <c r="V202" s="183"/>
      <c r="W202" s="183"/>
      <c r="X202" s="183"/>
      <c r="Y202" s="183"/>
      <c r="Z202" s="183"/>
      <c r="AA202" s="183"/>
      <c r="AB202" s="183"/>
      <c r="AC202" s="183"/>
      <c r="AD202" s="183"/>
      <c r="AE202" s="183"/>
      <c r="AF202" s="183"/>
      <c r="AG202" s="182"/>
      <c r="AH202" s="182"/>
      <c r="AI202" s="182"/>
      <c r="AJ202" s="182"/>
      <c r="AK202" s="182"/>
      <c r="AL202" s="182"/>
      <c r="AM202" s="182"/>
      <c r="AN202" s="200"/>
      <c r="AO202" s="200"/>
      <c r="AP202" s="200"/>
      <c r="AQ202" s="200"/>
      <c r="AR202" s="200"/>
      <c r="AS202" s="200"/>
      <c r="AT202" s="184"/>
      <c r="AU202" s="184"/>
      <c r="AV202" s="184"/>
      <c r="AW202" s="184"/>
      <c r="AX202" s="184"/>
      <c r="AY202" s="184"/>
      <c r="AZ202" s="201"/>
      <c r="BA202" s="201"/>
      <c r="BB202" s="201"/>
      <c r="BC202" s="201"/>
      <c r="BD202" s="201"/>
      <c r="BE202" s="201"/>
      <c r="BH202" s="2"/>
      <c r="BI202" s="2"/>
      <c r="BJ202" s="2"/>
      <c r="BK202" s="2"/>
    </row>
    <row r="203" spans="1:63" ht="12" customHeight="1" x14ac:dyDescent="0.4">
      <c r="B203" s="3"/>
      <c r="C203" s="114" t="s">
        <v>319</v>
      </c>
      <c r="D203" s="64"/>
      <c r="E203" s="64"/>
      <c r="F203" s="64"/>
      <c r="G203" s="64"/>
      <c r="H203" s="64"/>
      <c r="I203" s="64"/>
      <c r="J203" s="64"/>
      <c r="K203" s="64"/>
      <c r="L203" s="64"/>
      <c r="BH203" s="2"/>
      <c r="BI203" s="2"/>
      <c r="BJ203" s="2"/>
      <c r="BK203" s="2"/>
    </row>
    <row r="204" spans="1:63" ht="14.25" customHeight="1" x14ac:dyDescent="0.4">
      <c r="B204" s="7"/>
      <c r="C204" s="59"/>
      <c r="D204" s="573" t="s">
        <v>96</v>
      </c>
      <c r="E204" s="744"/>
      <c r="F204" s="744"/>
      <c r="G204" s="744"/>
      <c r="H204" s="744"/>
      <c r="I204" s="745"/>
      <c r="J204" s="555" t="s">
        <v>97</v>
      </c>
      <c r="K204" s="556"/>
      <c r="L204" s="556"/>
      <c r="M204" s="556"/>
      <c r="N204" s="556"/>
      <c r="O204" s="556"/>
      <c r="P204" s="556"/>
      <c r="Q204" s="556"/>
      <c r="R204" s="556"/>
      <c r="S204" s="556"/>
      <c r="T204" s="556"/>
      <c r="U204" s="556"/>
      <c r="V204" s="556"/>
      <c r="W204" s="556"/>
      <c r="X204" s="556"/>
      <c r="Y204" s="556"/>
      <c r="Z204" s="556"/>
      <c r="AA204" s="556"/>
      <c r="AB204" s="556"/>
      <c r="AC204" s="556"/>
      <c r="AD204" s="556"/>
      <c r="AE204" s="573" t="s">
        <v>96</v>
      </c>
      <c r="AF204" s="744"/>
      <c r="AG204" s="744"/>
      <c r="AH204" s="744"/>
      <c r="AI204" s="744"/>
      <c r="AJ204" s="745"/>
      <c r="AK204" s="555" t="s">
        <v>97</v>
      </c>
      <c r="AL204" s="556"/>
      <c r="AM204" s="556"/>
      <c r="AN204" s="556"/>
      <c r="AO204" s="556"/>
      <c r="AP204" s="556"/>
      <c r="AQ204" s="556"/>
      <c r="AR204" s="556"/>
      <c r="AS204" s="556"/>
      <c r="AT204" s="556"/>
      <c r="AU204" s="556"/>
      <c r="AV204" s="556"/>
      <c r="AW204" s="556"/>
      <c r="AX204" s="556"/>
      <c r="AY204" s="556"/>
      <c r="AZ204" s="556"/>
      <c r="BA204" s="556"/>
      <c r="BB204" s="556"/>
      <c r="BC204" s="556"/>
      <c r="BD204" s="556"/>
      <c r="BE204" s="557"/>
      <c r="BF204" s="403"/>
      <c r="BG204" s="191"/>
      <c r="BJ204" s="2"/>
      <c r="BK204" s="2"/>
    </row>
    <row r="205" spans="1:63" ht="14.25" customHeight="1" x14ac:dyDescent="0.4">
      <c r="B205" s="7"/>
      <c r="C205" s="59"/>
      <c r="D205" s="781"/>
      <c r="E205" s="782"/>
      <c r="F205" s="782"/>
      <c r="G205" s="782"/>
      <c r="H205" s="782"/>
      <c r="I205" s="783"/>
      <c r="J205" s="558"/>
      <c r="K205" s="559"/>
      <c r="L205" s="559"/>
      <c r="M205" s="559"/>
      <c r="N205" s="559"/>
      <c r="O205" s="559"/>
      <c r="P205" s="559"/>
      <c r="Q205" s="559"/>
      <c r="R205" s="559"/>
      <c r="S205" s="559"/>
      <c r="T205" s="559"/>
      <c r="U205" s="559"/>
      <c r="V205" s="559"/>
      <c r="W205" s="559"/>
      <c r="X205" s="559"/>
      <c r="Y205" s="559"/>
      <c r="Z205" s="559"/>
      <c r="AA205" s="559"/>
      <c r="AB205" s="559"/>
      <c r="AC205" s="559"/>
      <c r="AD205" s="559"/>
      <c r="AE205" s="781"/>
      <c r="AF205" s="782"/>
      <c r="AG205" s="782"/>
      <c r="AH205" s="782"/>
      <c r="AI205" s="782"/>
      <c r="AJ205" s="783"/>
      <c r="AK205" s="558"/>
      <c r="AL205" s="559"/>
      <c r="AM205" s="559"/>
      <c r="AN205" s="559"/>
      <c r="AO205" s="559"/>
      <c r="AP205" s="559"/>
      <c r="AQ205" s="559"/>
      <c r="AR205" s="559"/>
      <c r="AS205" s="559"/>
      <c r="AT205" s="559"/>
      <c r="AU205" s="559"/>
      <c r="AV205" s="559"/>
      <c r="AW205" s="559"/>
      <c r="AX205" s="559"/>
      <c r="AY205" s="559"/>
      <c r="AZ205" s="559"/>
      <c r="BA205" s="559"/>
      <c r="BB205" s="559"/>
      <c r="BC205" s="559"/>
      <c r="BD205" s="559"/>
      <c r="BE205" s="560"/>
      <c r="BF205" s="191"/>
      <c r="BG205" s="191"/>
      <c r="BJ205" s="2"/>
      <c r="BK205" s="2"/>
    </row>
    <row r="206" spans="1:63" ht="14.25" customHeight="1" x14ac:dyDescent="0.4">
      <c r="B206" s="7"/>
      <c r="C206" s="59"/>
      <c r="D206" s="784"/>
      <c r="E206" s="785"/>
      <c r="F206" s="785"/>
      <c r="G206" s="785"/>
      <c r="H206" s="785"/>
      <c r="I206" s="786"/>
      <c r="J206" s="561"/>
      <c r="K206" s="562"/>
      <c r="L206" s="562"/>
      <c r="M206" s="562"/>
      <c r="N206" s="562"/>
      <c r="O206" s="562"/>
      <c r="P206" s="562"/>
      <c r="Q206" s="562"/>
      <c r="R206" s="562"/>
      <c r="S206" s="562"/>
      <c r="T206" s="562"/>
      <c r="U206" s="562"/>
      <c r="V206" s="562"/>
      <c r="W206" s="562"/>
      <c r="X206" s="562"/>
      <c r="Y206" s="562"/>
      <c r="Z206" s="562"/>
      <c r="AA206" s="562"/>
      <c r="AB206" s="562"/>
      <c r="AC206" s="562"/>
      <c r="AD206" s="562"/>
      <c r="AE206" s="784"/>
      <c r="AF206" s="785"/>
      <c r="AG206" s="785"/>
      <c r="AH206" s="785"/>
      <c r="AI206" s="785"/>
      <c r="AJ206" s="786"/>
      <c r="AK206" s="561"/>
      <c r="AL206" s="562"/>
      <c r="AM206" s="562"/>
      <c r="AN206" s="562"/>
      <c r="AO206" s="562"/>
      <c r="AP206" s="562"/>
      <c r="AQ206" s="562"/>
      <c r="AR206" s="562"/>
      <c r="AS206" s="562"/>
      <c r="AT206" s="562"/>
      <c r="AU206" s="562"/>
      <c r="AV206" s="562"/>
      <c r="AW206" s="562"/>
      <c r="AX206" s="562"/>
      <c r="AY206" s="562"/>
      <c r="AZ206" s="562"/>
      <c r="BA206" s="562"/>
      <c r="BB206" s="562"/>
      <c r="BC206" s="562"/>
      <c r="BD206" s="562"/>
      <c r="BE206" s="563"/>
      <c r="BF206" s="403"/>
      <c r="BG206" s="191"/>
      <c r="BJ206" s="2"/>
      <c r="BK206" s="2"/>
    </row>
    <row r="207" spans="1:63" ht="14.25" customHeight="1" x14ac:dyDescent="0.4">
      <c r="A207" s="3"/>
      <c r="B207" s="66"/>
      <c r="C207" s="67"/>
      <c r="D207" s="580"/>
      <c r="E207" s="581"/>
      <c r="F207" s="581"/>
      <c r="G207" s="581"/>
      <c r="H207" s="581"/>
      <c r="I207" s="582"/>
      <c r="J207" s="702"/>
      <c r="K207" s="703"/>
      <c r="L207" s="703"/>
      <c r="M207" s="703"/>
      <c r="N207" s="703"/>
      <c r="O207" s="703"/>
      <c r="P207" s="703"/>
      <c r="Q207" s="703"/>
      <c r="R207" s="703"/>
      <c r="S207" s="703"/>
      <c r="T207" s="703"/>
      <c r="U207" s="703"/>
      <c r="V207" s="703"/>
      <c r="W207" s="703"/>
      <c r="X207" s="703"/>
      <c r="Y207" s="703"/>
      <c r="Z207" s="703"/>
      <c r="AA207" s="703"/>
      <c r="AB207" s="703"/>
      <c r="AC207" s="703"/>
      <c r="AD207" s="703"/>
      <c r="AE207" s="404"/>
      <c r="AF207" s="405"/>
      <c r="AG207" s="405"/>
      <c r="AH207" s="405"/>
      <c r="AI207" s="405"/>
      <c r="AJ207" s="406"/>
      <c r="AK207" s="702"/>
      <c r="AL207" s="703"/>
      <c r="AM207" s="703"/>
      <c r="AN207" s="703"/>
      <c r="AO207" s="703"/>
      <c r="AP207" s="703"/>
      <c r="AQ207" s="703"/>
      <c r="AR207" s="703"/>
      <c r="AS207" s="703"/>
      <c r="AT207" s="703"/>
      <c r="AU207" s="703"/>
      <c r="AV207" s="703"/>
      <c r="AW207" s="703"/>
      <c r="AX207" s="703"/>
      <c r="AY207" s="703"/>
      <c r="AZ207" s="703"/>
      <c r="BA207" s="703"/>
      <c r="BB207" s="703"/>
      <c r="BC207" s="703"/>
      <c r="BD207" s="703"/>
      <c r="BE207" s="704"/>
      <c r="BF207" s="407"/>
      <c r="BG207" s="407"/>
    </row>
    <row r="208" spans="1:63" ht="14.25" customHeight="1" x14ac:dyDescent="0.4">
      <c r="A208" s="3"/>
      <c r="B208" s="66"/>
      <c r="C208" s="67"/>
      <c r="D208" s="583"/>
      <c r="E208" s="584"/>
      <c r="F208" s="584"/>
      <c r="G208" s="584"/>
      <c r="H208" s="584"/>
      <c r="I208" s="585"/>
      <c r="J208" s="705"/>
      <c r="K208" s="706"/>
      <c r="L208" s="706"/>
      <c r="M208" s="706"/>
      <c r="N208" s="706"/>
      <c r="O208" s="706"/>
      <c r="P208" s="706"/>
      <c r="Q208" s="706"/>
      <c r="R208" s="706"/>
      <c r="S208" s="706"/>
      <c r="T208" s="706"/>
      <c r="U208" s="706"/>
      <c r="V208" s="706"/>
      <c r="W208" s="706"/>
      <c r="X208" s="706"/>
      <c r="Y208" s="706"/>
      <c r="Z208" s="706"/>
      <c r="AA208" s="706"/>
      <c r="AB208" s="706"/>
      <c r="AC208" s="706"/>
      <c r="AD208" s="706"/>
      <c r="AE208" s="408"/>
      <c r="AF208" s="294"/>
      <c r="AG208" s="294"/>
      <c r="AH208" s="294"/>
      <c r="AI208" s="294"/>
      <c r="AJ208" s="409"/>
      <c r="AK208" s="705"/>
      <c r="AL208" s="706"/>
      <c r="AM208" s="706"/>
      <c r="AN208" s="706"/>
      <c r="AO208" s="706"/>
      <c r="AP208" s="706"/>
      <c r="AQ208" s="706"/>
      <c r="AR208" s="706"/>
      <c r="AS208" s="706"/>
      <c r="AT208" s="706"/>
      <c r="AU208" s="706"/>
      <c r="AV208" s="706"/>
      <c r="AW208" s="706"/>
      <c r="AX208" s="706"/>
      <c r="AY208" s="706"/>
      <c r="AZ208" s="706"/>
      <c r="BA208" s="706"/>
      <c r="BB208" s="706"/>
      <c r="BC208" s="706"/>
      <c r="BD208" s="706"/>
      <c r="BE208" s="707"/>
      <c r="BF208" s="410"/>
      <c r="BG208" s="407"/>
      <c r="BH208" s="66"/>
    </row>
    <row r="209" spans="1:65" ht="14.25" customHeight="1" x14ac:dyDescent="0.4">
      <c r="A209" s="3"/>
      <c r="B209" s="66"/>
      <c r="C209" s="67"/>
      <c r="D209" s="586"/>
      <c r="E209" s="587"/>
      <c r="F209" s="587"/>
      <c r="G209" s="587"/>
      <c r="H209" s="587"/>
      <c r="I209" s="588"/>
      <c r="J209" s="2290" t="s">
        <v>150</v>
      </c>
      <c r="K209" s="2291"/>
      <c r="L209" s="2291"/>
      <c r="M209" s="2291"/>
      <c r="N209" s="2291"/>
      <c r="O209" s="2291"/>
      <c r="P209" s="2291"/>
      <c r="Q209" s="2291"/>
      <c r="R209" s="2291"/>
      <c r="S209" s="2291"/>
      <c r="T209" s="2291"/>
      <c r="U209" s="2291"/>
      <c r="V209" s="2291"/>
      <c r="W209" s="2291"/>
      <c r="X209" s="2291"/>
      <c r="Y209" s="2291"/>
      <c r="Z209" s="2291"/>
      <c r="AA209" s="2291"/>
      <c r="AB209" s="2291"/>
      <c r="AC209" s="2291"/>
      <c r="AD209" s="2291"/>
      <c r="AE209" s="411"/>
      <c r="AF209" s="412"/>
      <c r="AG209" s="412"/>
      <c r="AH209" s="412"/>
      <c r="AI209" s="412"/>
      <c r="AJ209" s="413"/>
      <c r="AK209" s="2290" t="s">
        <v>150</v>
      </c>
      <c r="AL209" s="2291"/>
      <c r="AM209" s="2291"/>
      <c r="AN209" s="2291"/>
      <c r="AO209" s="2291"/>
      <c r="AP209" s="2291"/>
      <c r="AQ209" s="2291"/>
      <c r="AR209" s="2291"/>
      <c r="AS209" s="2291"/>
      <c r="AT209" s="2291"/>
      <c r="AU209" s="2291"/>
      <c r="AV209" s="2291"/>
      <c r="AW209" s="2291"/>
      <c r="AX209" s="2291"/>
      <c r="AY209" s="2291"/>
      <c r="AZ209" s="2291"/>
      <c r="BA209" s="2291"/>
      <c r="BB209" s="2291"/>
      <c r="BC209" s="2291"/>
      <c r="BD209" s="2291"/>
      <c r="BE209" s="2292"/>
      <c r="BF209" s="414"/>
      <c r="BG209" s="415"/>
      <c r="BH209" s="66"/>
    </row>
    <row r="210" spans="1:65" s="65" customFormat="1" ht="14.25" customHeight="1" x14ac:dyDescent="0.4">
      <c r="B210" s="198"/>
      <c r="C210" s="344"/>
      <c r="D210" s="2370"/>
      <c r="E210" s="2371"/>
      <c r="F210" s="2371"/>
      <c r="G210" s="2371"/>
      <c r="H210" s="2371"/>
      <c r="I210" s="2372"/>
      <c r="J210" s="2377"/>
      <c r="K210" s="2378"/>
      <c r="L210" s="2378"/>
      <c r="M210" s="2378"/>
      <c r="N210" s="2378"/>
      <c r="O210" s="2378"/>
      <c r="P210" s="2378"/>
      <c r="Q210" s="2378"/>
      <c r="R210" s="2378"/>
      <c r="S210" s="2378"/>
      <c r="T210" s="2378"/>
      <c r="U210" s="2378"/>
      <c r="V210" s="2378"/>
      <c r="W210" s="2378"/>
      <c r="X210" s="2378"/>
      <c r="Y210" s="2378"/>
      <c r="Z210" s="2378"/>
      <c r="AA210" s="2378"/>
      <c r="AB210" s="2378"/>
      <c r="AC210" s="2378"/>
      <c r="AD210" s="2378"/>
      <c r="AE210" s="416"/>
      <c r="AF210" s="417"/>
      <c r="AG210" s="417"/>
      <c r="AH210" s="417"/>
      <c r="AI210" s="417"/>
      <c r="AJ210" s="418"/>
      <c r="AK210" s="2377"/>
      <c r="AL210" s="2378"/>
      <c r="AM210" s="2378"/>
      <c r="AN210" s="2378"/>
      <c r="AO210" s="2378"/>
      <c r="AP210" s="2378"/>
      <c r="AQ210" s="2378"/>
      <c r="AR210" s="2378"/>
      <c r="AS210" s="2378"/>
      <c r="AT210" s="2378"/>
      <c r="AU210" s="2378"/>
      <c r="AV210" s="2378"/>
      <c r="AW210" s="2378"/>
      <c r="AX210" s="2378"/>
      <c r="AY210" s="2378"/>
      <c r="AZ210" s="2378"/>
      <c r="BA210" s="2378"/>
      <c r="BB210" s="2378"/>
      <c r="BC210" s="2378"/>
      <c r="BD210" s="2378"/>
      <c r="BE210" s="2379"/>
      <c r="BF210" s="419"/>
      <c r="BG210" s="419"/>
    </row>
    <row r="211" spans="1:65" s="65" customFormat="1" ht="14.25" customHeight="1" x14ac:dyDescent="0.4">
      <c r="B211" s="198"/>
      <c r="C211" s="344"/>
      <c r="D211" s="1837"/>
      <c r="E211" s="1838"/>
      <c r="F211" s="1838"/>
      <c r="G211" s="1838"/>
      <c r="H211" s="1838"/>
      <c r="I211" s="2373"/>
      <c r="J211" s="2383"/>
      <c r="K211" s="2384"/>
      <c r="L211" s="2384"/>
      <c r="M211" s="2384"/>
      <c r="N211" s="2384"/>
      <c r="O211" s="2384"/>
      <c r="P211" s="2384"/>
      <c r="Q211" s="2384"/>
      <c r="R211" s="2384"/>
      <c r="S211" s="2384"/>
      <c r="T211" s="2384"/>
      <c r="U211" s="2384"/>
      <c r="V211" s="2384"/>
      <c r="W211" s="2384"/>
      <c r="X211" s="2384"/>
      <c r="Y211" s="2384"/>
      <c r="Z211" s="2384"/>
      <c r="AA211" s="2384"/>
      <c r="AB211" s="2384"/>
      <c r="AC211" s="2384"/>
      <c r="AD211" s="2384"/>
      <c r="AE211" s="420"/>
      <c r="AF211" s="421"/>
      <c r="AG211" s="421"/>
      <c r="AH211" s="421"/>
      <c r="AI211" s="421"/>
      <c r="AJ211" s="422"/>
      <c r="AK211" s="2383"/>
      <c r="AL211" s="2384"/>
      <c r="AM211" s="2384"/>
      <c r="AN211" s="2384"/>
      <c r="AO211" s="2384"/>
      <c r="AP211" s="2384"/>
      <c r="AQ211" s="2384"/>
      <c r="AR211" s="2384"/>
      <c r="AS211" s="2384"/>
      <c r="AT211" s="2384"/>
      <c r="AU211" s="2384"/>
      <c r="AV211" s="2384"/>
      <c r="AW211" s="2384"/>
      <c r="AX211" s="2384"/>
      <c r="AY211" s="2384"/>
      <c r="AZ211" s="2384"/>
      <c r="BA211" s="2384"/>
      <c r="BB211" s="2384"/>
      <c r="BC211" s="2384"/>
      <c r="BD211" s="2384"/>
      <c r="BE211" s="2385"/>
      <c r="BF211" s="423"/>
      <c r="BG211" s="419"/>
      <c r="BH211" s="198"/>
    </row>
    <row r="212" spans="1:65" s="65" customFormat="1" ht="14.25" customHeight="1" x14ac:dyDescent="0.4">
      <c r="B212" s="198"/>
      <c r="C212" s="344"/>
      <c r="D212" s="2374"/>
      <c r="E212" s="2375"/>
      <c r="F212" s="2375"/>
      <c r="G212" s="2375"/>
      <c r="H212" s="2375"/>
      <c r="I212" s="2376"/>
      <c r="J212" s="2641" t="s">
        <v>150</v>
      </c>
      <c r="K212" s="2642"/>
      <c r="L212" s="2642"/>
      <c r="M212" s="2642"/>
      <c r="N212" s="2642"/>
      <c r="O212" s="2642"/>
      <c r="P212" s="2642"/>
      <c r="Q212" s="2642"/>
      <c r="R212" s="2642"/>
      <c r="S212" s="2642"/>
      <c r="T212" s="2642"/>
      <c r="U212" s="2642"/>
      <c r="V212" s="2642"/>
      <c r="W212" s="2642"/>
      <c r="X212" s="2642"/>
      <c r="Y212" s="2642"/>
      <c r="Z212" s="2642"/>
      <c r="AA212" s="2642"/>
      <c r="AB212" s="2642"/>
      <c r="AC212" s="2642"/>
      <c r="AD212" s="2642"/>
      <c r="AE212" s="424"/>
      <c r="AF212" s="425"/>
      <c r="AG212" s="425"/>
      <c r="AH212" s="425"/>
      <c r="AI212" s="425"/>
      <c r="AJ212" s="426"/>
      <c r="AK212" s="2641" t="s">
        <v>150</v>
      </c>
      <c r="AL212" s="2642"/>
      <c r="AM212" s="2642"/>
      <c r="AN212" s="2642"/>
      <c r="AO212" s="2642"/>
      <c r="AP212" s="2642"/>
      <c r="AQ212" s="2642"/>
      <c r="AR212" s="2642"/>
      <c r="AS212" s="2642"/>
      <c r="AT212" s="2642"/>
      <c r="AU212" s="2642"/>
      <c r="AV212" s="2642"/>
      <c r="AW212" s="2642"/>
      <c r="AX212" s="2642"/>
      <c r="AY212" s="2642"/>
      <c r="AZ212" s="2642"/>
      <c r="BA212" s="2642"/>
      <c r="BB212" s="2642"/>
      <c r="BC212" s="2642"/>
      <c r="BD212" s="2642"/>
      <c r="BE212" s="2643"/>
      <c r="BF212" s="427"/>
      <c r="BG212" s="427"/>
      <c r="BH212" s="198"/>
      <c r="BI212" s="198"/>
    </row>
    <row r="213" spans="1:65" ht="36" customHeight="1" x14ac:dyDescent="0.4">
      <c r="D213" s="88"/>
      <c r="E213" s="88"/>
      <c r="F213" s="88"/>
      <c r="G213" s="88"/>
      <c r="H213" s="88"/>
      <c r="I213" s="88"/>
      <c r="J213" s="205"/>
      <c r="K213" s="205"/>
      <c r="L213" s="205"/>
      <c r="M213" s="205"/>
      <c r="N213" s="206"/>
      <c r="O213" s="206"/>
      <c r="P213" s="206"/>
      <c r="Q213" s="206"/>
      <c r="R213" s="205"/>
      <c r="S213" s="205"/>
      <c r="T213" s="207"/>
      <c r="U213" s="207"/>
      <c r="V213" s="207"/>
      <c r="W213" s="207"/>
      <c r="X213" s="207"/>
      <c r="Y213" s="207"/>
      <c r="Z213" s="207"/>
      <c r="AA213" s="207"/>
      <c r="AB213" s="207"/>
      <c r="AC213" s="207"/>
      <c r="AD213" s="207"/>
      <c r="AE213" s="206"/>
      <c r="AF213" s="206"/>
      <c r="AG213" s="206"/>
      <c r="AH213" s="206"/>
      <c r="AI213" s="205"/>
      <c r="AJ213" s="205"/>
      <c r="AK213" s="3"/>
      <c r="AL213" s="208"/>
      <c r="AM213" s="208"/>
      <c r="AN213" s="208"/>
      <c r="AO213" s="208"/>
      <c r="AP213" s="208"/>
      <c r="AQ213" s="208"/>
      <c r="AR213" s="428"/>
      <c r="AS213" s="2627" t="s">
        <v>143</v>
      </c>
      <c r="AT213" s="2628"/>
      <c r="AU213" s="2628"/>
      <c r="AV213" s="2628"/>
      <c r="AW213" s="2628"/>
      <c r="AX213" s="2628"/>
      <c r="AY213" s="2629"/>
      <c r="AZ213" s="2630"/>
      <c r="BA213" s="2631"/>
      <c r="BB213" s="2631"/>
      <c r="BC213" s="2632"/>
      <c r="BD213" s="2633" t="s">
        <v>28</v>
      </c>
      <c r="BE213" s="2634"/>
      <c r="BF213" s="429"/>
      <c r="BG213" s="430"/>
      <c r="BH213" s="66"/>
      <c r="BJ213" s="2"/>
      <c r="BK213" s="2"/>
      <c r="BM213" s="66"/>
    </row>
    <row r="214" spans="1:65" ht="4.5" customHeight="1" x14ac:dyDescent="0.4">
      <c r="B214" s="3"/>
      <c r="C214" s="114"/>
      <c r="D214" s="64"/>
      <c r="E214" s="64"/>
      <c r="F214" s="64"/>
      <c r="G214" s="64"/>
      <c r="H214" s="64"/>
      <c r="I214" s="64"/>
      <c r="J214" s="64"/>
      <c r="K214" s="64"/>
      <c r="L214" s="64"/>
      <c r="BC214" s="7"/>
      <c r="BD214" s="7"/>
      <c r="BE214" s="7"/>
      <c r="BH214" s="2"/>
      <c r="BI214" s="2"/>
      <c r="BJ214" s="2"/>
      <c r="BK214" s="2"/>
    </row>
    <row r="215" spans="1:65" s="86" customFormat="1" ht="14.25" customHeight="1" x14ac:dyDescent="0.15">
      <c r="A215" s="91" t="s">
        <v>587</v>
      </c>
    </row>
    <row r="216" spans="1:65" s="86" customFormat="1" ht="14.25" customHeight="1" x14ac:dyDescent="0.15">
      <c r="B216" s="86" t="s">
        <v>588</v>
      </c>
    </row>
    <row r="217" spans="1:65" ht="15" customHeight="1" x14ac:dyDescent="0.4">
      <c r="A217" s="3"/>
      <c r="B217" s="3"/>
      <c r="C217" s="1481" t="s">
        <v>321</v>
      </c>
      <c r="D217" s="1482"/>
      <c r="E217" s="1482"/>
      <c r="F217" s="1482"/>
      <c r="G217" s="1482"/>
      <c r="H217" s="1483"/>
      <c r="I217" s="1288">
        <f>AZ213</f>
        <v>0</v>
      </c>
      <c r="J217" s="1289"/>
      <c r="K217" s="1289"/>
      <c r="L217" s="1289"/>
      <c r="M217" s="209" t="s">
        <v>686</v>
      </c>
      <c r="N217" s="210"/>
      <c r="O217" s="10"/>
      <c r="P217" s="1481" t="s">
        <v>323</v>
      </c>
      <c r="Q217" s="1482"/>
      <c r="R217" s="1482"/>
      <c r="S217" s="1482"/>
      <c r="T217" s="1482"/>
      <c r="U217" s="1483"/>
      <c r="V217" s="2635">
        <f>AB199</f>
        <v>0</v>
      </c>
      <c r="W217" s="2636"/>
      <c r="X217" s="2636"/>
      <c r="Y217" s="2636"/>
      <c r="Z217" s="209"/>
      <c r="AA217" s="210"/>
      <c r="AB217" s="1481" t="s">
        <v>324</v>
      </c>
      <c r="AC217" s="1482"/>
      <c r="AD217" s="1482"/>
      <c r="AE217" s="1482"/>
      <c r="AF217" s="1482"/>
      <c r="AG217" s="1483"/>
      <c r="AH217" s="1496">
        <f>AT199</f>
        <v>0</v>
      </c>
      <c r="AI217" s="1497"/>
      <c r="AJ217" s="1497"/>
      <c r="AK217" s="1497"/>
      <c r="AL217" s="209" t="s">
        <v>687</v>
      </c>
      <c r="AM217" s="210"/>
      <c r="AN217" s="1481" t="s">
        <v>326</v>
      </c>
      <c r="AO217" s="1482"/>
      <c r="AP217" s="1482"/>
      <c r="AQ217" s="1482"/>
      <c r="AR217" s="1482"/>
      <c r="AS217" s="1483"/>
      <c r="AT217" s="1287" t="s">
        <v>688</v>
      </c>
      <c r="AU217" s="894"/>
      <c r="AV217" s="894"/>
      <c r="AW217" s="894"/>
      <c r="AX217" s="894"/>
      <c r="AY217" s="894"/>
      <c r="AZ217" s="209" t="s">
        <v>592</v>
      </c>
      <c r="BA217" s="210"/>
      <c r="BB217" s="165" t="s">
        <v>486</v>
      </c>
      <c r="BC217" s="165"/>
      <c r="BH217" s="351"/>
      <c r="BI217" s="351"/>
      <c r="BJ217" s="2"/>
      <c r="BK217" s="2"/>
    </row>
    <row r="218" spans="1:65" ht="15" customHeight="1" x14ac:dyDescent="0.4">
      <c r="A218" s="3"/>
      <c r="B218" s="3"/>
      <c r="C218" s="1484"/>
      <c r="D218" s="1485"/>
      <c r="E218" s="1485"/>
      <c r="F218" s="1485"/>
      <c r="G218" s="1485"/>
      <c r="H218" s="1486"/>
      <c r="I218" s="1269"/>
      <c r="J218" s="1270"/>
      <c r="K218" s="1270"/>
      <c r="L218" s="1270"/>
      <c r="M218" s="192"/>
      <c r="N218" s="10"/>
      <c r="O218" s="10"/>
      <c r="P218" s="1484"/>
      <c r="Q218" s="1485"/>
      <c r="R218" s="1485"/>
      <c r="S218" s="1485"/>
      <c r="T218" s="1485"/>
      <c r="U218" s="1486"/>
      <c r="V218" s="2637"/>
      <c r="W218" s="2638"/>
      <c r="X218" s="2638"/>
      <c r="Y218" s="2638"/>
      <c r="Z218" s="211"/>
      <c r="AA218" s="10"/>
      <c r="AB218" s="1484"/>
      <c r="AC218" s="1485"/>
      <c r="AD218" s="1485"/>
      <c r="AE218" s="1485"/>
      <c r="AF218" s="1485"/>
      <c r="AG218" s="1486"/>
      <c r="AH218" s="1498"/>
      <c r="AI218" s="1499"/>
      <c r="AJ218" s="1499"/>
      <c r="AK218" s="1499"/>
      <c r="AL218" s="211"/>
      <c r="AM218" s="10"/>
      <c r="AN218" s="1484"/>
      <c r="AO218" s="1485"/>
      <c r="AP218" s="1485"/>
      <c r="AQ218" s="1485"/>
      <c r="AR218" s="1485"/>
      <c r="AS218" s="1486"/>
      <c r="AT218" s="1466">
        <f>ROUNDDOWN(AH217/160,1)</f>
        <v>0</v>
      </c>
      <c r="AU218" s="1467"/>
      <c r="AV218" s="1467"/>
      <c r="AW218" s="1467"/>
      <c r="AX218" s="1467"/>
      <c r="AY218" s="1467"/>
      <c r="AZ218" s="211"/>
      <c r="BA218" s="10"/>
      <c r="BB218" s="165"/>
      <c r="BC218" s="165" t="s">
        <v>689</v>
      </c>
      <c r="BH218" s="351"/>
      <c r="BI218" s="351"/>
      <c r="BJ218" s="2"/>
      <c r="BK218" s="2"/>
    </row>
    <row r="219" spans="1:65" ht="15" customHeight="1" x14ac:dyDescent="0.4">
      <c r="A219" s="3"/>
      <c r="B219" s="3"/>
      <c r="C219" s="1487"/>
      <c r="D219" s="1488"/>
      <c r="E219" s="1488"/>
      <c r="F219" s="1488"/>
      <c r="G219" s="1488"/>
      <c r="H219" s="1489"/>
      <c r="I219" s="1279"/>
      <c r="J219" s="1280"/>
      <c r="K219" s="1280"/>
      <c r="L219" s="1280"/>
      <c r="M219" s="212" t="s">
        <v>28</v>
      </c>
      <c r="N219" s="213"/>
      <c r="O219" s="10"/>
      <c r="P219" s="1487"/>
      <c r="Q219" s="1488"/>
      <c r="R219" s="1488"/>
      <c r="S219" s="1488"/>
      <c r="T219" s="1488"/>
      <c r="U219" s="1489"/>
      <c r="V219" s="2639"/>
      <c r="W219" s="2640"/>
      <c r="X219" s="2640"/>
      <c r="Y219" s="2640"/>
      <c r="Z219" s="212" t="s">
        <v>28</v>
      </c>
      <c r="AA219" s="213"/>
      <c r="AB219" s="1487"/>
      <c r="AC219" s="1488"/>
      <c r="AD219" s="1488"/>
      <c r="AE219" s="1488"/>
      <c r="AF219" s="1488"/>
      <c r="AG219" s="1489"/>
      <c r="AH219" s="1500"/>
      <c r="AI219" s="1501"/>
      <c r="AJ219" s="1501"/>
      <c r="AK219" s="1501"/>
      <c r="AL219" s="1281" t="s">
        <v>19</v>
      </c>
      <c r="AM219" s="1282"/>
      <c r="AN219" s="1487"/>
      <c r="AO219" s="1488"/>
      <c r="AP219" s="1488"/>
      <c r="AQ219" s="1488"/>
      <c r="AR219" s="1488"/>
      <c r="AS219" s="1489"/>
      <c r="AT219" s="1468"/>
      <c r="AU219" s="1469"/>
      <c r="AV219" s="1469"/>
      <c r="AW219" s="1469"/>
      <c r="AX219" s="1469"/>
      <c r="AY219" s="1469"/>
      <c r="AZ219" s="212" t="s">
        <v>28</v>
      </c>
      <c r="BA219" s="213"/>
      <c r="BH219" s="351"/>
      <c r="BI219" s="351"/>
      <c r="BJ219" s="2"/>
      <c r="BK219" s="2"/>
    </row>
    <row r="220" spans="1:65" ht="24" customHeight="1" thickBot="1" x14ac:dyDescent="0.45">
      <c r="A220" s="3"/>
      <c r="B220" s="3"/>
      <c r="C220" s="1261" t="s">
        <v>218</v>
      </c>
      <c r="D220" s="1261"/>
      <c r="E220" s="1261"/>
      <c r="F220" s="1261"/>
      <c r="G220" s="1261"/>
      <c r="H220" s="1261"/>
      <c r="I220" s="1261"/>
      <c r="J220" s="1261"/>
      <c r="K220" s="1261"/>
      <c r="L220" s="1261"/>
      <c r="M220" s="1261"/>
      <c r="N220" s="1261"/>
      <c r="O220" s="12"/>
      <c r="P220" s="1261" t="s">
        <v>30</v>
      </c>
      <c r="Q220" s="1261"/>
      <c r="R220" s="1261"/>
      <c r="S220" s="1261"/>
      <c r="T220" s="1261"/>
      <c r="U220" s="1261"/>
      <c r="V220" s="1261"/>
      <c r="W220" s="1261"/>
      <c r="X220" s="1261"/>
      <c r="Y220" s="1261"/>
      <c r="Z220" s="1261"/>
      <c r="AA220" s="1261"/>
      <c r="AB220" s="1261"/>
      <c r="AC220" s="1261"/>
      <c r="AD220" s="1261"/>
      <c r="AE220" s="1261"/>
      <c r="AF220" s="1261"/>
      <c r="AG220" s="1261"/>
      <c r="AH220" s="1261"/>
      <c r="AI220" s="1261"/>
      <c r="AJ220" s="1261"/>
      <c r="AK220" s="1261"/>
      <c r="AL220" s="1261"/>
      <c r="AM220" s="1261"/>
      <c r="AN220" s="207"/>
      <c r="AO220" s="207"/>
      <c r="AP220" s="207"/>
      <c r="AQ220" s="207"/>
      <c r="AR220" s="207"/>
      <c r="AS220" s="214"/>
      <c r="AT220" s="215"/>
      <c r="AU220" s="215"/>
      <c r="AV220" s="215"/>
      <c r="AW220" s="12"/>
      <c r="AX220" s="12"/>
      <c r="AY220" s="12"/>
      <c r="AZ220" s="12"/>
      <c r="BA220" s="12"/>
      <c r="BH220" s="351"/>
      <c r="BI220" s="351"/>
      <c r="BJ220" s="2"/>
      <c r="BK220" s="2"/>
    </row>
    <row r="221" spans="1:65" ht="11.25" customHeight="1" thickTop="1" x14ac:dyDescent="0.4">
      <c r="A221" s="3"/>
      <c r="B221" s="3"/>
      <c r="C221" s="93"/>
      <c r="D221" s="93"/>
      <c r="E221" s="93"/>
      <c r="F221" s="93"/>
      <c r="G221" s="93"/>
      <c r="H221" s="93"/>
      <c r="I221" s="93"/>
      <c r="J221" s="93"/>
      <c r="K221" s="93"/>
      <c r="L221" s="93"/>
      <c r="M221" s="93"/>
      <c r="N221" s="93"/>
      <c r="O221" s="12"/>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1470" t="s">
        <v>690</v>
      </c>
      <c r="AN221" s="1471"/>
      <c r="AO221" s="1471"/>
      <c r="AP221" s="1471"/>
      <c r="AQ221" s="1471"/>
      <c r="AR221" s="1471"/>
      <c r="AS221" s="1471"/>
      <c r="AT221" s="1471"/>
      <c r="AU221" s="1472"/>
      <c r="AV221" s="1477">
        <f>I217+AT218</f>
        <v>0</v>
      </c>
      <c r="AW221" s="1478"/>
      <c r="AX221" s="1478"/>
      <c r="AY221" s="1478"/>
      <c r="AZ221" s="1478"/>
      <c r="BA221" s="1478"/>
      <c r="BB221" s="1478"/>
      <c r="BC221" s="1460" t="s">
        <v>691</v>
      </c>
      <c r="BD221" s="1460"/>
      <c r="BE221" s="1461"/>
    </row>
    <row r="222" spans="1:65" ht="8.25" customHeight="1" x14ac:dyDescent="0.4">
      <c r="A222" s="3"/>
      <c r="B222" s="3"/>
      <c r="C222" s="93"/>
      <c r="D222" s="93"/>
      <c r="E222" s="93"/>
      <c r="F222" s="93"/>
      <c r="G222" s="93"/>
      <c r="H222" s="93"/>
      <c r="I222" s="93"/>
      <c r="J222" s="93"/>
      <c r="K222" s="93"/>
      <c r="L222" s="93"/>
      <c r="M222" s="93"/>
      <c r="N222" s="93"/>
      <c r="O222" s="12"/>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1473"/>
      <c r="AN222" s="782"/>
      <c r="AO222" s="782"/>
      <c r="AP222" s="782"/>
      <c r="AQ222" s="782"/>
      <c r="AR222" s="782"/>
      <c r="AS222" s="782"/>
      <c r="AT222" s="782"/>
      <c r="AU222" s="783"/>
      <c r="AV222" s="1466"/>
      <c r="AW222" s="1467"/>
      <c r="AX222" s="1467"/>
      <c r="AY222" s="1467"/>
      <c r="AZ222" s="1467"/>
      <c r="BA222" s="1467"/>
      <c r="BB222" s="1467"/>
      <c r="BC222" s="1462"/>
      <c r="BD222" s="1462"/>
      <c r="BE222" s="1463"/>
    </row>
    <row r="223" spans="1:65" ht="24.75" customHeight="1" thickBot="1" x14ac:dyDescent="0.45">
      <c r="A223" s="3"/>
      <c r="B223" s="3"/>
      <c r="C223" s="93"/>
      <c r="D223" s="93"/>
      <c r="E223" s="93"/>
      <c r="F223" s="93"/>
      <c r="G223" s="93"/>
      <c r="H223" s="93"/>
      <c r="I223" s="93"/>
      <c r="J223" s="93"/>
      <c r="K223" s="93"/>
      <c r="L223" s="93"/>
      <c r="M223" s="93"/>
      <c r="N223" s="93"/>
      <c r="O223" s="12"/>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1474"/>
      <c r="AN223" s="1475"/>
      <c r="AO223" s="1475"/>
      <c r="AP223" s="1475"/>
      <c r="AQ223" s="1475"/>
      <c r="AR223" s="1475"/>
      <c r="AS223" s="1475"/>
      <c r="AT223" s="1475"/>
      <c r="AU223" s="1476"/>
      <c r="AV223" s="1479"/>
      <c r="AW223" s="1480"/>
      <c r="AX223" s="1480"/>
      <c r="AY223" s="1480"/>
      <c r="AZ223" s="1480"/>
      <c r="BA223" s="1480"/>
      <c r="BB223" s="1480"/>
      <c r="BC223" s="1464" t="s">
        <v>28</v>
      </c>
      <c r="BD223" s="1464"/>
      <c r="BE223" s="1465"/>
      <c r="BK223" s="66"/>
      <c r="BL223" s="66"/>
    </row>
    <row r="224" spans="1:65" s="86" customFormat="1" ht="5.25" customHeight="1" thickTop="1" x14ac:dyDescent="0.15">
      <c r="A224" s="91"/>
    </row>
    <row r="225" spans="2:64" s="86" customFormat="1" ht="15" customHeight="1" x14ac:dyDescent="0.15">
      <c r="B225" s="86" t="s">
        <v>594</v>
      </c>
    </row>
    <row r="226" spans="2:64" s="86" customFormat="1" ht="15" customHeight="1" x14ac:dyDescent="0.15">
      <c r="C226" s="87" t="s">
        <v>146</v>
      </c>
    </row>
    <row r="227" spans="2:64" s="86" customFormat="1" ht="15" customHeight="1" x14ac:dyDescent="0.15">
      <c r="C227" s="87" t="s">
        <v>596</v>
      </c>
      <c r="BA227" s="94"/>
      <c r="BB227" s="94"/>
      <c r="BC227" s="94"/>
      <c r="BD227" s="94"/>
      <c r="BE227" s="94"/>
      <c r="BF227" s="94"/>
      <c r="BG227" s="94"/>
      <c r="BH227" s="94"/>
      <c r="BI227" s="94"/>
      <c r="BJ227" s="94"/>
      <c r="BK227" s="94"/>
      <c r="BL227" s="94"/>
    </row>
    <row r="228" spans="2:64" s="86" customFormat="1" ht="15" customHeight="1" x14ac:dyDescent="0.15">
      <c r="C228" s="87"/>
      <c r="AS228" s="95"/>
      <c r="AT228" s="95"/>
      <c r="AU228" s="95"/>
      <c r="AV228" s="95"/>
      <c r="AW228" s="95"/>
      <c r="AX228" s="95"/>
      <c r="AY228" s="95"/>
      <c r="AZ228" s="95"/>
      <c r="BA228" s="96"/>
      <c r="BB228" s="97"/>
      <c r="BC228" s="97"/>
      <c r="BD228" s="97"/>
      <c r="BE228" s="97"/>
      <c r="BF228" s="97"/>
      <c r="BG228" s="97"/>
      <c r="BH228" s="367"/>
      <c r="BI228" s="368"/>
      <c r="BJ228" s="368"/>
      <c r="BK228" s="368"/>
      <c r="BL228" s="94"/>
    </row>
    <row r="229" spans="2:64" s="86" customFormat="1" ht="15" customHeight="1" x14ac:dyDescent="0.15">
      <c r="B229" s="2" t="s">
        <v>148</v>
      </c>
      <c r="C229" s="2"/>
      <c r="BF229" s="94"/>
    </row>
    <row r="230" spans="2:64" s="86" customFormat="1" ht="14.25" customHeight="1" x14ac:dyDescent="0.15">
      <c r="D230" s="522" t="s">
        <v>96</v>
      </c>
      <c r="E230" s="522"/>
      <c r="F230" s="522"/>
      <c r="G230" s="522"/>
      <c r="H230" s="522"/>
      <c r="I230" s="522"/>
      <c r="J230" s="522" t="s">
        <v>97</v>
      </c>
      <c r="K230" s="522"/>
      <c r="L230" s="522"/>
      <c r="M230" s="522"/>
      <c r="N230" s="522"/>
      <c r="O230" s="522"/>
      <c r="P230" s="522"/>
      <c r="Q230" s="522"/>
      <c r="R230" s="522"/>
      <c r="S230" s="522"/>
      <c r="T230" s="522"/>
      <c r="U230" s="522"/>
      <c r="V230" s="522"/>
      <c r="W230" s="522"/>
      <c r="X230" s="522"/>
      <c r="Y230" s="522"/>
      <c r="Z230" s="522"/>
      <c r="AA230" s="522"/>
      <c r="AB230" s="522"/>
      <c r="AC230" s="522"/>
      <c r="AD230" s="522"/>
      <c r="AE230" s="522"/>
      <c r="AF230" s="522"/>
      <c r="AG230" s="522" t="s">
        <v>98</v>
      </c>
      <c r="AH230" s="522"/>
      <c r="AI230" s="522"/>
      <c r="AJ230" s="522"/>
      <c r="AK230" s="522"/>
      <c r="AL230" s="522"/>
      <c r="AM230" s="522" t="s">
        <v>149</v>
      </c>
      <c r="AN230" s="522"/>
      <c r="AO230" s="522"/>
      <c r="AP230" s="522"/>
      <c r="AQ230" s="522"/>
      <c r="AR230" s="522"/>
      <c r="AS230" s="828" t="s">
        <v>109</v>
      </c>
      <c r="AT230" s="829"/>
      <c r="AU230" s="829"/>
      <c r="AV230" s="829"/>
      <c r="AW230" s="829"/>
      <c r="AX230" s="830"/>
      <c r="AY230" s="501" t="s">
        <v>110</v>
      </c>
      <c r="AZ230" s="502"/>
      <c r="BA230" s="502"/>
      <c r="BB230" s="502"/>
      <c r="BC230" s="502"/>
      <c r="BD230" s="503"/>
      <c r="BE230" s="98"/>
      <c r="BF230" s="98"/>
      <c r="BG230" s="98"/>
      <c r="BH230" s="98"/>
      <c r="BI230" s="98"/>
      <c r="BJ230" s="98"/>
    </row>
    <row r="231" spans="2:64" s="86" customFormat="1" ht="14.25" customHeight="1" x14ac:dyDescent="0.15">
      <c r="D231" s="522"/>
      <c r="E231" s="522"/>
      <c r="F231" s="522"/>
      <c r="G231" s="522"/>
      <c r="H231" s="522"/>
      <c r="I231" s="522"/>
      <c r="J231" s="522"/>
      <c r="K231" s="522"/>
      <c r="L231" s="522"/>
      <c r="M231" s="522"/>
      <c r="N231" s="522"/>
      <c r="O231" s="522"/>
      <c r="P231" s="522"/>
      <c r="Q231" s="522"/>
      <c r="R231" s="522"/>
      <c r="S231" s="522"/>
      <c r="T231" s="522"/>
      <c r="U231" s="522"/>
      <c r="V231" s="522"/>
      <c r="W231" s="522"/>
      <c r="X231" s="522"/>
      <c r="Y231" s="522"/>
      <c r="Z231" s="522"/>
      <c r="AA231" s="522"/>
      <c r="AB231" s="522"/>
      <c r="AC231" s="522"/>
      <c r="AD231" s="522"/>
      <c r="AE231" s="522"/>
      <c r="AF231" s="522"/>
      <c r="AG231" s="522"/>
      <c r="AH231" s="522"/>
      <c r="AI231" s="522"/>
      <c r="AJ231" s="522"/>
      <c r="AK231" s="522"/>
      <c r="AL231" s="522"/>
      <c r="AM231" s="522"/>
      <c r="AN231" s="522"/>
      <c r="AO231" s="522"/>
      <c r="AP231" s="522"/>
      <c r="AQ231" s="522"/>
      <c r="AR231" s="522"/>
      <c r="AS231" s="831"/>
      <c r="AT231" s="832"/>
      <c r="AU231" s="832"/>
      <c r="AV231" s="832"/>
      <c r="AW231" s="832"/>
      <c r="AX231" s="833"/>
      <c r="AY231" s="504"/>
      <c r="AZ231" s="505"/>
      <c r="BA231" s="505"/>
      <c r="BB231" s="505"/>
      <c r="BC231" s="505"/>
      <c r="BD231" s="506"/>
      <c r="BE231" s="98"/>
      <c r="BF231" s="98"/>
      <c r="BG231" s="98"/>
      <c r="BH231" s="98"/>
      <c r="BI231" s="98"/>
      <c r="BJ231" s="98"/>
    </row>
    <row r="232" spans="2:64" s="86" customFormat="1" ht="14.25" customHeight="1" x14ac:dyDescent="0.15">
      <c r="D232" s="522"/>
      <c r="E232" s="522"/>
      <c r="F232" s="522"/>
      <c r="G232" s="522"/>
      <c r="H232" s="522"/>
      <c r="I232" s="522"/>
      <c r="J232" s="522"/>
      <c r="K232" s="522"/>
      <c r="L232" s="522"/>
      <c r="M232" s="522"/>
      <c r="N232" s="522"/>
      <c r="O232" s="522"/>
      <c r="P232" s="522"/>
      <c r="Q232" s="522"/>
      <c r="R232" s="522"/>
      <c r="S232" s="522"/>
      <c r="T232" s="522"/>
      <c r="U232" s="522"/>
      <c r="V232" s="522"/>
      <c r="W232" s="522"/>
      <c r="X232" s="522"/>
      <c r="Y232" s="522"/>
      <c r="Z232" s="522"/>
      <c r="AA232" s="522"/>
      <c r="AB232" s="522"/>
      <c r="AC232" s="522"/>
      <c r="AD232" s="522"/>
      <c r="AE232" s="522"/>
      <c r="AF232" s="522"/>
      <c r="AG232" s="522"/>
      <c r="AH232" s="522"/>
      <c r="AI232" s="522"/>
      <c r="AJ232" s="522"/>
      <c r="AK232" s="522"/>
      <c r="AL232" s="522"/>
      <c r="AM232" s="522"/>
      <c r="AN232" s="522"/>
      <c r="AO232" s="522"/>
      <c r="AP232" s="522"/>
      <c r="AQ232" s="522"/>
      <c r="AR232" s="522"/>
      <c r="AS232" s="834"/>
      <c r="AT232" s="835"/>
      <c r="AU232" s="835"/>
      <c r="AV232" s="835"/>
      <c r="AW232" s="835"/>
      <c r="AX232" s="836"/>
      <c r="AY232" s="507"/>
      <c r="AZ232" s="508"/>
      <c r="BA232" s="508"/>
      <c r="BB232" s="508"/>
      <c r="BC232" s="508"/>
      <c r="BD232" s="509"/>
      <c r="BE232" s="98"/>
      <c r="BF232" s="98"/>
      <c r="BG232" s="98"/>
      <c r="BH232" s="98"/>
      <c r="BI232" s="98"/>
      <c r="BJ232" s="98"/>
    </row>
    <row r="233" spans="2:64" s="99" customFormat="1" ht="14.25" customHeight="1" x14ac:dyDescent="0.15">
      <c r="D233" s="805"/>
      <c r="E233" s="805"/>
      <c r="F233" s="805"/>
      <c r="G233" s="805"/>
      <c r="H233" s="805"/>
      <c r="I233" s="805"/>
      <c r="J233" s="806"/>
      <c r="K233" s="806"/>
      <c r="L233" s="806"/>
      <c r="M233" s="806"/>
      <c r="N233" s="806"/>
      <c r="O233" s="806"/>
      <c r="P233" s="806"/>
      <c r="Q233" s="806"/>
      <c r="R233" s="806"/>
      <c r="S233" s="806"/>
      <c r="T233" s="806"/>
      <c r="U233" s="806"/>
      <c r="V233" s="806"/>
      <c r="W233" s="806"/>
      <c r="X233" s="806"/>
      <c r="Y233" s="806"/>
      <c r="Z233" s="806"/>
      <c r="AA233" s="806"/>
      <c r="AB233" s="806"/>
      <c r="AC233" s="806"/>
      <c r="AD233" s="806"/>
      <c r="AE233" s="806"/>
      <c r="AF233" s="806"/>
      <c r="AG233" s="808"/>
      <c r="AH233" s="809"/>
      <c r="AI233" s="809"/>
      <c r="AJ233" s="809"/>
      <c r="AK233" s="809"/>
      <c r="AL233" s="809"/>
      <c r="AM233" s="810"/>
      <c r="AN233" s="810"/>
      <c r="AO233" s="810"/>
      <c r="AP233" s="810"/>
      <c r="AQ233" s="810"/>
      <c r="AR233" s="810"/>
      <c r="AS233" s="811"/>
      <c r="AT233" s="811"/>
      <c r="AU233" s="811"/>
      <c r="AV233" s="811"/>
      <c r="AW233" s="811"/>
      <c r="AX233" s="811"/>
      <c r="AY233" s="812">
        <f>AM233*AS233</f>
        <v>0</v>
      </c>
      <c r="AZ233" s="812"/>
      <c r="BA233" s="812"/>
      <c r="BB233" s="812"/>
      <c r="BC233" s="812"/>
      <c r="BD233" s="812"/>
      <c r="BE233" s="100"/>
      <c r="BF233" s="100"/>
      <c r="BG233" s="100"/>
      <c r="BH233" s="100"/>
      <c r="BI233" s="101"/>
      <c r="BJ233" s="101"/>
    </row>
    <row r="234" spans="2:64" s="99" customFormat="1" ht="14.25" customHeight="1" x14ac:dyDescent="0.15">
      <c r="D234" s="805"/>
      <c r="E234" s="805"/>
      <c r="F234" s="805"/>
      <c r="G234" s="805"/>
      <c r="H234" s="805"/>
      <c r="I234" s="805"/>
      <c r="J234" s="807"/>
      <c r="K234" s="807"/>
      <c r="L234" s="807"/>
      <c r="M234" s="807"/>
      <c r="N234" s="807"/>
      <c r="O234" s="807"/>
      <c r="P234" s="807"/>
      <c r="Q234" s="807"/>
      <c r="R234" s="807"/>
      <c r="S234" s="807"/>
      <c r="T234" s="807"/>
      <c r="U234" s="807"/>
      <c r="V234" s="807"/>
      <c r="W234" s="807"/>
      <c r="X234" s="807"/>
      <c r="Y234" s="807"/>
      <c r="Z234" s="807"/>
      <c r="AA234" s="807"/>
      <c r="AB234" s="807"/>
      <c r="AC234" s="807"/>
      <c r="AD234" s="807"/>
      <c r="AE234" s="807"/>
      <c r="AF234" s="807"/>
      <c r="AG234" s="809"/>
      <c r="AH234" s="809"/>
      <c r="AI234" s="809"/>
      <c r="AJ234" s="809"/>
      <c r="AK234" s="809"/>
      <c r="AL234" s="809"/>
      <c r="AM234" s="810"/>
      <c r="AN234" s="810"/>
      <c r="AO234" s="810"/>
      <c r="AP234" s="810"/>
      <c r="AQ234" s="810"/>
      <c r="AR234" s="810"/>
      <c r="AS234" s="811"/>
      <c r="AT234" s="811"/>
      <c r="AU234" s="811"/>
      <c r="AV234" s="811"/>
      <c r="AW234" s="811"/>
      <c r="AX234" s="811"/>
      <c r="AY234" s="812"/>
      <c r="AZ234" s="812"/>
      <c r="BA234" s="812"/>
      <c r="BB234" s="812"/>
      <c r="BC234" s="812"/>
      <c r="BD234" s="812"/>
      <c r="BE234" s="100"/>
      <c r="BF234" s="100"/>
      <c r="BG234" s="100"/>
      <c r="BH234" s="100"/>
      <c r="BI234" s="101"/>
      <c r="BJ234" s="101"/>
    </row>
    <row r="235" spans="2:64" s="99" customFormat="1" ht="14.25" customHeight="1" x14ac:dyDescent="0.15">
      <c r="D235" s="805"/>
      <c r="E235" s="805"/>
      <c r="F235" s="805"/>
      <c r="G235" s="805"/>
      <c r="H235" s="805"/>
      <c r="I235" s="805"/>
      <c r="J235" s="813" t="s">
        <v>150</v>
      </c>
      <c r="K235" s="813"/>
      <c r="L235" s="813"/>
      <c r="M235" s="813"/>
      <c r="N235" s="813"/>
      <c r="O235" s="813"/>
      <c r="P235" s="813"/>
      <c r="Q235" s="813"/>
      <c r="R235" s="813"/>
      <c r="S235" s="813"/>
      <c r="T235" s="813"/>
      <c r="U235" s="813"/>
      <c r="V235" s="813"/>
      <c r="W235" s="813"/>
      <c r="X235" s="813"/>
      <c r="Y235" s="813"/>
      <c r="Z235" s="813"/>
      <c r="AA235" s="813"/>
      <c r="AB235" s="813"/>
      <c r="AC235" s="813"/>
      <c r="AD235" s="813"/>
      <c r="AE235" s="813"/>
      <c r="AF235" s="813"/>
      <c r="AG235" s="809"/>
      <c r="AH235" s="809"/>
      <c r="AI235" s="809"/>
      <c r="AJ235" s="809"/>
      <c r="AK235" s="809"/>
      <c r="AL235" s="809"/>
      <c r="AM235" s="810"/>
      <c r="AN235" s="810"/>
      <c r="AO235" s="810"/>
      <c r="AP235" s="810"/>
      <c r="AQ235" s="810"/>
      <c r="AR235" s="810"/>
      <c r="AS235" s="811"/>
      <c r="AT235" s="811"/>
      <c r="AU235" s="811"/>
      <c r="AV235" s="811"/>
      <c r="AW235" s="811"/>
      <c r="AX235" s="811"/>
      <c r="AY235" s="812"/>
      <c r="AZ235" s="812"/>
      <c r="BA235" s="812"/>
      <c r="BB235" s="812"/>
      <c r="BC235" s="812"/>
      <c r="BD235" s="812"/>
      <c r="BE235" s="100"/>
      <c r="BF235" s="100"/>
      <c r="BG235" s="100"/>
      <c r="BH235" s="100"/>
      <c r="BI235" s="101"/>
      <c r="BJ235" s="101"/>
      <c r="BK235" s="102"/>
    </row>
    <row r="236" spans="2:64" s="103" customFormat="1" ht="14.25" customHeight="1" x14ac:dyDescent="0.15">
      <c r="D236" s="817" t="s">
        <v>692</v>
      </c>
      <c r="E236" s="817"/>
      <c r="F236" s="817"/>
      <c r="G236" s="817"/>
      <c r="H236" s="817"/>
      <c r="I236" s="817"/>
      <c r="J236" s="817"/>
      <c r="K236" s="817"/>
      <c r="L236" s="817"/>
      <c r="M236" s="817"/>
      <c r="N236" s="817"/>
      <c r="O236" s="817"/>
      <c r="P236" s="817"/>
      <c r="Q236" s="817"/>
      <c r="R236" s="817"/>
      <c r="S236" s="817"/>
      <c r="T236" s="817"/>
      <c r="U236" s="817"/>
      <c r="V236" s="817"/>
      <c r="W236" s="817"/>
      <c r="X236" s="817"/>
      <c r="Y236" s="817"/>
      <c r="Z236" s="817"/>
      <c r="AA236" s="817"/>
      <c r="AB236" s="817"/>
      <c r="AC236" s="817"/>
      <c r="AD236" s="817"/>
      <c r="AE236" s="817"/>
      <c r="AF236" s="817"/>
      <c r="AG236" s="817"/>
      <c r="AH236" s="817"/>
      <c r="AI236" s="817"/>
      <c r="AJ236" s="817"/>
      <c r="AK236" s="817"/>
      <c r="AL236" s="817"/>
      <c r="AM236" s="817"/>
      <c r="AN236" s="817"/>
      <c r="AO236" s="817"/>
      <c r="AP236" s="817"/>
      <c r="AQ236" s="817"/>
      <c r="AR236" s="817"/>
      <c r="AS236" s="817"/>
      <c r="AT236" s="817"/>
      <c r="AU236" s="817"/>
      <c r="AV236" s="817"/>
      <c r="AW236" s="817"/>
      <c r="AX236" s="817"/>
      <c r="AY236" s="817"/>
      <c r="AZ236" s="817"/>
      <c r="BA236" s="817"/>
      <c r="BB236" s="817"/>
      <c r="BC236" s="817"/>
      <c r="BD236" s="817"/>
      <c r="BE236" s="100"/>
      <c r="BF236" s="100"/>
      <c r="BG236" s="100"/>
      <c r="BH236" s="100"/>
      <c r="BI236" s="101"/>
      <c r="BJ236" s="101"/>
      <c r="BK236" s="109"/>
    </row>
    <row r="237" spans="2:64" s="110" customFormat="1" ht="14.25" customHeight="1" x14ac:dyDescent="0.15">
      <c r="D237" s="217"/>
      <c r="E237" s="815" t="s">
        <v>693</v>
      </c>
      <c r="F237" s="815"/>
      <c r="G237" s="815"/>
      <c r="H237" s="815"/>
      <c r="I237" s="815"/>
      <c r="J237" s="815"/>
      <c r="K237" s="815"/>
      <c r="L237" s="815"/>
      <c r="M237" s="815"/>
      <c r="N237" s="815"/>
      <c r="O237" s="815"/>
      <c r="P237" s="815"/>
      <c r="Q237" s="815"/>
      <c r="R237" s="815"/>
      <c r="S237" s="815"/>
      <c r="T237" s="815"/>
      <c r="U237" s="815"/>
      <c r="V237" s="815"/>
      <c r="W237" s="815"/>
      <c r="X237" s="815"/>
      <c r="Y237" s="815"/>
      <c r="Z237" s="815"/>
      <c r="AA237" s="815"/>
      <c r="AB237" s="815"/>
      <c r="AC237" s="815"/>
      <c r="AD237" s="815"/>
      <c r="AE237" s="815"/>
      <c r="AF237" s="815"/>
      <c r="AG237" s="815"/>
      <c r="AH237" s="815"/>
      <c r="AI237" s="815"/>
      <c r="AJ237" s="815"/>
      <c r="AK237" s="815"/>
      <c r="AL237" s="815"/>
      <c r="AM237" s="815"/>
      <c r="AN237" s="815"/>
      <c r="AO237" s="815"/>
      <c r="AP237" s="815"/>
      <c r="AQ237" s="815"/>
      <c r="AR237" s="815"/>
      <c r="AS237" s="815"/>
      <c r="AT237" s="815"/>
      <c r="AU237" s="815"/>
      <c r="AV237" s="815"/>
      <c r="AW237" s="815"/>
      <c r="AX237" s="815"/>
      <c r="AY237" s="815"/>
      <c r="AZ237" s="815"/>
      <c r="BA237" s="815"/>
      <c r="BB237" s="815"/>
      <c r="BC237" s="815"/>
      <c r="BD237" s="815"/>
      <c r="BE237" s="217"/>
      <c r="BF237" s="217"/>
      <c r="BG237" s="217"/>
      <c r="BH237" s="369"/>
      <c r="BI237" s="369"/>
      <c r="BJ237" s="369"/>
    </row>
    <row r="238" spans="2:64" s="110" customFormat="1" ht="24.75" customHeight="1" x14ac:dyDescent="0.15">
      <c r="D238" s="217"/>
      <c r="E238" s="815"/>
      <c r="F238" s="815"/>
      <c r="G238" s="815"/>
      <c r="H238" s="815"/>
      <c r="I238" s="815"/>
      <c r="J238" s="815"/>
      <c r="K238" s="815"/>
      <c r="L238" s="815"/>
      <c r="M238" s="815"/>
      <c r="N238" s="815"/>
      <c r="O238" s="815"/>
      <c r="P238" s="815"/>
      <c r="Q238" s="815"/>
      <c r="R238" s="815"/>
      <c r="S238" s="815"/>
      <c r="T238" s="815"/>
      <c r="U238" s="815"/>
      <c r="V238" s="815"/>
      <c r="W238" s="815"/>
      <c r="X238" s="815"/>
      <c r="Y238" s="815"/>
      <c r="Z238" s="815"/>
      <c r="AA238" s="815"/>
      <c r="AB238" s="815"/>
      <c r="AC238" s="815"/>
      <c r="AD238" s="815"/>
      <c r="AE238" s="815"/>
      <c r="AF238" s="815"/>
      <c r="AG238" s="815"/>
      <c r="AH238" s="815"/>
      <c r="AI238" s="815"/>
      <c r="AJ238" s="815"/>
      <c r="AK238" s="815"/>
      <c r="AL238" s="815"/>
      <c r="AM238" s="815"/>
      <c r="AN238" s="815"/>
      <c r="AO238" s="815"/>
      <c r="AP238" s="815"/>
      <c r="AQ238" s="815"/>
      <c r="AR238" s="815"/>
      <c r="AS238" s="815"/>
      <c r="AT238" s="815"/>
      <c r="AU238" s="815"/>
      <c r="AV238" s="815"/>
      <c r="AW238" s="815"/>
      <c r="AX238" s="815"/>
      <c r="AY238" s="815"/>
      <c r="AZ238" s="815"/>
      <c r="BA238" s="815"/>
      <c r="BB238" s="815"/>
      <c r="BC238" s="815"/>
      <c r="BD238" s="815"/>
      <c r="BE238" s="217"/>
      <c r="BF238" s="217"/>
      <c r="BG238" s="217"/>
      <c r="BH238" s="369"/>
      <c r="BI238" s="369"/>
      <c r="BJ238" s="369"/>
    </row>
    <row r="239" spans="2:64" s="110" customFormat="1" ht="14.25" customHeight="1" x14ac:dyDescent="0.15">
      <c r="D239" s="217"/>
      <c r="E239" s="815" t="s">
        <v>599</v>
      </c>
      <c r="F239" s="815"/>
      <c r="G239" s="815"/>
      <c r="H239" s="815"/>
      <c r="I239" s="815"/>
      <c r="J239" s="815"/>
      <c r="K239" s="815"/>
      <c r="L239" s="815"/>
      <c r="M239" s="815"/>
      <c r="N239" s="815"/>
      <c r="O239" s="815"/>
      <c r="P239" s="815"/>
      <c r="Q239" s="815"/>
      <c r="R239" s="815"/>
      <c r="S239" s="815"/>
      <c r="T239" s="815"/>
      <c r="U239" s="815"/>
      <c r="V239" s="815"/>
      <c r="W239" s="815"/>
      <c r="X239" s="815"/>
      <c r="Y239" s="815"/>
      <c r="Z239" s="815"/>
      <c r="AA239" s="815"/>
      <c r="AB239" s="815"/>
      <c r="AC239" s="815"/>
      <c r="AD239" s="815"/>
      <c r="AE239" s="815"/>
      <c r="AF239" s="815"/>
      <c r="AG239" s="815"/>
      <c r="AH239" s="815"/>
      <c r="AI239" s="815"/>
      <c r="AJ239" s="815"/>
      <c r="AK239" s="815"/>
      <c r="AL239" s="815"/>
      <c r="AM239" s="815"/>
      <c r="AN239" s="815"/>
      <c r="AO239" s="815"/>
      <c r="AP239" s="815"/>
      <c r="AQ239" s="815"/>
      <c r="AR239" s="815"/>
      <c r="AS239" s="815"/>
      <c r="AT239" s="815"/>
      <c r="AU239" s="815"/>
      <c r="AV239" s="815"/>
      <c r="AW239" s="815"/>
      <c r="AX239" s="815"/>
      <c r="AY239" s="815"/>
      <c r="AZ239" s="815"/>
      <c r="BA239" s="815"/>
      <c r="BB239" s="815"/>
      <c r="BC239" s="815"/>
      <c r="BD239" s="815"/>
      <c r="BE239" s="217"/>
      <c r="BF239" s="217"/>
      <c r="BG239" s="217"/>
      <c r="BH239" s="369"/>
      <c r="BI239" s="369"/>
      <c r="BJ239" s="369"/>
    </row>
    <row r="240" spans="2:64" s="110" customFormat="1" ht="14.25" customHeight="1" x14ac:dyDescent="0.15">
      <c r="D240" s="217"/>
      <c r="E240" s="815"/>
      <c r="F240" s="815"/>
      <c r="G240" s="815"/>
      <c r="H240" s="815"/>
      <c r="I240" s="815"/>
      <c r="J240" s="815"/>
      <c r="K240" s="815"/>
      <c r="L240" s="815"/>
      <c r="M240" s="815"/>
      <c r="N240" s="815"/>
      <c r="O240" s="815"/>
      <c r="P240" s="815"/>
      <c r="Q240" s="815"/>
      <c r="R240" s="815"/>
      <c r="S240" s="815"/>
      <c r="T240" s="815"/>
      <c r="U240" s="815"/>
      <c r="V240" s="815"/>
      <c r="W240" s="815"/>
      <c r="X240" s="815"/>
      <c r="Y240" s="815"/>
      <c r="Z240" s="815"/>
      <c r="AA240" s="815"/>
      <c r="AB240" s="815"/>
      <c r="AC240" s="815"/>
      <c r="AD240" s="815"/>
      <c r="AE240" s="815"/>
      <c r="AF240" s="815"/>
      <c r="AG240" s="815"/>
      <c r="AH240" s="815"/>
      <c r="AI240" s="815"/>
      <c r="AJ240" s="815"/>
      <c r="AK240" s="815"/>
      <c r="AL240" s="815"/>
      <c r="AM240" s="815"/>
      <c r="AN240" s="815"/>
      <c r="AO240" s="815"/>
      <c r="AP240" s="815"/>
      <c r="AQ240" s="815"/>
      <c r="AR240" s="815"/>
      <c r="AS240" s="815"/>
      <c r="AT240" s="815"/>
      <c r="AU240" s="815"/>
      <c r="AV240" s="815"/>
      <c r="AW240" s="815"/>
      <c r="AX240" s="815"/>
      <c r="AY240" s="815"/>
      <c r="AZ240" s="815"/>
      <c r="BA240" s="815"/>
      <c r="BB240" s="815"/>
      <c r="BC240" s="815"/>
      <c r="BD240" s="815"/>
      <c r="BE240" s="217"/>
      <c r="BF240" s="217"/>
      <c r="BG240" s="217"/>
      <c r="BH240" s="369"/>
      <c r="BI240" s="369"/>
      <c r="BJ240" s="369"/>
    </row>
    <row r="241" spans="1:66" s="86" customFormat="1" ht="59.25" customHeight="1" x14ac:dyDescent="0.15">
      <c r="D241" s="818" t="s">
        <v>154</v>
      </c>
      <c r="E241" s="818"/>
      <c r="F241" s="818"/>
      <c r="G241" s="818"/>
      <c r="H241" s="818"/>
      <c r="I241" s="818"/>
      <c r="J241" s="818"/>
      <c r="K241" s="818"/>
      <c r="L241" s="818"/>
      <c r="M241" s="818"/>
      <c r="N241" s="818"/>
      <c r="O241" s="818"/>
      <c r="P241" s="818"/>
      <c r="Q241" s="818"/>
      <c r="R241" s="818"/>
      <c r="S241" s="818"/>
      <c r="T241" s="818"/>
      <c r="U241" s="818"/>
      <c r="V241" s="818"/>
      <c r="W241" s="818"/>
      <c r="X241" s="818"/>
      <c r="Y241" s="818"/>
      <c r="Z241" s="818"/>
      <c r="AA241" s="818"/>
      <c r="AB241" s="818"/>
      <c r="AC241" s="818"/>
      <c r="AD241" s="818"/>
      <c r="AE241" s="818"/>
      <c r="AF241" s="818"/>
      <c r="AG241" s="818"/>
      <c r="AH241" s="818"/>
      <c r="AI241" s="818"/>
      <c r="AJ241" s="818"/>
      <c r="AK241" s="818"/>
      <c r="AL241" s="818"/>
      <c r="AM241" s="818"/>
      <c r="AN241" s="818"/>
      <c r="AO241" s="818"/>
      <c r="AP241" s="818"/>
      <c r="AQ241" s="818"/>
      <c r="AR241" s="818"/>
      <c r="AS241" s="818"/>
      <c r="AT241" s="818"/>
      <c r="AU241" s="818"/>
      <c r="AV241" s="818"/>
      <c r="AW241" s="818"/>
      <c r="AX241" s="818"/>
      <c r="AY241" s="818"/>
      <c r="AZ241" s="818"/>
      <c r="BA241" s="818"/>
      <c r="BB241" s="818"/>
      <c r="BC241" s="818"/>
      <c r="BD241" s="818"/>
      <c r="BE241" s="113"/>
      <c r="BF241" s="113"/>
      <c r="BG241" s="113"/>
      <c r="BH241" s="431"/>
      <c r="BI241" s="431"/>
      <c r="BJ241" s="431"/>
      <c r="BK241" s="431"/>
    </row>
    <row r="242" spans="1:66" s="86" customFormat="1" ht="10.5" customHeight="1" x14ac:dyDescent="0.15"/>
    <row r="243" spans="1:66" s="86" customFormat="1" ht="15" customHeight="1" x14ac:dyDescent="0.15">
      <c r="B243" s="52" t="s">
        <v>155</v>
      </c>
      <c r="BH243" s="370"/>
      <c r="BI243" s="370"/>
      <c r="BJ243" s="370"/>
      <c r="BK243" s="370"/>
      <c r="BL243" s="370"/>
      <c r="BM243" s="370"/>
      <c r="BN243" s="370"/>
    </row>
    <row r="244" spans="1:66" s="86" customFormat="1" ht="14.25" customHeight="1" x14ac:dyDescent="0.15">
      <c r="D244" s="522" t="s">
        <v>96</v>
      </c>
      <c r="E244" s="522"/>
      <c r="F244" s="522"/>
      <c r="G244" s="522"/>
      <c r="H244" s="522"/>
      <c r="I244" s="522"/>
      <c r="J244" s="522" t="s">
        <v>97</v>
      </c>
      <c r="K244" s="522"/>
      <c r="L244" s="522"/>
      <c r="M244" s="522"/>
      <c r="N244" s="522"/>
      <c r="O244" s="522"/>
      <c r="P244" s="522"/>
      <c r="Q244" s="522"/>
      <c r="R244" s="522"/>
      <c r="S244" s="522"/>
      <c r="T244" s="522"/>
      <c r="U244" s="522"/>
      <c r="V244" s="522"/>
      <c r="W244" s="522"/>
      <c r="X244" s="522"/>
      <c r="Y244" s="522"/>
      <c r="Z244" s="522"/>
      <c r="AA244" s="522"/>
      <c r="AB244" s="522"/>
      <c r="AC244" s="522"/>
      <c r="AD244" s="522"/>
      <c r="AE244" s="522"/>
      <c r="AF244" s="522"/>
      <c r="AG244" s="522" t="s">
        <v>98</v>
      </c>
      <c r="AH244" s="522"/>
      <c r="AI244" s="522"/>
      <c r="AJ244" s="522"/>
      <c r="AK244" s="522"/>
      <c r="AL244" s="522"/>
      <c r="AM244" s="522" t="s">
        <v>149</v>
      </c>
      <c r="AN244" s="522"/>
      <c r="AO244" s="522"/>
      <c r="AP244" s="522"/>
      <c r="AQ244" s="522"/>
      <c r="AR244" s="522"/>
      <c r="AS244" s="816" t="s">
        <v>109</v>
      </c>
      <c r="AT244" s="816"/>
      <c r="AU244" s="816"/>
      <c r="AV244" s="816"/>
      <c r="AW244" s="816"/>
      <c r="AX244" s="816"/>
      <c r="AY244" s="522" t="s">
        <v>110</v>
      </c>
      <c r="AZ244" s="522"/>
      <c r="BA244" s="522"/>
      <c r="BB244" s="522"/>
      <c r="BC244" s="522"/>
      <c r="BD244" s="522"/>
      <c r="BE244" s="98"/>
      <c r="BF244" s="98"/>
      <c r="BG244" s="98"/>
      <c r="BH244" s="371"/>
      <c r="BI244" s="371"/>
      <c r="BJ244" s="371"/>
      <c r="BK244" s="370"/>
      <c r="BL244" s="370"/>
      <c r="BM244" s="370"/>
      <c r="BN244" s="370"/>
    </row>
    <row r="245" spans="1:66" s="86" customFormat="1" ht="14.25" customHeight="1" x14ac:dyDescent="0.15">
      <c r="D245" s="522"/>
      <c r="E245" s="522"/>
      <c r="F245" s="522"/>
      <c r="G245" s="522"/>
      <c r="H245" s="522"/>
      <c r="I245" s="522"/>
      <c r="J245" s="522"/>
      <c r="K245" s="522"/>
      <c r="L245" s="522"/>
      <c r="M245" s="522"/>
      <c r="N245" s="522"/>
      <c r="O245" s="522"/>
      <c r="P245" s="522"/>
      <c r="Q245" s="522"/>
      <c r="R245" s="522"/>
      <c r="S245" s="522"/>
      <c r="T245" s="522"/>
      <c r="U245" s="522"/>
      <c r="V245" s="522"/>
      <c r="W245" s="522"/>
      <c r="X245" s="522"/>
      <c r="Y245" s="522"/>
      <c r="Z245" s="522"/>
      <c r="AA245" s="522"/>
      <c r="AB245" s="522"/>
      <c r="AC245" s="522"/>
      <c r="AD245" s="522"/>
      <c r="AE245" s="522"/>
      <c r="AF245" s="522"/>
      <c r="AG245" s="522"/>
      <c r="AH245" s="522"/>
      <c r="AI245" s="522"/>
      <c r="AJ245" s="522"/>
      <c r="AK245" s="522"/>
      <c r="AL245" s="522"/>
      <c r="AM245" s="522"/>
      <c r="AN245" s="522"/>
      <c r="AO245" s="522"/>
      <c r="AP245" s="522"/>
      <c r="AQ245" s="522"/>
      <c r="AR245" s="522"/>
      <c r="AS245" s="816"/>
      <c r="AT245" s="816"/>
      <c r="AU245" s="816"/>
      <c r="AV245" s="816"/>
      <c r="AW245" s="816"/>
      <c r="AX245" s="816"/>
      <c r="AY245" s="522"/>
      <c r="AZ245" s="522"/>
      <c r="BA245" s="522"/>
      <c r="BB245" s="522"/>
      <c r="BC245" s="522"/>
      <c r="BD245" s="522"/>
      <c r="BE245" s="98"/>
      <c r="BF245" s="98"/>
      <c r="BG245" s="98"/>
      <c r="BH245" s="371"/>
      <c r="BI245" s="371"/>
      <c r="BJ245" s="371"/>
      <c r="BK245" s="370"/>
      <c r="BL245" s="370"/>
      <c r="BM245" s="370"/>
      <c r="BN245" s="370"/>
    </row>
    <row r="246" spans="1:66" s="86" customFormat="1" ht="14.25" customHeight="1" x14ac:dyDescent="0.15">
      <c r="D246" s="522"/>
      <c r="E246" s="522"/>
      <c r="F246" s="522"/>
      <c r="G246" s="522"/>
      <c r="H246" s="522"/>
      <c r="I246" s="522"/>
      <c r="J246" s="522"/>
      <c r="K246" s="522"/>
      <c r="L246" s="522"/>
      <c r="M246" s="522"/>
      <c r="N246" s="522"/>
      <c r="O246" s="522"/>
      <c r="P246" s="522"/>
      <c r="Q246" s="522"/>
      <c r="R246" s="522"/>
      <c r="S246" s="522"/>
      <c r="T246" s="522"/>
      <c r="U246" s="522"/>
      <c r="V246" s="522"/>
      <c r="W246" s="522"/>
      <c r="X246" s="522"/>
      <c r="Y246" s="522"/>
      <c r="Z246" s="522"/>
      <c r="AA246" s="522"/>
      <c r="AB246" s="522"/>
      <c r="AC246" s="522"/>
      <c r="AD246" s="522"/>
      <c r="AE246" s="522"/>
      <c r="AF246" s="522"/>
      <c r="AG246" s="522"/>
      <c r="AH246" s="522"/>
      <c r="AI246" s="522"/>
      <c r="AJ246" s="522"/>
      <c r="AK246" s="522"/>
      <c r="AL246" s="522"/>
      <c r="AM246" s="522"/>
      <c r="AN246" s="522"/>
      <c r="AO246" s="522"/>
      <c r="AP246" s="522"/>
      <c r="AQ246" s="522"/>
      <c r="AR246" s="522"/>
      <c r="AS246" s="816"/>
      <c r="AT246" s="816"/>
      <c r="AU246" s="816"/>
      <c r="AV246" s="816"/>
      <c r="AW246" s="816"/>
      <c r="AX246" s="816"/>
      <c r="AY246" s="522"/>
      <c r="AZ246" s="522"/>
      <c r="BA246" s="522"/>
      <c r="BB246" s="522"/>
      <c r="BC246" s="522"/>
      <c r="BD246" s="522"/>
      <c r="BE246" s="98"/>
      <c r="BF246" s="98"/>
      <c r="BG246" s="98"/>
      <c r="BH246" s="371"/>
      <c r="BI246" s="371"/>
      <c r="BJ246" s="371"/>
      <c r="BK246" s="370"/>
      <c r="BL246" s="370"/>
      <c r="BM246" s="370"/>
      <c r="BN246" s="370"/>
    </row>
    <row r="247" spans="1:66" s="99" customFormat="1" ht="14.25" customHeight="1" x14ac:dyDescent="0.15">
      <c r="D247" s="805"/>
      <c r="E247" s="805"/>
      <c r="F247" s="805"/>
      <c r="G247" s="805"/>
      <c r="H247" s="805"/>
      <c r="I247" s="805"/>
      <c r="J247" s="806"/>
      <c r="K247" s="806"/>
      <c r="L247" s="806"/>
      <c r="M247" s="806"/>
      <c r="N247" s="806"/>
      <c r="O247" s="806"/>
      <c r="P247" s="806"/>
      <c r="Q247" s="806"/>
      <c r="R247" s="806"/>
      <c r="S247" s="806"/>
      <c r="T247" s="806"/>
      <c r="U247" s="806"/>
      <c r="V247" s="806"/>
      <c r="W247" s="806"/>
      <c r="X247" s="806"/>
      <c r="Y247" s="806"/>
      <c r="Z247" s="806"/>
      <c r="AA247" s="806"/>
      <c r="AB247" s="806"/>
      <c r="AC247" s="806"/>
      <c r="AD247" s="806"/>
      <c r="AE247" s="806"/>
      <c r="AF247" s="806"/>
      <c r="AG247" s="808"/>
      <c r="AH247" s="809"/>
      <c r="AI247" s="809"/>
      <c r="AJ247" s="809"/>
      <c r="AK247" s="809"/>
      <c r="AL247" s="809"/>
      <c r="AM247" s="810"/>
      <c r="AN247" s="810"/>
      <c r="AO247" s="810"/>
      <c r="AP247" s="810"/>
      <c r="AQ247" s="810"/>
      <c r="AR247" s="810"/>
      <c r="AS247" s="811"/>
      <c r="AT247" s="811"/>
      <c r="AU247" s="811"/>
      <c r="AV247" s="811"/>
      <c r="AW247" s="811"/>
      <c r="AX247" s="811"/>
      <c r="AY247" s="812">
        <f>AM247*AS247</f>
        <v>0</v>
      </c>
      <c r="AZ247" s="812"/>
      <c r="BA247" s="812"/>
      <c r="BB247" s="812"/>
      <c r="BC247" s="812"/>
      <c r="BD247" s="812"/>
      <c r="BE247" s="100"/>
      <c r="BF247" s="100"/>
      <c r="BG247" s="100"/>
      <c r="BH247" s="372"/>
      <c r="BI247" s="373"/>
      <c r="BJ247" s="373"/>
      <c r="BK247" s="374"/>
      <c r="BL247" s="374"/>
      <c r="BM247" s="374"/>
      <c r="BN247" s="374"/>
    </row>
    <row r="248" spans="1:66" s="99" customFormat="1" ht="14.25" customHeight="1" x14ac:dyDescent="0.15">
      <c r="D248" s="805"/>
      <c r="E248" s="805"/>
      <c r="F248" s="805"/>
      <c r="G248" s="805"/>
      <c r="H248" s="805"/>
      <c r="I248" s="805"/>
      <c r="J248" s="807"/>
      <c r="K248" s="807"/>
      <c r="L248" s="807"/>
      <c r="M248" s="807"/>
      <c r="N248" s="807"/>
      <c r="O248" s="807"/>
      <c r="P248" s="807"/>
      <c r="Q248" s="807"/>
      <c r="R248" s="807"/>
      <c r="S248" s="807"/>
      <c r="T248" s="807"/>
      <c r="U248" s="807"/>
      <c r="V248" s="807"/>
      <c r="W248" s="807"/>
      <c r="X248" s="807"/>
      <c r="Y248" s="807"/>
      <c r="Z248" s="807"/>
      <c r="AA248" s="807"/>
      <c r="AB248" s="807"/>
      <c r="AC248" s="807"/>
      <c r="AD248" s="807"/>
      <c r="AE248" s="807"/>
      <c r="AF248" s="807"/>
      <c r="AG248" s="809"/>
      <c r="AH248" s="809"/>
      <c r="AI248" s="809"/>
      <c r="AJ248" s="809"/>
      <c r="AK248" s="809"/>
      <c r="AL248" s="809"/>
      <c r="AM248" s="810"/>
      <c r="AN248" s="810"/>
      <c r="AO248" s="810"/>
      <c r="AP248" s="810"/>
      <c r="AQ248" s="810"/>
      <c r="AR248" s="810"/>
      <c r="AS248" s="811"/>
      <c r="AT248" s="811"/>
      <c r="AU248" s="811"/>
      <c r="AV248" s="811"/>
      <c r="AW248" s="811"/>
      <c r="AX248" s="811"/>
      <c r="AY248" s="812"/>
      <c r="AZ248" s="812"/>
      <c r="BA248" s="812"/>
      <c r="BB248" s="812"/>
      <c r="BC248" s="812"/>
      <c r="BD248" s="812"/>
      <c r="BE248" s="100"/>
      <c r="BF248" s="100"/>
      <c r="BG248" s="100"/>
      <c r="BH248" s="372"/>
      <c r="BI248" s="373"/>
      <c r="BJ248" s="373"/>
      <c r="BK248" s="374"/>
      <c r="BL248" s="374"/>
      <c r="BM248" s="374"/>
      <c r="BN248" s="374"/>
    </row>
    <row r="249" spans="1:66" s="99" customFormat="1" ht="14.25" customHeight="1" x14ac:dyDescent="0.15">
      <c r="D249" s="805"/>
      <c r="E249" s="805"/>
      <c r="F249" s="805"/>
      <c r="G249" s="805"/>
      <c r="H249" s="805"/>
      <c r="I249" s="805"/>
      <c r="J249" s="813" t="s">
        <v>150</v>
      </c>
      <c r="K249" s="813"/>
      <c r="L249" s="813"/>
      <c r="M249" s="813"/>
      <c r="N249" s="813"/>
      <c r="O249" s="813"/>
      <c r="P249" s="813"/>
      <c r="Q249" s="813"/>
      <c r="R249" s="813"/>
      <c r="S249" s="813"/>
      <c r="T249" s="813"/>
      <c r="U249" s="813"/>
      <c r="V249" s="813"/>
      <c r="W249" s="813"/>
      <c r="X249" s="813"/>
      <c r="Y249" s="813"/>
      <c r="Z249" s="813"/>
      <c r="AA249" s="813"/>
      <c r="AB249" s="813"/>
      <c r="AC249" s="813"/>
      <c r="AD249" s="813"/>
      <c r="AE249" s="813"/>
      <c r="AF249" s="813"/>
      <c r="AG249" s="809"/>
      <c r="AH249" s="809"/>
      <c r="AI249" s="809"/>
      <c r="AJ249" s="809"/>
      <c r="AK249" s="809"/>
      <c r="AL249" s="809"/>
      <c r="AM249" s="810"/>
      <c r="AN249" s="810"/>
      <c r="AO249" s="810"/>
      <c r="AP249" s="810"/>
      <c r="AQ249" s="810"/>
      <c r="AR249" s="810"/>
      <c r="AS249" s="811"/>
      <c r="AT249" s="811"/>
      <c r="AU249" s="811"/>
      <c r="AV249" s="811"/>
      <c r="AW249" s="811"/>
      <c r="AX249" s="811"/>
      <c r="AY249" s="812"/>
      <c r="AZ249" s="812"/>
      <c r="BA249" s="812"/>
      <c r="BB249" s="812"/>
      <c r="BC249" s="812"/>
      <c r="BD249" s="812"/>
      <c r="BE249" s="100"/>
      <c r="BF249" s="100"/>
      <c r="BG249" s="100"/>
      <c r="BH249" s="372"/>
      <c r="BI249" s="373"/>
      <c r="BJ249" s="373"/>
      <c r="BK249" s="375"/>
      <c r="BL249" s="374"/>
      <c r="BM249" s="374"/>
      <c r="BN249" s="374"/>
    </row>
    <row r="250" spans="1:66" s="99" customFormat="1" ht="14.25" customHeight="1" x14ac:dyDescent="0.15">
      <c r="D250" s="814" t="s">
        <v>694</v>
      </c>
      <c r="E250" s="814"/>
      <c r="F250" s="814"/>
      <c r="G250" s="814"/>
      <c r="H250" s="814"/>
      <c r="I250" s="814"/>
      <c r="J250" s="814"/>
      <c r="K250" s="814"/>
      <c r="L250" s="814"/>
      <c r="M250" s="814"/>
      <c r="N250" s="814"/>
      <c r="O250" s="814"/>
      <c r="P250" s="814"/>
      <c r="Q250" s="814"/>
      <c r="R250" s="814"/>
      <c r="S250" s="814"/>
      <c r="T250" s="814"/>
      <c r="U250" s="814"/>
      <c r="V250" s="814"/>
      <c r="W250" s="814"/>
      <c r="X250" s="814"/>
      <c r="Y250" s="814"/>
      <c r="Z250" s="814"/>
      <c r="AA250" s="814"/>
      <c r="AB250" s="814"/>
      <c r="AC250" s="814"/>
      <c r="AD250" s="814"/>
      <c r="AE250" s="814"/>
      <c r="AF250" s="814"/>
      <c r="AG250" s="814"/>
      <c r="AH250" s="814"/>
      <c r="AI250" s="814"/>
      <c r="AJ250" s="814"/>
      <c r="AK250" s="814"/>
      <c r="AL250" s="814"/>
      <c r="AM250" s="814"/>
      <c r="AN250" s="814"/>
      <c r="AO250" s="814"/>
      <c r="AP250" s="814"/>
      <c r="AQ250" s="814"/>
      <c r="AR250" s="814"/>
      <c r="AS250" s="814"/>
      <c r="AT250" s="814"/>
      <c r="AU250" s="814"/>
      <c r="AV250" s="814"/>
      <c r="AW250" s="814"/>
      <c r="AX250" s="814"/>
      <c r="AY250" s="814"/>
      <c r="AZ250" s="814"/>
      <c r="BA250" s="814"/>
      <c r="BB250" s="814"/>
      <c r="BC250" s="814"/>
      <c r="BD250" s="814"/>
      <c r="BE250" s="376"/>
      <c r="BF250" s="376"/>
      <c r="BG250" s="376"/>
      <c r="BH250" s="377"/>
      <c r="BI250" s="377"/>
      <c r="BJ250" s="377"/>
      <c r="BK250" s="377"/>
      <c r="BL250" s="377"/>
      <c r="BM250" s="377"/>
      <c r="BN250" s="377"/>
    </row>
    <row r="251" spans="1:66" s="86" customFormat="1" ht="15" customHeight="1" x14ac:dyDescent="0.15">
      <c r="D251" s="817"/>
      <c r="E251" s="817"/>
      <c r="F251" s="817"/>
      <c r="G251" s="817"/>
      <c r="H251" s="817"/>
      <c r="I251" s="817"/>
      <c r="J251" s="817"/>
      <c r="K251" s="817"/>
      <c r="L251" s="817"/>
      <c r="M251" s="817"/>
      <c r="N251" s="817"/>
      <c r="O251" s="817"/>
      <c r="P251" s="817"/>
      <c r="Q251" s="817"/>
      <c r="R251" s="817"/>
      <c r="S251" s="817"/>
      <c r="T251" s="817"/>
      <c r="U251" s="817"/>
      <c r="V251" s="817"/>
      <c r="W251" s="817"/>
      <c r="X251" s="817"/>
      <c r="Y251" s="817"/>
      <c r="Z251" s="817"/>
      <c r="AA251" s="817"/>
      <c r="AB251" s="817"/>
      <c r="AC251" s="817"/>
      <c r="AD251" s="817"/>
      <c r="AE251" s="817"/>
      <c r="AF251" s="817"/>
      <c r="AG251" s="817"/>
      <c r="AH251" s="817"/>
      <c r="AI251" s="817"/>
      <c r="AJ251" s="817"/>
      <c r="AK251" s="817"/>
      <c r="AL251" s="817"/>
      <c r="AM251" s="817"/>
      <c r="AN251" s="817"/>
      <c r="AO251" s="817"/>
      <c r="AP251" s="817"/>
      <c r="AQ251" s="817"/>
      <c r="AR251" s="817"/>
      <c r="AS251" s="817"/>
      <c r="AT251" s="817"/>
      <c r="AU251" s="817"/>
      <c r="AV251" s="817"/>
      <c r="AW251" s="817"/>
      <c r="AX251" s="817"/>
      <c r="AY251" s="817"/>
      <c r="AZ251" s="817"/>
      <c r="BA251" s="817"/>
      <c r="BB251" s="817"/>
      <c r="BC251" s="817"/>
      <c r="BD251" s="817"/>
      <c r="BE251" s="376"/>
      <c r="BF251" s="376"/>
      <c r="BG251" s="376"/>
      <c r="BH251" s="377"/>
      <c r="BI251" s="377"/>
      <c r="BJ251" s="377"/>
      <c r="BK251" s="377"/>
      <c r="BL251" s="377"/>
      <c r="BM251" s="377"/>
      <c r="BN251" s="377"/>
    </row>
    <row r="252" spans="1:66" s="86" customFormat="1" ht="15" customHeight="1" x14ac:dyDescent="0.15">
      <c r="D252" s="817"/>
      <c r="E252" s="817"/>
      <c r="F252" s="817"/>
      <c r="G252" s="817"/>
      <c r="H252" s="817"/>
      <c r="I252" s="817"/>
      <c r="J252" s="817"/>
      <c r="K252" s="817"/>
      <c r="L252" s="817"/>
      <c r="M252" s="817"/>
      <c r="N252" s="817"/>
      <c r="O252" s="817"/>
      <c r="P252" s="817"/>
      <c r="Q252" s="817"/>
      <c r="R252" s="817"/>
      <c r="S252" s="817"/>
      <c r="T252" s="817"/>
      <c r="U252" s="817"/>
      <c r="V252" s="817"/>
      <c r="W252" s="817"/>
      <c r="X252" s="817"/>
      <c r="Y252" s="817"/>
      <c r="Z252" s="817"/>
      <c r="AA252" s="817"/>
      <c r="AB252" s="817"/>
      <c r="AC252" s="817"/>
      <c r="AD252" s="817"/>
      <c r="AE252" s="817"/>
      <c r="AF252" s="817"/>
      <c r="AG252" s="817"/>
      <c r="AH252" s="817"/>
      <c r="AI252" s="817"/>
      <c r="AJ252" s="817"/>
      <c r="AK252" s="817"/>
      <c r="AL252" s="817"/>
      <c r="AM252" s="817"/>
      <c r="AN252" s="817"/>
      <c r="AO252" s="817"/>
      <c r="AP252" s="817"/>
      <c r="AQ252" s="817"/>
      <c r="AR252" s="817"/>
      <c r="AS252" s="817"/>
      <c r="AT252" s="817"/>
      <c r="AU252" s="817"/>
      <c r="AV252" s="817"/>
      <c r="AW252" s="817"/>
      <c r="AX252" s="817"/>
      <c r="AY252" s="817"/>
      <c r="AZ252" s="817"/>
      <c r="BA252" s="817"/>
      <c r="BB252" s="817"/>
      <c r="BC252" s="817"/>
      <c r="BD252" s="817"/>
      <c r="BE252" s="376"/>
      <c r="BF252" s="376"/>
      <c r="BG252" s="376"/>
      <c r="BH252" s="377"/>
      <c r="BI252" s="377"/>
      <c r="BJ252" s="377"/>
      <c r="BK252" s="377"/>
      <c r="BL252" s="377"/>
      <c r="BM252" s="377"/>
      <c r="BN252" s="377"/>
    </row>
    <row r="253" spans="1:66" ht="12" customHeight="1" x14ac:dyDescent="0.4">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52"/>
      <c r="BI253" s="352"/>
      <c r="BJ253" s="352"/>
      <c r="BK253" s="352"/>
      <c r="BL253" s="352"/>
      <c r="BM253" s="352"/>
      <c r="BN253" s="352"/>
    </row>
    <row r="254" spans="1:66" s="86" customFormat="1" ht="15" customHeight="1" x14ac:dyDescent="0.15">
      <c r="B254" s="2" t="s">
        <v>695</v>
      </c>
      <c r="C254" s="2"/>
      <c r="U254" s="86" t="s">
        <v>696</v>
      </c>
      <c r="BH254" s="370"/>
      <c r="BI254" s="370"/>
      <c r="BJ254" s="370"/>
      <c r="BK254" s="370"/>
      <c r="BL254" s="370"/>
      <c r="BM254" s="370"/>
      <c r="BN254" s="370"/>
    </row>
    <row r="255" spans="1:66" s="86" customFormat="1" ht="14.25" customHeight="1" x14ac:dyDescent="0.15">
      <c r="D255" s="522" t="s">
        <v>96</v>
      </c>
      <c r="E255" s="522"/>
      <c r="F255" s="522"/>
      <c r="G255" s="522"/>
      <c r="H255" s="522"/>
      <c r="I255" s="522"/>
      <c r="J255" s="522" t="s">
        <v>97</v>
      </c>
      <c r="K255" s="522"/>
      <c r="L255" s="522"/>
      <c r="M255" s="522"/>
      <c r="N255" s="522"/>
      <c r="O255" s="522"/>
      <c r="P255" s="522"/>
      <c r="Q255" s="522"/>
      <c r="R255" s="522"/>
      <c r="S255" s="522"/>
      <c r="T255" s="522"/>
      <c r="U255" s="522"/>
      <c r="V255" s="522"/>
      <c r="W255" s="522"/>
      <c r="X255" s="522"/>
      <c r="Y255" s="522"/>
      <c r="Z255" s="522"/>
      <c r="AA255" s="522"/>
      <c r="AB255" s="522"/>
      <c r="AC255" s="522"/>
      <c r="AD255" s="522"/>
      <c r="AE255" s="522"/>
      <c r="AF255" s="522"/>
      <c r="AG255" s="522" t="s">
        <v>98</v>
      </c>
      <c r="AH255" s="522"/>
      <c r="AI255" s="522"/>
      <c r="AJ255" s="522"/>
      <c r="AK255" s="522"/>
      <c r="AL255" s="522"/>
      <c r="AM255" s="522" t="s">
        <v>149</v>
      </c>
      <c r="AN255" s="522"/>
      <c r="AO255" s="522"/>
      <c r="AP255" s="522"/>
      <c r="AQ255" s="522"/>
      <c r="AR255" s="522"/>
      <c r="AS255" s="816" t="s">
        <v>109</v>
      </c>
      <c r="AT255" s="816"/>
      <c r="AU255" s="816"/>
      <c r="AV255" s="816"/>
      <c r="AW255" s="816"/>
      <c r="AX255" s="816"/>
      <c r="AY255" s="522" t="s">
        <v>110</v>
      </c>
      <c r="AZ255" s="522"/>
      <c r="BA255" s="522"/>
      <c r="BB255" s="522"/>
      <c r="BC255" s="522"/>
      <c r="BD255" s="522"/>
      <c r="BE255" s="98"/>
      <c r="BF255" s="98"/>
      <c r="BG255" s="98"/>
      <c r="BH255" s="371"/>
      <c r="BI255" s="371"/>
      <c r="BJ255" s="371"/>
      <c r="BK255" s="370"/>
      <c r="BL255" s="370"/>
      <c r="BM255" s="370"/>
      <c r="BN255" s="370"/>
    </row>
    <row r="256" spans="1:66" s="86" customFormat="1" ht="14.25" customHeight="1" x14ac:dyDescent="0.15">
      <c r="D256" s="522"/>
      <c r="E256" s="522"/>
      <c r="F256" s="522"/>
      <c r="G256" s="522"/>
      <c r="H256" s="522"/>
      <c r="I256" s="522"/>
      <c r="J256" s="522"/>
      <c r="K256" s="522"/>
      <c r="L256" s="522"/>
      <c r="M256" s="522"/>
      <c r="N256" s="522"/>
      <c r="O256" s="522"/>
      <c r="P256" s="522"/>
      <c r="Q256" s="522"/>
      <c r="R256" s="522"/>
      <c r="S256" s="522"/>
      <c r="T256" s="522"/>
      <c r="U256" s="522"/>
      <c r="V256" s="522"/>
      <c r="W256" s="522"/>
      <c r="X256" s="522"/>
      <c r="Y256" s="522"/>
      <c r="Z256" s="522"/>
      <c r="AA256" s="522"/>
      <c r="AB256" s="522"/>
      <c r="AC256" s="522"/>
      <c r="AD256" s="522"/>
      <c r="AE256" s="522"/>
      <c r="AF256" s="522"/>
      <c r="AG256" s="522"/>
      <c r="AH256" s="522"/>
      <c r="AI256" s="522"/>
      <c r="AJ256" s="522"/>
      <c r="AK256" s="522"/>
      <c r="AL256" s="522"/>
      <c r="AM256" s="522"/>
      <c r="AN256" s="522"/>
      <c r="AO256" s="522"/>
      <c r="AP256" s="522"/>
      <c r="AQ256" s="522"/>
      <c r="AR256" s="522"/>
      <c r="AS256" s="816"/>
      <c r="AT256" s="816"/>
      <c r="AU256" s="816"/>
      <c r="AV256" s="816"/>
      <c r="AW256" s="816"/>
      <c r="AX256" s="816"/>
      <c r="AY256" s="522"/>
      <c r="AZ256" s="522"/>
      <c r="BA256" s="522"/>
      <c r="BB256" s="522"/>
      <c r="BC256" s="522"/>
      <c r="BD256" s="522"/>
      <c r="BE256" s="98"/>
      <c r="BF256" s="98"/>
      <c r="BG256" s="98"/>
      <c r="BH256" s="371"/>
      <c r="BI256" s="371"/>
      <c r="BJ256" s="371"/>
      <c r="BK256" s="370"/>
      <c r="BL256" s="370"/>
      <c r="BM256" s="370"/>
      <c r="BN256" s="370"/>
    </row>
    <row r="257" spans="1:66" s="86" customFormat="1" ht="14.25" customHeight="1" x14ac:dyDescent="0.15">
      <c r="D257" s="522"/>
      <c r="E257" s="522"/>
      <c r="F257" s="522"/>
      <c r="G257" s="522"/>
      <c r="H257" s="522"/>
      <c r="I257" s="522"/>
      <c r="J257" s="522"/>
      <c r="K257" s="522"/>
      <c r="L257" s="522"/>
      <c r="M257" s="522"/>
      <c r="N257" s="522"/>
      <c r="O257" s="522"/>
      <c r="P257" s="522"/>
      <c r="Q257" s="522"/>
      <c r="R257" s="522"/>
      <c r="S257" s="522"/>
      <c r="T257" s="522"/>
      <c r="U257" s="522"/>
      <c r="V257" s="522"/>
      <c r="W257" s="522"/>
      <c r="X257" s="522"/>
      <c r="Y257" s="522"/>
      <c r="Z257" s="522"/>
      <c r="AA257" s="522"/>
      <c r="AB257" s="522"/>
      <c r="AC257" s="522"/>
      <c r="AD257" s="522"/>
      <c r="AE257" s="522"/>
      <c r="AF257" s="522"/>
      <c r="AG257" s="522"/>
      <c r="AH257" s="522"/>
      <c r="AI257" s="522"/>
      <c r="AJ257" s="522"/>
      <c r="AK257" s="522"/>
      <c r="AL257" s="522"/>
      <c r="AM257" s="522"/>
      <c r="AN257" s="522"/>
      <c r="AO257" s="522"/>
      <c r="AP257" s="522"/>
      <c r="AQ257" s="522"/>
      <c r="AR257" s="522"/>
      <c r="AS257" s="816"/>
      <c r="AT257" s="816"/>
      <c r="AU257" s="816"/>
      <c r="AV257" s="816"/>
      <c r="AW257" s="816"/>
      <c r="AX257" s="816"/>
      <c r="AY257" s="522"/>
      <c r="AZ257" s="522"/>
      <c r="BA257" s="522"/>
      <c r="BB257" s="522"/>
      <c r="BC257" s="522"/>
      <c r="BD257" s="522"/>
      <c r="BE257" s="98"/>
      <c r="BF257" s="98"/>
      <c r="BG257" s="98"/>
      <c r="BH257" s="371"/>
      <c r="BI257" s="371"/>
      <c r="BJ257" s="371"/>
      <c r="BK257" s="370"/>
      <c r="BL257" s="370"/>
      <c r="BM257" s="370"/>
      <c r="BN257" s="370"/>
    </row>
    <row r="258" spans="1:66" s="99" customFormat="1" ht="14.25" customHeight="1" x14ac:dyDescent="0.15">
      <c r="D258" s="805"/>
      <c r="E258" s="805"/>
      <c r="F258" s="805"/>
      <c r="G258" s="805"/>
      <c r="H258" s="805"/>
      <c r="I258" s="805"/>
      <c r="J258" s="806"/>
      <c r="K258" s="806"/>
      <c r="L258" s="806"/>
      <c r="M258" s="806"/>
      <c r="N258" s="806"/>
      <c r="O258" s="806"/>
      <c r="P258" s="806"/>
      <c r="Q258" s="806"/>
      <c r="R258" s="806"/>
      <c r="S258" s="806"/>
      <c r="T258" s="806"/>
      <c r="U258" s="806"/>
      <c r="V258" s="806"/>
      <c r="W258" s="806"/>
      <c r="X258" s="806"/>
      <c r="Y258" s="806"/>
      <c r="Z258" s="806"/>
      <c r="AA258" s="806"/>
      <c r="AB258" s="806"/>
      <c r="AC258" s="806"/>
      <c r="AD258" s="806"/>
      <c r="AE258" s="806"/>
      <c r="AF258" s="806"/>
      <c r="AG258" s="808"/>
      <c r="AH258" s="809"/>
      <c r="AI258" s="809"/>
      <c r="AJ258" s="809"/>
      <c r="AK258" s="809"/>
      <c r="AL258" s="809"/>
      <c r="AM258" s="810"/>
      <c r="AN258" s="810"/>
      <c r="AO258" s="810"/>
      <c r="AP258" s="810"/>
      <c r="AQ258" s="810"/>
      <c r="AR258" s="810"/>
      <c r="AS258" s="811"/>
      <c r="AT258" s="811"/>
      <c r="AU258" s="811"/>
      <c r="AV258" s="811"/>
      <c r="AW258" s="811"/>
      <c r="AX258" s="811"/>
      <c r="AY258" s="812">
        <f>AM258*AS258</f>
        <v>0</v>
      </c>
      <c r="AZ258" s="812"/>
      <c r="BA258" s="812"/>
      <c r="BB258" s="812"/>
      <c r="BC258" s="812"/>
      <c r="BD258" s="812"/>
      <c r="BE258" s="100"/>
      <c r="BF258" s="100"/>
      <c r="BG258" s="100"/>
      <c r="BH258" s="372"/>
      <c r="BI258" s="373"/>
      <c r="BJ258" s="373"/>
      <c r="BK258" s="374"/>
      <c r="BL258" s="374"/>
      <c r="BM258" s="374"/>
      <c r="BN258" s="374"/>
    </row>
    <row r="259" spans="1:66" s="99" customFormat="1" ht="14.25" customHeight="1" x14ac:dyDescent="0.15">
      <c r="D259" s="805"/>
      <c r="E259" s="805"/>
      <c r="F259" s="805"/>
      <c r="G259" s="805"/>
      <c r="H259" s="805"/>
      <c r="I259" s="805"/>
      <c r="J259" s="807"/>
      <c r="K259" s="807"/>
      <c r="L259" s="807"/>
      <c r="M259" s="807"/>
      <c r="N259" s="807"/>
      <c r="O259" s="807"/>
      <c r="P259" s="807"/>
      <c r="Q259" s="807"/>
      <c r="R259" s="807"/>
      <c r="S259" s="807"/>
      <c r="T259" s="807"/>
      <c r="U259" s="807"/>
      <c r="V259" s="807"/>
      <c r="W259" s="807"/>
      <c r="X259" s="807"/>
      <c r="Y259" s="807"/>
      <c r="Z259" s="807"/>
      <c r="AA259" s="807"/>
      <c r="AB259" s="807"/>
      <c r="AC259" s="807"/>
      <c r="AD259" s="807"/>
      <c r="AE259" s="807"/>
      <c r="AF259" s="807"/>
      <c r="AG259" s="809"/>
      <c r="AH259" s="809"/>
      <c r="AI259" s="809"/>
      <c r="AJ259" s="809"/>
      <c r="AK259" s="809"/>
      <c r="AL259" s="809"/>
      <c r="AM259" s="810"/>
      <c r="AN259" s="810"/>
      <c r="AO259" s="810"/>
      <c r="AP259" s="810"/>
      <c r="AQ259" s="810"/>
      <c r="AR259" s="810"/>
      <c r="AS259" s="811"/>
      <c r="AT259" s="811"/>
      <c r="AU259" s="811"/>
      <c r="AV259" s="811"/>
      <c r="AW259" s="811"/>
      <c r="AX259" s="811"/>
      <c r="AY259" s="812"/>
      <c r="AZ259" s="812"/>
      <c r="BA259" s="812"/>
      <c r="BB259" s="812"/>
      <c r="BC259" s="812"/>
      <c r="BD259" s="812"/>
      <c r="BE259" s="100"/>
      <c r="BF259" s="100"/>
      <c r="BG259" s="100"/>
      <c r="BH259" s="372"/>
      <c r="BI259" s="373"/>
      <c r="BJ259" s="373"/>
      <c r="BK259" s="374"/>
      <c r="BL259" s="374"/>
      <c r="BM259" s="374"/>
      <c r="BN259" s="374"/>
    </row>
    <row r="260" spans="1:66" s="99" customFormat="1" ht="14.25" customHeight="1" x14ac:dyDescent="0.15">
      <c r="D260" s="805"/>
      <c r="E260" s="805"/>
      <c r="F260" s="805"/>
      <c r="G260" s="805"/>
      <c r="H260" s="805"/>
      <c r="I260" s="805"/>
      <c r="J260" s="813" t="s">
        <v>150</v>
      </c>
      <c r="K260" s="813"/>
      <c r="L260" s="813"/>
      <c r="M260" s="813"/>
      <c r="N260" s="813"/>
      <c r="O260" s="813"/>
      <c r="P260" s="813"/>
      <c r="Q260" s="813"/>
      <c r="R260" s="813"/>
      <c r="S260" s="813"/>
      <c r="T260" s="813"/>
      <c r="U260" s="813"/>
      <c r="V260" s="813"/>
      <c r="W260" s="813"/>
      <c r="X260" s="813"/>
      <c r="Y260" s="813"/>
      <c r="Z260" s="813"/>
      <c r="AA260" s="813"/>
      <c r="AB260" s="813"/>
      <c r="AC260" s="813"/>
      <c r="AD260" s="813"/>
      <c r="AE260" s="813"/>
      <c r="AF260" s="813"/>
      <c r="AG260" s="809"/>
      <c r="AH260" s="809"/>
      <c r="AI260" s="809"/>
      <c r="AJ260" s="809"/>
      <c r="AK260" s="809"/>
      <c r="AL260" s="809"/>
      <c r="AM260" s="810"/>
      <c r="AN260" s="810"/>
      <c r="AO260" s="810"/>
      <c r="AP260" s="810"/>
      <c r="AQ260" s="810"/>
      <c r="AR260" s="810"/>
      <c r="AS260" s="811"/>
      <c r="AT260" s="811"/>
      <c r="AU260" s="811"/>
      <c r="AV260" s="811"/>
      <c r="AW260" s="811"/>
      <c r="AX260" s="811"/>
      <c r="AY260" s="812"/>
      <c r="AZ260" s="812"/>
      <c r="BA260" s="812"/>
      <c r="BB260" s="812"/>
      <c r="BC260" s="812"/>
      <c r="BD260" s="812"/>
      <c r="BE260" s="100"/>
      <c r="BF260" s="100"/>
      <c r="BG260" s="100"/>
      <c r="BH260" s="372"/>
      <c r="BI260" s="373"/>
      <c r="BJ260" s="373"/>
      <c r="BK260" s="375"/>
      <c r="BL260" s="374"/>
      <c r="BM260" s="374"/>
      <c r="BN260" s="374"/>
    </row>
    <row r="261" spans="1:66" s="99" customFormat="1" ht="14.25" customHeight="1" x14ac:dyDescent="0.15">
      <c r="D261" s="2626"/>
      <c r="E261" s="2626"/>
      <c r="F261" s="2626"/>
      <c r="G261" s="2626"/>
      <c r="H261" s="2626"/>
      <c r="I261" s="2626"/>
      <c r="J261" s="2626"/>
      <c r="K261" s="2626"/>
      <c r="L261" s="2626"/>
      <c r="M261" s="2626"/>
      <c r="N261" s="2626"/>
      <c r="O261" s="2626"/>
      <c r="P261" s="2626"/>
      <c r="Q261" s="2626"/>
      <c r="R261" s="2626"/>
      <c r="S261" s="2626"/>
      <c r="T261" s="2626"/>
      <c r="U261" s="2626"/>
      <c r="V261" s="2626"/>
      <c r="W261" s="2626"/>
      <c r="X261" s="2626"/>
      <c r="Y261" s="2626"/>
      <c r="Z261" s="2626"/>
      <c r="AA261" s="2626"/>
      <c r="AB261" s="2626"/>
      <c r="AC261" s="2626"/>
      <c r="AD261" s="2626"/>
      <c r="AE261" s="2626"/>
      <c r="AF261" s="2626"/>
      <c r="AG261" s="2626"/>
      <c r="AH261" s="2626"/>
      <c r="AI261" s="2626"/>
      <c r="AJ261" s="2626"/>
      <c r="AK261" s="2626"/>
      <c r="AL261" s="2626"/>
      <c r="AM261" s="2626"/>
      <c r="AN261" s="2626"/>
      <c r="AO261" s="2626"/>
      <c r="AP261" s="2626"/>
      <c r="AQ261" s="2626"/>
      <c r="AR261" s="2626"/>
      <c r="AS261" s="2626"/>
      <c r="AT261" s="2626"/>
      <c r="AU261" s="2626"/>
      <c r="AV261" s="2626"/>
      <c r="AW261" s="2626"/>
      <c r="AX261" s="2626"/>
      <c r="AY261" s="2626"/>
      <c r="AZ261" s="2626"/>
      <c r="BA261" s="2626"/>
      <c r="BB261" s="2626"/>
      <c r="BC261" s="2626"/>
      <c r="BD261" s="2626"/>
      <c r="BE261" s="100"/>
      <c r="BF261" s="100"/>
      <c r="BG261" s="100"/>
      <c r="BH261" s="372"/>
      <c r="BI261" s="373"/>
      <c r="BJ261" s="373"/>
      <c r="BK261" s="375"/>
      <c r="BL261" s="374"/>
      <c r="BM261" s="374"/>
      <c r="BN261" s="374"/>
    </row>
    <row r="262" spans="1:66" ht="15" customHeight="1" x14ac:dyDescent="0.4">
      <c r="A262" s="2" t="s">
        <v>697</v>
      </c>
    </row>
    <row r="263" spans="1:66" ht="15" customHeight="1" x14ac:dyDescent="0.4">
      <c r="B263" s="2" t="s">
        <v>342</v>
      </c>
    </row>
    <row r="264" spans="1:66" ht="15" customHeight="1" x14ac:dyDescent="0.4">
      <c r="B264" s="7"/>
      <c r="C264" s="59"/>
      <c r="D264" s="573" t="s">
        <v>96</v>
      </c>
      <c r="E264" s="744"/>
      <c r="F264" s="744"/>
      <c r="G264" s="744"/>
      <c r="H264" s="744"/>
      <c r="I264" s="744"/>
      <c r="J264" s="744"/>
      <c r="K264" s="744"/>
      <c r="L264" s="744"/>
      <c r="M264" s="744"/>
      <c r="N264" s="744"/>
      <c r="O264" s="744"/>
      <c r="P264" s="744"/>
      <c r="Q264" s="745"/>
      <c r="R264" s="555" t="s">
        <v>344</v>
      </c>
      <c r="S264" s="556"/>
      <c r="T264" s="556"/>
      <c r="U264" s="556"/>
      <c r="V264" s="556"/>
      <c r="W264" s="556"/>
      <c r="X264" s="556"/>
      <c r="Y264" s="556"/>
      <c r="Z264" s="556"/>
      <c r="AA264" s="556"/>
      <c r="AB264" s="556"/>
      <c r="AC264" s="556"/>
      <c r="AD264" s="556"/>
      <c r="AE264" s="556"/>
      <c r="AF264" s="557"/>
      <c r="AG264" s="573" t="s">
        <v>674</v>
      </c>
      <c r="AH264" s="744"/>
      <c r="AI264" s="744"/>
      <c r="AJ264" s="744"/>
      <c r="AK264" s="744"/>
      <c r="AL264" s="744"/>
      <c r="AM264" s="745"/>
      <c r="AN264" s="787" t="s">
        <v>149</v>
      </c>
      <c r="AO264" s="852"/>
      <c r="AP264" s="852"/>
      <c r="AQ264" s="852"/>
      <c r="AR264" s="852"/>
      <c r="AS264" s="853"/>
      <c r="AT264" s="796" t="s">
        <v>109</v>
      </c>
      <c r="AU264" s="797"/>
      <c r="AV264" s="797"/>
      <c r="AW264" s="797"/>
      <c r="AX264" s="797"/>
      <c r="AY264" s="798"/>
      <c r="AZ264" s="787" t="s">
        <v>110</v>
      </c>
      <c r="BA264" s="788"/>
      <c r="BB264" s="788"/>
      <c r="BC264" s="788"/>
      <c r="BD264" s="788"/>
      <c r="BE264" s="789"/>
    </row>
    <row r="265" spans="1:66" ht="15" customHeight="1" x14ac:dyDescent="0.4">
      <c r="B265" s="7"/>
      <c r="C265" s="59"/>
      <c r="D265" s="781"/>
      <c r="E265" s="782"/>
      <c r="F265" s="782"/>
      <c r="G265" s="782"/>
      <c r="H265" s="782"/>
      <c r="I265" s="782"/>
      <c r="J265" s="782"/>
      <c r="K265" s="782"/>
      <c r="L265" s="782"/>
      <c r="M265" s="782"/>
      <c r="N265" s="782"/>
      <c r="O265" s="782"/>
      <c r="P265" s="782"/>
      <c r="Q265" s="783"/>
      <c r="R265" s="558"/>
      <c r="S265" s="559"/>
      <c r="T265" s="559"/>
      <c r="U265" s="559"/>
      <c r="V265" s="559"/>
      <c r="W265" s="559"/>
      <c r="X265" s="559"/>
      <c r="Y265" s="559"/>
      <c r="Z265" s="559"/>
      <c r="AA265" s="559"/>
      <c r="AB265" s="559"/>
      <c r="AC265" s="559"/>
      <c r="AD265" s="559"/>
      <c r="AE265" s="559"/>
      <c r="AF265" s="560"/>
      <c r="AG265" s="781"/>
      <c r="AH265" s="782"/>
      <c r="AI265" s="782"/>
      <c r="AJ265" s="782"/>
      <c r="AK265" s="782"/>
      <c r="AL265" s="782"/>
      <c r="AM265" s="783"/>
      <c r="AN265" s="854"/>
      <c r="AO265" s="855"/>
      <c r="AP265" s="855"/>
      <c r="AQ265" s="855"/>
      <c r="AR265" s="855"/>
      <c r="AS265" s="856"/>
      <c r="AT265" s="799"/>
      <c r="AU265" s="800"/>
      <c r="AV265" s="800"/>
      <c r="AW265" s="800"/>
      <c r="AX265" s="800"/>
      <c r="AY265" s="801"/>
      <c r="AZ265" s="790"/>
      <c r="BA265" s="791"/>
      <c r="BB265" s="791"/>
      <c r="BC265" s="791"/>
      <c r="BD265" s="791"/>
      <c r="BE265" s="792"/>
    </row>
    <row r="266" spans="1:66" ht="15" customHeight="1" x14ac:dyDescent="0.4">
      <c r="B266" s="7"/>
      <c r="C266" s="59"/>
      <c r="D266" s="784"/>
      <c r="E266" s="785"/>
      <c r="F266" s="785"/>
      <c r="G266" s="785"/>
      <c r="H266" s="785"/>
      <c r="I266" s="785"/>
      <c r="J266" s="785"/>
      <c r="K266" s="785"/>
      <c r="L266" s="785"/>
      <c r="M266" s="785"/>
      <c r="N266" s="785"/>
      <c r="O266" s="785"/>
      <c r="P266" s="785"/>
      <c r="Q266" s="786"/>
      <c r="R266" s="561"/>
      <c r="S266" s="562"/>
      <c r="T266" s="562"/>
      <c r="U266" s="562"/>
      <c r="V266" s="562"/>
      <c r="W266" s="562"/>
      <c r="X266" s="562"/>
      <c r="Y266" s="562"/>
      <c r="Z266" s="562"/>
      <c r="AA266" s="562"/>
      <c r="AB266" s="562"/>
      <c r="AC266" s="562"/>
      <c r="AD266" s="562"/>
      <c r="AE266" s="562"/>
      <c r="AF266" s="563"/>
      <c r="AG266" s="784"/>
      <c r="AH266" s="785"/>
      <c r="AI266" s="785"/>
      <c r="AJ266" s="785"/>
      <c r="AK266" s="785"/>
      <c r="AL266" s="785"/>
      <c r="AM266" s="786"/>
      <c r="AN266" s="857"/>
      <c r="AO266" s="858"/>
      <c r="AP266" s="858"/>
      <c r="AQ266" s="858"/>
      <c r="AR266" s="858"/>
      <c r="AS266" s="859"/>
      <c r="AT266" s="802"/>
      <c r="AU266" s="803"/>
      <c r="AV266" s="803"/>
      <c r="AW266" s="803"/>
      <c r="AX266" s="803"/>
      <c r="AY266" s="804"/>
      <c r="AZ266" s="793"/>
      <c r="BA266" s="794"/>
      <c r="BB266" s="794"/>
      <c r="BC266" s="794"/>
      <c r="BD266" s="794"/>
      <c r="BE266" s="795"/>
    </row>
    <row r="267" spans="1:66" ht="15" customHeight="1" x14ac:dyDescent="0.4">
      <c r="B267" s="7"/>
      <c r="C267" s="59"/>
      <c r="D267" s="2370"/>
      <c r="E267" s="2371"/>
      <c r="F267" s="2371"/>
      <c r="G267" s="2371"/>
      <c r="H267" s="2371"/>
      <c r="I267" s="2371"/>
      <c r="J267" s="2371"/>
      <c r="K267" s="2371"/>
      <c r="L267" s="2371"/>
      <c r="M267" s="2371"/>
      <c r="N267" s="2371"/>
      <c r="O267" s="2371"/>
      <c r="P267" s="2371"/>
      <c r="Q267" s="2372"/>
      <c r="R267" s="2486"/>
      <c r="S267" s="2487"/>
      <c r="T267" s="2487"/>
      <c r="U267" s="2487"/>
      <c r="V267" s="2487"/>
      <c r="W267" s="2487"/>
      <c r="X267" s="2487"/>
      <c r="Y267" s="2487"/>
      <c r="Z267" s="2487"/>
      <c r="AA267" s="2487"/>
      <c r="AB267" s="2487"/>
      <c r="AC267" s="2487"/>
      <c r="AD267" s="2487"/>
      <c r="AE267" s="2487"/>
      <c r="AF267" s="2597"/>
      <c r="AG267" s="2604"/>
      <c r="AH267" s="2605"/>
      <c r="AI267" s="2605"/>
      <c r="AJ267" s="2605"/>
      <c r="AK267" s="2605"/>
      <c r="AL267" s="2605"/>
      <c r="AM267" s="2606"/>
      <c r="AN267" s="1344"/>
      <c r="AO267" s="1345"/>
      <c r="AP267" s="1345"/>
      <c r="AQ267" s="1345"/>
      <c r="AR267" s="1345"/>
      <c r="AS267" s="1346"/>
      <c r="AT267" s="2616"/>
      <c r="AU267" s="2617"/>
      <c r="AV267" s="2617"/>
      <c r="AW267" s="2617"/>
      <c r="AX267" s="2617"/>
      <c r="AY267" s="2618"/>
      <c r="AZ267" s="769">
        <f>AN267*AT267</f>
        <v>0</v>
      </c>
      <c r="BA267" s="770"/>
      <c r="BB267" s="770"/>
      <c r="BC267" s="770"/>
      <c r="BD267" s="770"/>
      <c r="BE267" s="771"/>
    </row>
    <row r="268" spans="1:66" ht="15" customHeight="1" x14ac:dyDescent="0.4">
      <c r="B268" s="7"/>
      <c r="C268" s="59"/>
      <c r="D268" s="1837"/>
      <c r="E268" s="1838"/>
      <c r="F268" s="1838"/>
      <c r="G268" s="1838"/>
      <c r="H268" s="1838"/>
      <c r="I268" s="1838"/>
      <c r="J268" s="1838"/>
      <c r="K268" s="1838"/>
      <c r="L268" s="1838"/>
      <c r="M268" s="1838"/>
      <c r="N268" s="1838"/>
      <c r="O268" s="1838"/>
      <c r="P268" s="1838"/>
      <c r="Q268" s="2373"/>
      <c r="R268" s="2598"/>
      <c r="S268" s="2599"/>
      <c r="T268" s="2599"/>
      <c r="U268" s="2599"/>
      <c r="V268" s="2599"/>
      <c r="W268" s="2599"/>
      <c r="X268" s="2599"/>
      <c r="Y268" s="2599"/>
      <c r="Z268" s="2599"/>
      <c r="AA268" s="2599"/>
      <c r="AB268" s="2599"/>
      <c r="AC268" s="2599"/>
      <c r="AD268" s="2599"/>
      <c r="AE268" s="2599"/>
      <c r="AF268" s="2600"/>
      <c r="AG268" s="2607"/>
      <c r="AH268" s="2608"/>
      <c r="AI268" s="2608"/>
      <c r="AJ268" s="2608"/>
      <c r="AK268" s="2608"/>
      <c r="AL268" s="2608"/>
      <c r="AM268" s="2609"/>
      <c r="AN268" s="2613"/>
      <c r="AO268" s="2614"/>
      <c r="AP268" s="2614"/>
      <c r="AQ268" s="2614"/>
      <c r="AR268" s="2614"/>
      <c r="AS268" s="2615"/>
      <c r="AT268" s="2619"/>
      <c r="AU268" s="2620"/>
      <c r="AV268" s="2620"/>
      <c r="AW268" s="2620"/>
      <c r="AX268" s="2620"/>
      <c r="AY268" s="2621"/>
      <c r="AZ268" s="772"/>
      <c r="BA268" s="773"/>
      <c r="BB268" s="773"/>
      <c r="BC268" s="773"/>
      <c r="BD268" s="773"/>
      <c r="BE268" s="774"/>
    </row>
    <row r="269" spans="1:66" ht="15" customHeight="1" x14ac:dyDescent="0.4">
      <c r="B269" s="7"/>
      <c r="C269" s="59"/>
      <c r="D269" s="1837"/>
      <c r="E269" s="1838"/>
      <c r="F269" s="1838"/>
      <c r="G269" s="1838"/>
      <c r="H269" s="1838"/>
      <c r="I269" s="1838"/>
      <c r="J269" s="1838"/>
      <c r="K269" s="1838"/>
      <c r="L269" s="1838"/>
      <c r="M269" s="1838"/>
      <c r="N269" s="1838"/>
      <c r="O269" s="1838"/>
      <c r="P269" s="1838"/>
      <c r="Q269" s="2373"/>
      <c r="R269" s="2598"/>
      <c r="S269" s="2599"/>
      <c r="T269" s="2599"/>
      <c r="U269" s="2599"/>
      <c r="V269" s="2599"/>
      <c r="W269" s="2599"/>
      <c r="X269" s="2599"/>
      <c r="Y269" s="2599"/>
      <c r="Z269" s="2599"/>
      <c r="AA269" s="2599"/>
      <c r="AB269" s="2599"/>
      <c r="AC269" s="2599"/>
      <c r="AD269" s="2599"/>
      <c r="AE269" s="2599"/>
      <c r="AF269" s="2600"/>
      <c r="AG269" s="2607"/>
      <c r="AH269" s="2608"/>
      <c r="AI269" s="2608"/>
      <c r="AJ269" s="2608"/>
      <c r="AK269" s="2608"/>
      <c r="AL269" s="2608"/>
      <c r="AM269" s="2609"/>
      <c r="AN269" s="2613"/>
      <c r="AO269" s="2614"/>
      <c r="AP269" s="2614"/>
      <c r="AQ269" s="2614"/>
      <c r="AR269" s="2614"/>
      <c r="AS269" s="2615"/>
      <c r="AT269" s="2619"/>
      <c r="AU269" s="2620"/>
      <c r="AV269" s="2620"/>
      <c r="AW269" s="2620"/>
      <c r="AX269" s="2620"/>
      <c r="AY269" s="2621"/>
      <c r="AZ269" s="772"/>
      <c r="BA269" s="773"/>
      <c r="BB269" s="773"/>
      <c r="BC269" s="773"/>
      <c r="BD269" s="773"/>
      <c r="BE269" s="774"/>
    </row>
    <row r="270" spans="1:66" ht="15" customHeight="1" x14ac:dyDescent="0.4">
      <c r="B270" s="7"/>
      <c r="C270" s="59"/>
      <c r="D270" s="1837"/>
      <c r="E270" s="1838"/>
      <c r="F270" s="1838"/>
      <c r="G270" s="1838"/>
      <c r="H270" s="1838"/>
      <c r="I270" s="1838"/>
      <c r="J270" s="1838"/>
      <c r="K270" s="1838"/>
      <c r="L270" s="1838"/>
      <c r="M270" s="1838"/>
      <c r="N270" s="1838"/>
      <c r="O270" s="1838"/>
      <c r="P270" s="1838"/>
      <c r="Q270" s="2373"/>
      <c r="R270" s="2598"/>
      <c r="S270" s="2599"/>
      <c r="T270" s="2599"/>
      <c r="U270" s="2599"/>
      <c r="V270" s="2599"/>
      <c r="W270" s="2599"/>
      <c r="X270" s="2599"/>
      <c r="Y270" s="2599"/>
      <c r="Z270" s="2599"/>
      <c r="AA270" s="2599"/>
      <c r="AB270" s="2599"/>
      <c r="AC270" s="2599"/>
      <c r="AD270" s="2599"/>
      <c r="AE270" s="2599"/>
      <c r="AF270" s="2600"/>
      <c r="AG270" s="2607"/>
      <c r="AH270" s="2608"/>
      <c r="AI270" s="2608"/>
      <c r="AJ270" s="2608"/>
      <c r="AK270" s="2608"/>
      <c r="AL270" s="2608"/>
      <c r="AM270" s="2609"/>
      <c r="AN270" s="2613"/>
      <c r="AO270" s="2614"/>
      <c r="AP270" s="2614"/>
      <c r="AQ270" s="2614"/>
      <c r="AR270" s="2614"/>
      <c r="AS270" s="2615"/>
      <c r="AT270" s="2619"/>
      <c r="AU270" s="2620"/>
      <c r="AV270" s="2620"/>
      <c r="AW270" s="2620"/>
      <c r="AX270" s="2620"/>
      <c r="AY270" s="2621"/>
      <c r="AZ270" s="772"/>
      <c r="BA270" s="773"/>
      <c r="BB270" s="773"/>
      <c r="BC270" s="773"/>
      <c r="BD270" s="773"/>
      <c r="BE270" s="774"/>
    </row>
    <row r="271" spans="1:66" ht="15" customHeight="1" x14ac:dyDescent="0.4">
      <c r="B271" s="7"/>
      <c r="C271" s="59"/>
      <c r="D271" s="1837"/>
      <c r="E271" s="1838"/>
      <c r="F271" s="1838"/>
      <c r="G271" s="1838"/>
      <c r="H271" s="1838"/>
      <c r="I271" s="1838"/>
      <c r="J271" s="1838"/>
      <c r="K271" s="1838"/>
      <c r="L271" s="1838"/>
      <c r="M271" s="1838"/>
      <c r="N271" s="1838"/>
      <c r="O271" s="1838"/>
      <c r="P271" s="1838"/>
      <c r="Q271" s="2373"/>
      <c r="R271" s="2601"/>
      <c r="S271" s="2602"/>
      <c r="T271" s="2602"/>
      <c r="U271" s="2602"/>
      <c r="V271" s="2602"/>
      <c r="W271" s="2602"/>
      <c r="X271" s="2602"/>
      <c r="Y271" s="2602"/>
      <c r="Z271" s="2602"/>
      <c r="AA271" s="2602"/>
      <c r="AB271" s="2602"/>
      <c r="AC271" s="2602"/>
      <c r="AD271" s="2602"/>
      <c r="AE271" s="2602"/>
      <c r="AF271" s="2603"/>
      <c r="AG271" s="2607"/>
      <c r="AH271" s="2608"/>
      <c r="AI271" s="2608"/>
      <c r="AJ271" s="2608"/>
      <c r="AK271" s="2608"/>
      <c r="AL271" s="2608"/>
      <c r="AM271" s="2609"/>
      <c r="AN271" s="2613"/>
      <c r="AO271" s="2614"/>
      <c r="AP271" s="2614"/>
      <c r="AQ271" s="2614"/>
      <c r="AR271" s="2614"/>
      <c r="AS271" s="2615"/>
      <c r="AT271" s="2619"/>
      <c r="AU271" s="2620"/>
      <c r="AV271" s="2620"/>
      <c r="AW271" s="2620"/>
      <c r="AX271" s="2620"/>
      <c r="AY271" s="2621"/>
      <c r="AZ271" s="772"/>
      <c r="BA271" s="773"/>
      <c r="BB271" s="773"/>
      <c r="BC271" s="773"/>
      <c r="BD271" s="773"/>
      <c r="BE271" s="774"/>
    </row>
    <row r="272" spans="1:66" ht="15" customHeight="1" x14ac:dyDescent="0.4">
      <c r="B272" s="7"/>
      <c r="C272" s="59"/>
      <c r="D272" s="2374"/>
      <c r="E272" s="2375"/>
      <c r="F272" s="2375"/>
      <c r="G272" s="2375"/>
      <c r="H272" s="2375"/>
      <c r="I272" s="2375"/>
      <c r="J272" s="2375"/>
      <c r="K272" s="2375"/>
      <c r="L272" s="2375"/>
      <c r="M272" s="2375"/>
      <c r="N272" s="2375"/>
      <c r="O272" s="2375"/>
      <c r="P272" s="2375"/>
      <c r="Q272" s="2376"/>
      <c r="R272" s="2327" t="s">
        <v>698</v>
      </c>
      <c r="S272" s="2328"/>
      <c r="T272" s="2328"/>
      <c r="U272" s="2328"/>
      <c r="V272" s="2328"/>
      <c r="W272" s="2328"/>
      <c r="X272" s="2328"/>
      <c r="Y272" s="2328"/>
      <c r="Z272" s="2328"/>
      <c r="AA272" s="2328"/>
      <c r="AB272" s="2328"/>
      <c r="AC272" s="2328"/>
      <c r="AD272" s="2328"/>
      <c r="AE272" s="2328"/>
      <c r="AF272" s="2625"/>
      <c r="AG272" s="2610"/>
      <c r="AH272" s="2611"/>
      <c r="AI272" s="2611"/>
      <c r="AJ272" s="2611"/>
      <c r="AK272" s="2611"/>
      <c r="AL272" s="2611"/>
      <c r="AM272" s="2612"/>
      <c r="AN272" s="1347"/>
      <c r="AO272" s="1348"/>
      <c r="AP272" s="1348"/>
      <c r="AQ272" s="1348"/>
      <c r="AR272" s="1348"/>
      <c r="AS272" s="1349"/>
      <c r="AT272" s="2622"/>
      <c r="AU272" s="2623"/>
      <c r="AV272" s="2623"/>
      <c r="AW272" s="2623"/>
      <c r="AX272" s="2623"/>
      <c r="AY272" s="2624"/>
      <c r="AZ272" s="775"/>
      <c r="BA272" s="776"/>
      <c r="BB272" s="776"/>
      <c r="BC272" s="776"/>
      <c r="BD272" s="776"/>
      <c r="BE272" s="777"/>
    </row>
    <row r="273" spans="1:66" s="81" customFormat="1" ht="13.5" customHeight="1" x14ac:dyDescent="0.15">
      <c r="A273" s="80"/>
      <c r="B273" s="80"/>
      <c r="C273" s="80"/>
      <c r="D273" s="576" t="s">
        <v>699</v>
      </c>
      <c r="E273" s="576"/>
      <c r="F273" s="576"/>
      <c r="G273" s="576"/>
      <c r="H273" s="576"/>
      <c r="I273" s="576"/>
      <c r="J273" s="576"/>
      <c r="K273" s="576"/>
      <c r="L273" s="576"/>
      <c r="M273" s="576"/>
      <c r="N273" s="576"/>
      <c r="O273" s="576"/>
      <c r="P273" s="576"/>
      <c r="Q273" s="576"/>
      <c r="R273" s="576"/>
      <c r="S273" s="576"/>
      <c r="T273" s="576"/>
      <c r="U273" s="576"/>
      <c r="V273" s="576"/>
      <c r="W273" s="576"/>
      <c r="X273" s="576"/>
      <c r="Y273" s="576"/>
      <c r="Z273" s="576"/>
      <c r="AA273" s="576"/>
      <c r="AB273" s="576"/>
      <c r="AC273" s="576"/>
      <c r="AD273" s="576"/>
      <c r="AE273" s="576"/>
      <c r="AF273" s="576"/>
      <c r="AG273" s="576"/>
      <c r="AH273" s="576"/>
      <c r="AI273" s="576"/>
      <c r="AJ273" s="576"/>
      <c r="AK273" s="576"/>
      <c r="AL273" s="576"/>
      <c r="AM273" s="576"/>
      <c r="AN273" s="576"/>
      <c r="AO273" s="576"/>
      <c r="AP273" s="576"/>
      <c r="AQ273" s="576"/>
      <c r="AR273" s="576"/>
      <c r="AS273" s="576"/>
      <c r="AT273" s="576"/>
      <c r="AU273" s="576"/>
      <c r="AV273" s="576"/>
      <c r="AW273" s="576"/>
      <c r="AX273" s="576"/>
      <c r="AY273" s="576"/>
      <c r="AZ273" s="576"/>
      <c r="BA273" s="576"/>
      <c r="BB273" s="576"/>
      <c r="BC273" s="576"/>
      <c r="BD273" s="576"/>
      <c r="BE273" s="576"/>
      <c r="BF273" s="576"/>
      <c r="BG273" s="80"/>
    </row>
    <row r="274" spans="1:66" s="81" customFormat="1" ht="13.5" customHeight="1" x14ac:dyDescent="0.15">
      <c r="A274" s="80"/>
      <c r="B274" s="80"/>
      <c r="C274" s="80"/>
      <c r="D274" s="870" t="s">
        <v>700</v>
      </c>
      <c r="E274" s="870"/>
      <c r="F274" s="870"/>
      <c r="G274" s="870"/>
      <c r="H274" s="870"/>
      <c r="I274" s="870"/>
      <c r="J274" s="870"/>
      <c r="K274" s="870"/>
      <c r="L274" s="870"/>
      <c r="M274" s="870"/>
      <c r="N274" s="870"/>
      <c r="O274" s="870"/>
      <c r="P274" s="870"/>
      <c r="Q274" s="870"/>
      <c r="R274" s="870"/>
      <c r="S274" s="870"/>
      <c r="T274" s="870"/>
      <c r="U274" s="870"/>
      <c r="V274" s="870"/>
      <c r="W274" s="870"/>
      <c r="X274" s="870"/>
      <c r="Y274" s="870"/>
      <c r="Z274" s="870"/>
      <c r="AA274" s="870"/>
      <c r="AB274" s="870"/>
      <c r="AC274" s="870"/>
      <c r="AD274" s="870"/>
      <c r="AE274" s="870"/>
      <c r="AF274" s="870"/>
      <c r="AG274" s="870"/>
      <c r="AH274" s="870"/>
      <c r="AI274" s="870"/>
      <c r="AJ274" s="870"/>
      <c r="AK274" s="870"/>
      <c r="AL274" s="870"/>
      <c r="AM274" s="870"/>
      <c r="AN274" s="870"/>
      <c r="AO274" s="870"/>
      <c r="AP274" s="870"/>
      <c r="AQ274" s="870"/>
      <c r="AR274" s="870"/>
      <c r="AS274" s="870"/>
      <c r="AT274" s="870"/>
      <c r="AU274" s="870"/>
      <c r="AV274" s="870"/>
      <c r="AW274" s="870"/>
      <c r="AX274" s="870"/>
      <c r="AY274" s="870"/>
      <c r="AZ274" s="870"/>
      <c r="BA274" s="870"/>
      <c r="BB274" s="870"/>
      <c r="BC274" s="870"/>
      <c r="BD274" s="870"/>
      <c r="BE274" s="870"/>
      <c r="BF274" s="870"/>
      <c r="BG274" s="80"/>
    </row>
    <row r="275" spans="1:66" s="81" customFormat="1" ht="13.5" customHeight="1" x14ac:dyDescent="0.15">
      <c r="A275" s="80"/>
      <c r="B275" s="80"/>
      <c r="C275" s="80"/>
      <c r="D275" s="870"/>
      <c r="E275" s="870"/>
      <c r="F275" s="870"/>
      <c r="G275" s="870"/>
      <c r="H275" s="870"/>
      <c r="I275" s="870"/>
      <c r="J275" s="870"/>
      <c r="K275" s="870"/>
      <c r="L275" s="870"/>
      <c r="M275" s="870"/>
      <c r="N275" s="870"/>
      <c r="O275" s="870"/>
      <c r="P275" s="870"/>
      <c r="Q275" s="870"/>
      <c r="R275" s="870"/>
      <c r="S275" s="870"/>
      <c r="T275" s="870"/>
      <c r="U275" s="870"/>
      <c r="V275" s="870"/>
      <c r="W275" s="870"/>
      <c r="X275" s="870"/>
      <c r="Y275" s="870"/>
      <c r="Z275" s="870"/>
      <c r="AA275" s="870"/>
      <c r="AB275" s="870"/>
      <c r="AC275" s="870"/>
      <c r="AD275" s="870"/>
      <c r="AE275" s="870"/>
      <c r="AF275" s="870"/>
      <c r="AG275" s="870"/>
      <c r="AH275" s="870"/>
      <c r="AI275" s="870"/>
      <c r="AJ275" s="870"/>
      <c r="AK275" s="870"/>
      <c r="AL275" s="870"/>
      <c r="AM275" s="870"/>
      <c r="AN275" s="870"/>
      <c r="AO275" s="870"/>
      <c r="AP275" s="870"/>
      <c r="AQ275" s="870"/>
      <c r="AR275" s="870"/>
      <c r="AS275" s="870"/>
      <c r="AT275" s="870"/>
      <c r="AU275" s="870"/>
      <c r="AV275" s="870"/>
      <c r="AW275" s="870"/>
      <c r="AX275" s="870"/>
      <c r="AY275" s="870"/>
      <c r="AZ275" s="870"/>
      <c r="BA275" s="870"/>
      <c r="BB275" s="870"/>
      <c r="BC275" s="870"/>
      <c r="BD275" s="870"/>
      <c r="BE275" s="870"/>
      <c r="BF275" s="870"/>
      <c r="BG275" s="80"/>
    </row>
    <row r="276" spans="1:66" s="81" customFormat="1" ht="3" customHeight="1" x14ac:dyDescent="0.15">
      <c r="A276" s="80"/>
      <c r="B276" s="80"/>
      <c r="C276" s="80"/>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80"/>
    </row>
    <row r="277" spans="1:66" ht="15" customHeight="1" x14ac:dyDescent="0.4">
      <c r="A277" s="2" t="s">
        <v>701</v>
      </c>
    </row>
    <row r="278" spans="1:66" ht="15" customHeight="1" x14ac:dyDescent="0.4">
      <c r="B278" s="2" t="s">
        <v>602</v>
      </c>
    </row>
    <row r="279" spans="1:66" ht="15" customHeight="1" x14ac:dyDescent="0.4">
      <c r="C279" s="2" t="s">
        <v>702</v>
      </c>
    </row>
    <row r="280" spans="1:66" ht="15" customHeight="1" x14ac:dyDescent="0.4">
      <c r="C280" s="2" t="s">
        <v>703</v>
      </c>
    </row>
    <row r="281" spans="1:66" ht="15" customHeight="1" x14ac:dyDescent="0.4">
      <c r="C281" s="2" t="s">
        <v>704</v>
      </c>
    </row>
    <row r="282" spans="1:66" ht="15" customHeight="1" x14ac:dyDescent="0.4">
      <c r="D282" s="41" t="s">
        <v>705</v>
      </c>
      <c r="BN282" s="378"/>
    </row>
    <row r="283" spans="1:66" ht="15" customHeight="1" x14ac:dyDescent="0.4">
      <c r="B283" s="114" t="s">
        <v>606</v>
      </c>
    </row>
    <row r="284" spans="1:66" ht="15" customHeight="1" x14ac:dyDescent="0.4">
      <c r="D284" s="573"/>
      <c r="E284" s="744"/>
      <c r="F284" s="745"/>
      <c r="G284" s="701" t="s">
        <v>226</v>
      </c>
      <c r="H284" s="701"/>
      <c r="I284" s="701"/>
      <c r="J284" s="701"/>
      <c r="K284" s="701"/>
      <c r="L284" s="701"/>
      <c r="M284" s="573" t="s">
        <v>706</v>
      </c>
      <c r="N284" s="556"/>
      <c r="O284" s="556"/>
      <c r="P284" s="556"/>
      <c r="Q284" s="556"/>
      <c r="R284" s="556"/>
      <c r="S284" s="556"/>
      <c r="T284" s="573" t="s">
        <v>707</v>
      </c>
      <c r="U284" s="744"/>
      <c r="V284" s="744"/>
      <c r="W284" s="744"/>
      <c r="X284" s="744"/>
      <c r="Y284" s="744"/>
      <c r="Z284" s="744"/>
      <c r="AA284" s="744"/>
      <c r="AB284" s="744"/>
      <c r="AC284" s="744"/>
      <c r="AD284" s="744"/>
      <c r="AE284" s="744"/>
      <c r="AF284" s="745"/>
      <c r="AG284" s="2221" t="s">
        <v>708</v>
      </c>
      <c r="AH284" s="2222"/>
      <c r="AI284" s="2222"/>
      <c r="AJ284" s="2222"/>
      <c r="AK284" s="2222"/>
      <c r="AL284" s="2223" t="s">
        <v>709</v>
      </c>
      <c r="AM284" s="2224"/>
      <c r="AN284" s="2224"/>
      <c r="AO284" s="2224"/>
      <c r="AP284" s="2224"/>
      <c r="AQ284" s="2229" t="s">
        <v>611</v>
      </c>
      <c r="AR284" s="2229"/>
      <c r="AS284" s="2229"/>
      <c r="AT284" s="2229"/>
      <c r="AU284" s="2229"/>
      <c r="AV284" s="2229"/>
      <c r="AW284" s="2229"/>
      <c r="AX284" s="2229"/>
      <c r="AY284" s="2229" t="s">
        <v>612</v>
      </c>
      <c r="AZ284" s="2229"/>
      <c r="BA284" s="2229"/>
      <c r="BB284" s="2229"/>
      <c r="BC284" s="2229"/>
      <c r="BD284" s="2229"/>
      <c r="BE284" s="2229"/>
      <c r="BF284" s="2229"/>
    </row>
    <row r="285" spans="1:66" ht="15" customHeight="1" x14ac:dyDescent="0.4">
      <c r="D285" s="781"/>
      <c r="E285" s="782"/>
      <c r="F285" s="783"/>
      <c r="G285" s="701"/>
      <c r="H285" s="701"/>
      <c r="I285" s="701"/>
      <c r="J285" s="701"/>
      <c r="K285" s="701"/>
      <c r="L285" s="701"/>
      <c r="M285" s="781"/>
      <c r="N285" s="559"/>
      <c r="O285" s="559"/>
      <c r="P285" s="559"/>
      <c r="Q285" s="559"/>
      <c r="R285" s="559"/>
      <c r="S285" s="559"/>
      <c r="T285" s="781"/>
      <c r="U285" s="782"/>
      <c r="V285" s="782"/>
      <c r="W285" s="782"/>
      <c r="X285" s="782"/>
      <c r="Y285" s="782"/>
      <c r="Z285" s="782"/>
      <c r="AA285" s="782"/>
      <c r="AB285" s="782"/>
      <c r="AC285" s="782"/>
      <c r="AD285" s="782"/>
      <c r="AE285" s="782"/>
      <c r="AF285" s="783"/>
      <c r="AG285" s="2221"/>
      <c r="AH285" s="2222"/>
      <c r="AI285" s="2222"/>
      <c r="AJ285" s="2222"/>
      <c r="AK285" s="2222"/>
      <c r="AL285" s="2225"/>
      <c r="AM285" s="2226"/>
      <c r="AN285" s="2226"/>
      <c r="AO285" s="2226"/>
      <c r="AP285" s="2226"/>
      <c r="AQ285" s="2229"/>
      <c r="AR285" s="2229"/>
      <c r="AS285" s="2229"/>
      <c r="AT285" s="2229"/>
      <c r="AU285" s="2229"/>
      <c r="AV285" s="2229"/>
      <c r="AW285" s="2229"/>
      <c r="AX285" s="2229"/>
      <c r="AY285" s="2229"/>
      <c r="AZ285" s="2229"/>
      <c r="BA285" s="2229"/>
      <c r="BB285" s="2229"/>
      <c r="BC285" s="2229"/>
      <c r="BD285" s="2229"/>
      <c r="BE285" s="2229"/>
      <c r="BF285" s="2229"/>
    </row>
    <row r="286" spans="1:66" ht="15" customHeight="1" x14ac:dyDescent="0.4">
      <c r="D286" s="781"/>
      <c r="E286" s="782"/>
      <c r="F286" s="783"/>
      <c r="G286" s="701"/>
      <c r="H286" s="701"/>
      <c r="I286" s="701"/>
      <c r="J286" s="701"/>
      <c r="K286" s="701"/>
      <c r="L286" s="701"/>
      <c r="M286" s="781"/>
      <c r="N286" s="559"/>
      <c r="O286" s="559"/>
      <c r="P286" s="559"/>
      <c r="Q286" s="559"/>
      <c r="R286" s="559"/>
      <c r="S286" s="559"/>
      <c r="T286" s="781"/>
      <c r="U286" s="782"/>
      <c r="V286" s="782"/>
      <c r="W286" s="782"/>
      <c r="X286" s="782"/>
      <c r="Y286" s="782"/>
      <c r="Z286" s="782"/>
      <c r="AA286" s="782"/>
      <c r="AB286" s="782"/>
      <c r="AC286" s="782"/>
      <c r="AD286" s="782"/>
      <c r="AE286" s="782"/>
      <c r="AF286" s="783"/>
      <c r="AG286" s="2221"/>
      <c r="AH286" s="2222"/>
      <c r="AI286" s="2222"/>
      <c r="AJ286" s="2222"/>
      <c r="AK286" s="2222"/>
      <c r="AL286" s="2225"/>
      <c r="AM286" s="2226"/>
      <c r="AN286" s="2226"/>
      <c r="AO286" s="2226"/>
      <c r="AP286" s="2226"/>
      <c r="AQ286" s="2229"/>
      <c r="AR286" s="2229"/>
      <c r="AS286" s="2229"/>
      <c r="AT286" s="2229"/>
      <c r="AU286" s="2229"/>
      <c r="AV286" s="2229"/>
      <c r="AW286" s="2229"/>
      <c r="AX286" s="2229"/>
      <c r="AY286" s="2229"/>
      <c r="AZ286" s="2229"/>
      <c r="BA286" s="2229"/>
      <c r="BB286" s="2229"/>
      <c r="BC286" s="2229"/>
      <c r="BD286" s="2229"/>
      <c r="BE286" s="2229"/>
      <c r="BF286" s="2229"/>
    </row>
    <row r="287" spans="1:66" ht="15" customHeight="1" x14ac:dyDescent="0.4">
      <c r="D287" s="781"/>
      <c r="E287" s="782"/>
      <c r="F287" s="783"/>
      <c r="G287" s="701"/>
      <c r="H287" s="701"/>
      <c r="I287" s="701"/>
      <c r="J287" s="701"/>
      <c r="K287" s="701"/>
      <c r="L287" s="701"/>
      <c r="M287" s="781"/>
      <c r="N287" s="559"/>
      <c r="O287" s="559"/>
      <c r="P287" s="559"/>
      <c r="Q287" s="559"/>
      <c r="R287" s="559"/>
      <c r="S287" s="559"/>
      <c r="T287" s="781"/>
      <c r="U287" s="782"/>
      <c r="V287" s="782"/>
      <c r="W287" s="782"/>
      <c r="X287" s="782"/>
      <c r="Y287" s="782"/>
      <c r="Z287" s="782"/>
      <c r="AA287" s="782"/>
      <c r="AB287" s="782"/>
      <c r="AC287" s="782"/>
      <c r="AD287" s="782"/>
      <c r="AE287" s="782"/>
      <c r="AF287" s="783"/>
      <c r="AG287" s="2221"/>
      <c r="AH287" s="2222"/>
      <c r="AI287" s="2222"/>
      <c r="AJ287" s="2222"/>
      <c r="AK287" s="2222"/>
      <c r="AL287" s="2225"/>
      <c r="AM287" s="2226"/>
      <c r="AN287" s="2226"/>
      <c r="AO287" s="2226"/>
      <c r="AP287" s="2226"/>
      <c r="AQ287" s="2229"/>
      <c r="AR287" s="2229"/>
      <c r="AS287" s="2229"/>
      <c r="AT287" s="2229"/>
      <c r="AU287" s="2229"/>
      <c r="AV287" s="2229"/>
      <c r="AW287" s="2229"/>
      <c r="AX287" s="2229"/>
      <c r="AY287" s="2229"/>
      <c r="AZ287" s="2229"/>
      <c r="BA287" s="2229"/>
      <c r="BB287" s="2229"/>
      <c r="BC287" s="2229"/>
      <c r="BD287" s="2229"/>
      <c r="BE287" s="2229"/>
      <c r="BF287" s="2229"/>
    </row>
    <row r="288" spans="1:66" ht="15" customHeight="1" x14ac:dyDescent="0.4">
      <c r="D288" s="784"/>
      <c r="E288" s="785"/>
      <c r="F288" s="786"/>
      <c r="G288" s="701"/>
      <c r="H288" s="701"/>
      <c r="I288" s="701"/>
      <c r="J288" s="701"/>
      <c r="K288" s="701"/>
      <c r="L288" s="701"/>
      <c r="M288" s="561"/>
      <c r="N288" s="562"/>
      <c r="O288" s="562"/>
      <c r="P288" s="562"/>
      <c r="Q288" s="562"/>
      <c r="R288" s="562"/>
      <c r="S288" s="562"/>
      <c r="T288" s="784"/>
      <c r="U288" s="785"/>
      <c r="V288" s="785"/>
      <c r="W288" s="785"/>
      <c r="X288" s="785"/>
      <c r="Y288" s="785"/>
      <c r="Z288" s="785"/>
      <c r="AA288" s="785"/>
      <c r="AB288" s="785"/>
      <c r="AC288" s="785"/>
      <c r="AD288" s="785"/>
      <c r="AE288" s="785"/>
      <c r="AF288" s="786"/>
      <c r="AG288" s="2222"/>
      <c r="AH288" s="2222"/>
      <c r="AI288" s="2222"/>
      <c r="AJ288" s="2222"/>
      <c r="AK288" s="2222"/>
      <c r="AL288" s="2227"/>
      <c r="AM288" s="2228"/>
      <c r="AN288" s="2228"/>
      <c r="AO288" s="2228"/>
      <c r="AP288" s="2228"/>
      <c r="AQ288" s="2229"/>
      <c r="AR288" s="2229"/>
      <c r="AS288" s="2229"/>
      <c r="AT288" s="2229"/>
      <c r="AU288" s="2229"/>
      <c r="AV288" s="2229"/>
      <c r="AW288" s="2229"/>
      <c r="AX288" s="2229"/>
      <c r="AY288" s="2229"/>
      <c r="AZ288" s="2229"/>
      <c r="BA288" s="2229"/>
      <c r="BB288" s="2229"/>
      <c r="BC288" s="2229"/>
      <c r="BD288" s="2229"/>
      <c r="BE288" s="2229"/>
      <c r="BF288" s="2229"/>
    </row>
    <row r="289" spans="2:85" ht="12" customHeight="1" x14ac:dyDescent="0.4">
      <c r="D289" s="2590" t="s">
        <v>544</v>
      </c>
      <c r="E289" s="2591"/>
      <c r="F289" s="2591"/>
      <c r="G289" s="1636" t="s">
        <v>233</v>
      </c>
      <c r="H289" s="1164"/>
      <c r="I289" s="1164"/>
      <c r="J289" s="1164"/>
      <c r="K289" s="1164"/>
      <c r="L289" s="1165"/>
      <c r="M289" s="1631">
        <f>J33</f>
        <v>0</v>
      </c>
      <c r="N289" s="1148"/>
      <c r="O289" s="1148"/>
      <c r="P289" s="1148"/>
      <c r="Q289" s="1148"/>
      <c r="R289" s="1148"/>
      <c r="S289" s="895" t="s">
        <v>28</v>
      </c>
      <c r="T289" s="2588" t="s">
        <v>234</v>
      </c>
      <c r="U289" s="1181"/>
      <c r="V289" s="1181"/>
      <c r="W289" s="1181"/>
      <c r="X289" s="1181"/>
      <c r="Y289" s="1181"/>
      <c r="Z289" s="1148">
        <f>ROUNDDOWN(M289/3,1)</f>
        <v>0</v>
      </c>
      <c r="AA289" s="1148"/>
      <c r="AB289" s="1148"/>
      <c r="AC289" s="1148"/>
      <c r="AD289" s="884" t="s">
        <v>28</v>
      </c>
      <c r="AE289" s="884"/>
      <c r="AF289" s="678"/>
      <c r="AG289" s="2586"/>
      <c r="AH289" s="2587"/>
      <c r="AI289" s="2587"/>
      <c r="AJ289" s="2587"/>
      <c r="AK289" s="2491" t="s">
        <v>28</v>
      </c>
      <c r="AL289" s="2586"/>
      <c r="AM289" s="2587"/>
      <c r="AN289" s="2587"/>
      <c r="AO289" s="2587"/>
      <c r="AP289" s="882" t="s">
        <v>28</v>
      </c>
      <c r="AQ289" s="2207"/>
      <c r="AR289" s="2207"/>
      <c r="AS289" s="2207"/>
      <c r="AT289" s="2207"/>
      <c r="AU289" s="2207"/>
      <c r="AV289" s="2207"/>
      <c r="AW289" s="2207"/>
      <c r="AX289" s="2207"/>
      <c r="AY289" s="2207"/>
      <c r="AZ289" s="2207"/>
      <c r="BA289" s="2207"/>
      <c r="BB289" s="2207"/>
      <c r="BC289" s="2207"/>
      <c r="BD289" s="2207"/>
      <c r="BE289" s="2207"/>
      <c r="BF289" s="2207"/>
    </row>
    <row r="290" spans="2:85" ht="12" customHeight="1" x14ac:dyDescent="0.4">
      <c r="D290" s="1603"/>
      <c r="E290" s="2592"/>
      <c r="F290" s="2592"/>
      <c r="G290" s="1636"/>
      <c r="H290" s="1164"/>
      <c r="I290" s="1164"/>
      <c r="J290" s="1164"/>
      <c r="K290" s="1164"/>
      <c r="L290" s="1165"/>
      <c r="M290" s="1650"/>
      <c r="N290" s="1149"/>
      <c r="O290" s="1149"/>
      <c r="P290" s="1149"/>
      <c r="Q290" s="1149"/>
      <c r="R290" s="1149"/>
      <c r="S290" s="897"/>
      <c r="T290" s="2215"/>
      <c r="U290" s="1183"/>
      <c r="V290" s="1183"/>
      <c r="W290" s="1183"/>
      <c r="X290" s="1183"/>
      <c r="Y290" s="1183"/>
      <c r="Z290" s="1149"/>
      <c r="AA290" s="1149"/>
      <c r="AB290" s="1149"/>
      <c r="AC290" s="1149"/>
      <c r="AD290" s="884"/>
      <c r="AE290" s="884"/>
      <c r="AF290" s="678"/>
      <c r="AG290" s="2586"/>
      <c r="AH290" s="2587"/>
      <c r="AI290" s="2587"/>
      <c r="AJ290" s="2587"/>
      <c r="AK290" s="2491"/>
      <c r="AL290" s="2586"/>
      <c r="AM290" s="2587"/>
      <c r="AN290" s="2587"/>
      <c r="AO290" s="2587"/>
      <c r="AP290" s="882"/>
      <c r="AQ290" s="2207"/>
      <c r="AR290" s="2207"/>
      <c r="AS290" s="2207"/>
      <c r="AT290" s="2207"/>
      <c r="AU290" s="2207"/>
      <c r="AV290" s="2207"/>
      <c r="AW290" s="2207"/>
      <c r="AX290" s="2207"/>
      <c r="AY290" s="2207"/>
      <c r="AZ290" s="2207"/>
      <c r="BA290" s="2207"/>
      <c r="BB290" s="2207"/>
      <c r="BC290" s="2207"/>
      <c r="BD290" s="2207"/>
      <c r="BE290" s="2207"/>
      <c r="BF290" s="2207"/>
    </row>
    <row r="291" spans="2:85" ht="12" customHeight="1" x14ac:dyDescent="0.4">
      <c r="D291" s="1603"/>
      <c r="E291" s="2592"/>
      <c r="F291" s="2592"/>
      <c r="G291" s="1646"/>
      <c r="H291" s="1167"/>
      <c r="I291" s="1167"/>
      <c r="J291" s="1167"/>
      <c r="K291" s="1167"/>
      <c r="L291" s="1168"/>
      <c r="M291" s="432" t="s">
        <v>710</v>
      </c>
      <c r="N291" s="2581"/>
      <c r="O291" s="2581"/>
      <c r="P291" s="2581"/>
      <c r="Q291" s="2581"/>
      <c r="R291" s="726" t="s">
        <v>711</v>
      </c>
      <c r="S291" s="727"/>
      <c r="T291" s="2589"/>
      <c r="U291" s="1190"/>
      <c r="V291" s="1190"/>
      <c r="W291" s="1190"/>
      <c r="X291" s="1190"/>
      <c r="Y291" s="1190"/>
      <c r="Z291" s="1150"/>
      <c r="AA291" s="1150"/>
      <c r="AB291" s="1150"/>
      <c r="AC291" s="1150"/>
      <c r="AD291" s="899"/>
      <c r="AE291" s="899"/>
      <c r="AF291" s="681"/>
      <c r="AG291" s="2586"/>
      <c r="AH291" s="2587"/>
      <c r="AI291" s="2587"/>
      <c r="AJ291" s="2587"/>
      <c r="AK291" s="2491"/>
      <c r="AL291" s="2586"/>
      <c r="AM291" s="2587"/>
      <c r="AN291" s="2587"/>
      <c r="AO291" s="2587"/>
      <c r="AP291" s="882"/>
      <c r="AQ291" s="2207"/>
      <c r="AR291" s="2207"/>
      <c r="AS291" s="2207"/>
      <c r="AT291" s="2207"/>
      <c r="AU291" s="2207"/>
      <c r="AV291" s="2207"/>
      <c r="AW291" s="2207"/>
      <c r="AX291" s="2207"/>
      <c r="AY291" s="2207"/>
      <c r="AZ291" s="2207"/>
      <c r="BA291" s="2207"/>
      <c r="BB291" s="2207"/>
      <c r="BC291" s="2207"/>
      <c r="BD291" s="2207"/>
      <c r="BE291" s="2207"/>
      <c r="BF291" s="2207"/>
    </row>
    <row r="292" spans="2:85" ht="12" customHeight="1" x14ac:dyDescent="0.4">
      <c r="D292" s="1603"/>
      <c r="E292" s="2592"/>
      <c r="F292" s="2592"/>
      <c r="G292" s="1643" t="s">
        <v>546</v>
      </c>
      <c r="H292" s="1153"/>
      <c r="I292" s="1153"/>
      <c r="J292" s="1153"/>
      <c r="K292" s="1153"/>
      <c r="L292" s="1154"/>
      <c r="M292" s="1631">
        <f>J35</f>
        <v>0</v>
      </c>
      <c r="N292" s="1148"/>
      <c r="O292" s="1148"/>
      <c r="P292" s="1148"/>
      <c r="Q292" s="1148"/>
      <c r="R292" s="1148"/>
      <c r="S292" s="895" t="s">
        <v>28</v>
      </c>
      <c r="T292" s="2588" t="s">
        <v>56</v>
      </c>
      <c r="U292" s="1181"/>
      <c r="V292" s="1181"/>
      <c r="W292" s="1181"/>
      <c r="X292" s="1181"/>
      <c r="Y292" s="1181"/>
      <c r="Z292" s="1148">
        <f>ROUNDDOWN(M292/6,1)</f>
        <v>0</v>
      </c>
      <c r="AA292" s="1148"/>
      <c r="AB292" s="1148"/>
      <c r="AC292" s="1148"/>
      <c r="AD292" s="894" t="s">
        <v>28</v>
      </c>
      <c r="AE292" s="894"/>
      <c r="AF292" s="675"/>
      <c r="AG292" s="2586"/>
      <c r="AH292" s="2587"/>
      <c r="AI292" s="2587"/>
      <c r="AJ292" s="2587"/>
      <c r="AK292" s="2491" t="s">
        <v>28</v>
      </c>
      <c r="AL292" s="2586"/>
      <c r="AM292" s="2587"/>
      <c r="AN292" s="2587"/>
      <c r="AO292" s="2587"/>
      <c r="AP292" s="882" t="s">
        <v>28</v>
      </c>
      <c r="AQ292" s="2206"/>
      <c r="AR292" s="2206"/>
      <c r="AS292" s="2206"/>
      <c r="AT292" s="2206"/>
      <c r="AU292" s="2206"/>
      <c r="AV292" s="2206"/>
      <c r="AW292" s="2206"/>
      <c r="AX292" s="2206"/>
      <c r="AY292" s="2207"/>
      <c r="AZ292" s="2207"/>
      <c r="BA292" s="2207"/>
      <c r="BB292" s="2207"/>
      <c r="BC292" s="2207"/>
      <c r="BD292" s="2207"/>
      <c r="BE292" s="2207"/>
      <c r="BF292" s="2207"/>
    </row>
    <row r="293" spans="2:85" ht="12" customHeight="1" x14ac:dyDescent="0.4">
      <c r="D293" s="1603"/>
      <c r="E293" s="2592"/>
      <c r="F293" s="2592"/>
      <c r="G293" s="1636"/>
      <c r="H293" s="1164"/>
      <c r="I293" s="1164"/>
      <c r="J293" s="1164"/>
      <c r="K293" s="1164"/>
      <c r="L293" s="1165"/>
      <c r="M293" s="1650"/>
      <c r="N293" s="1149"/>
      <c r="O293" s="1149"/>
      <c r="P293" s="1149"/>
      <c r="Q293" s="1149"/>
      <c r="R293" s="1149"/>
      <c r="S293" s="897"/>
      <c r="T293" s="2215"/>
      <c r="U293" s="1183"/>
      <c r="V293" s="1183"/>
      <c r="W293" s="1183"/>
      <c r="X293" s="1183"/>
      <c r="Y293" s="1183"/>
      <c r="Z293" s="1149"/>
      <c r="AA293" s="1149"/>
      <c r="AB293" s="1149"/>
      <c r="AC293" s="1149"/>
      <c r="AD293" s="884"/>
      <c r="AE293" s="884"/>
      <c r="AF293" s="678"/>
      <c r="AG293" s="2586"/>
      <c r="AH293" s="2587"/>
      <c r="AI293" s="2587"/>
      <c r="AJ293" s="2587"/>
      <c r="AK293" s="2491"/>
      <c r="AL293" s="2586"/>
      <c r="AM293" s="2587"/>
      <c r="AN293" s="2587"/>
      <c r="AO293" s="2587"/>
      <c r="AP293" s="882"/>
      <c r="AQ293" s="2206"/>
      <c r="AR293" s="2206"/>
      <c r="AS293" s="2206"/>
      <c r="AT293" s="2206"/>
      <c r="AU293" s="2206"/>
      <c r="AV293" s="2206"/>
      <c r="AW293" s="2206"/>
      <c r="AX293" s="2206"/>
      <c r="AY293" s="2207"/>
      <c r="AZ293" s="2207"/>
      <c r="BA293" s="2207"/>
      <c r="BB293" s="2207"/>
      <c r="BC293" s="2207"/>
      <c r="BD293" s="2207"/>
      <c r="BE293" s="2207"/>
      <c r="BF293" s="2207"/>
    </row>
    <row r="294" spans="2:85" ht="12" customHeight="1" x14ac:dyDescent="0.4">
      <c r="D294" s="1603"/>
      <c r="E294" s="2592"/>
      <c r="F294" s="2592"/>
      <c r="G294" s="1646"/>
      <c r="H294" s="1167"/>
      <c r="I294" s="1167"/>
      <c r="J294" s="1167"/>
      <c r="K294" s="1167"/>
      <c r="L294" s="1168"/>
      <c r="M294" s="432" t="s">
        <v>710</v>
      </c>
      <c r="N294" s="2581"/>
      <c r="O294" s="2581"/>
      <c r="P294" s="2581"/>
      <c r="Q294" s="2581"/>
      <c r="R294" s="726" t="s">
        <v>711</v>
      </c>
      <c r="S294" s="727"/>
      <c r="T294" s="2589"/>
      <c r="U294" s="1190"/>
      <c r="V294" s="1190"/>
      <c r="W294" s="1190"/>
      <c r="X294" s="1190"/>
      <c r="Y294" s="1190"/>
      <c r="Z294" s="1150"/>
      <c r="AA294" s="1150"/>
      <c r="AB294" s="1150"/>
      <c r="AC294" s="1150"/>
      <c r="AD294" s="899"/>
      <c r="AE294" s="899"/>
      <c r="AF294" s="681"/>
      <c r="AG294" s="2586"/>
      <c r="AH294" s="2587"/>
      <c r="AI294" s="2587"/>
      <c r="AJ294" s="2587"/>
      <c r="AK294" s="2491"/>
      <c r="AL294" s="2586"/>
      <c r="AM294" s="2587"/>
      <c r="AN294" s="2587"/>
      <c r="AO294" s="2587"/>
      <c r="AP294" s="882"/>
      <c r="AQ294" s="2206"/>
      <c r="AR294" s="2206"/>
      <c r="AS294" s="2206"/>
      <c r="AT294" s="2206"/>
      <c r="AU294" s="2206"/>
      <c r="AV294" s="2206"/>
      <c r="AW294" s="2206"/>
      <c r="AX294" s="2206"/>
      <c r="AY294" s="2207"/>
      <c r="AZ294" s="2207"/>
      <c r="BA294" s="2207"/>
      <c r="BB294" s="2207"/>
      <c r="BC294" s="2207"/>
      <c r="BD294" s="2207"/>
      <c r="BE294" s="2207"/>
      <c r="BF294" s="2207"/>
    </row>
    <row r="295" spans="2:85" ht="12" customHeight="1" x14ac:dyDescent="0.4">
      <c r="D295" s="1603"/>
      <c r="E295" s="2592"/>
      <c r="F295" s="2592"/>
      <c r="G295" s="1643" t="s">
        <v>642</v>
      </c>
      <c r="H295" s="1153"/>
      <c r="I295" s="1153"/>
      <c r="J295" s="1153"/>
      <c r="K295" s="1153"/>
      <c r="L295" s="1154"/>
      <c r="M295" s="1631">
        <f>J39</f>
        <v>0</v>
      </c>
      <c r="N295" s="1148"/>
      <c r="O295" s="1148"/>
      <c r="P295" s="1148"/>
      <c r="Q295" s="1148"/>
      <c r="R295" s="1148"/>
      <c r="S295" s="895" t="s">
        <v>28</v>
      </c>
      <c r="T295" s="2582" t="s">
        <v>712</v>
      </c>
      <c r="U295" s="2583"/>
      <c r="V295" s="2583"/>
      <c r="W295" s="2583"/>
      <c r="X295" s="2583"/>
      <c r="Y295" s="2583"/>
      <c r="Z295" s="1148">
        <f>ROUND(Z289+Z292,0)</f>
        <v>0</v>
      </c>
      <c r="AA295" s="1148"/>
      <c r="AB295" s="1148"/>
      <c r="AC295" s="1148"/>
      <c r="AD295" s="894" t="s">
        <v>28</v>
      </c>
      <c r="AE295" s="894"/>
      <c r="AF295" s="895"/>
      <c r="AG295" s="2203">
        <f>AG289+AG292</f>
        <v>0</v>
      </c>
      <c r="AH295" s="2202"/>
      <c r="AI295" s="2202"/>
      <c r="AJ295" s="2202"/>
      <c r="AK295" s="883" t="s">
        <v>28</v>
      </c>
      <c r="AL295" s="2203">
        <f>AL289+AL292</f>
        <v>0</v>
      </c>
      <c r="AM295" s="2202"/>
      <c r="AN295" s="2202"/>
      <c r="AO295" s="2202"/>
      <c r="AP295" s="882" t="s">
        <v>28</v>
      </c>
      <c r="AQ295" s="2579"/>
      <c r="AR295" s="2579"/>
      <c r="AS295" s="2579"/>
      <c r="AT295" s="2579"/>
      <c r="AU295" s="2579"/>
      <c r="AV295" s="2579"/>
      <c r="AW295" s="2579"/>
      <c r="AX295" s="2579"/>
      <c r="AY295" s="2580">
        <f>AL295*AQ295*1/2</f>
        <v>0</v>
      </c>
      <c r="AZ295" s="2580"/>
      <c r="BA295" s="2580"/>
      <c r="BB295" s="2580"/>
      <c r="BC295" s="2580"/>
      <c r="BD295" s="2580"/>
      <c r="BE295" s="2580"/>
      <c r="BF295" s="2580"/>
    </row>
    <row r="296" spans="2:85" ht="12" customHeight="1" x14ac:dyDescent="0.4">
      <c r="D296" s="1603"/>
      <c r="E296" s="2592"/>
      <c r="F296" s="2592"/>
      <c r="G296" s="1636"/>
      <c r="H296" s="1164"/>
      <c r="I296" s="1164"/>
      <c r="J296" s="1164"/>
      <c r="K296" s="1164"/>
      <c r="L296" s="1165"/>
      <c r="M296" s="1650"/>
      <c r="N296" s="1149"/>
      <c r="O296" s="1149"/>
      <c r="P296" s="1149"/>
      <c r="Q296" s="1149"/>
      <c r="R296" s="1149"/>
      <c r="S296" s="897"/>
      <c r="T296" s="2584"/>
      <c r="U296" s="2585"/>
      <c r="V296" s="2585"/>
      <c r="W296" s="2585"/>
      <c r="X296" s="2585"/>
      <c r="Y296" s="2585"/>
      <c r="Z296" s="1149"/>
      <c r="AA296" s="1149"/>
      <c r="AB296" s="1149"/>
      <c r="AC296" s="1149"/>
      <c r="AD296" s="884"/>
      <c r="AE296" s="884"/>
      <c r="AF296" s="897"/>
      <c r="AG296" s="2203"/>
      <c r="AH296" s="2202"/>
      <c r="AI296" s="2202"/>
      <c r="AJ296" s="2202"/>
      <c r="AK296" s="883"/>
      <c r="AL296" s="2203"/>
      <c r="AM296" s="2202"/>
      <c r="AN296" s="2202"/>
      <c r="AO296" s="2202"/>
      <c r="AP296" s="882"/>
      <c r="AQ296" s="2579"/>
      <c r="AR296" s="2579"/>
      <c r="AS296" s="2579"/>
      <c r="AT296" s="2579"/>
      <c r="AU296" s="2579"/>
      <c r="AV296" s="2579"/>
      <c r="AW296" s="2579"/>
      <c r="AX296" s="2579"/>
      <c r="AY296" s="2580"/>
      <c r="AZ296" s="2580"/>
      <c r="BA296" s="2580"/>
      <c r="BB296" s="2580"/>
      <c r="BC296" s="2580"/>
      <c r="BD296" s="2580"/>
      <c r="BE296" s="2580"/>
      <c r="BF296" s="2580"/>
    </row>
    <row r="297" spans="2:85" ht="12" customHeight="1" thickBot="1" x14ac:dyDescent="0.45">
      <c r="D297" s="1603"/>
      <c r="E297" s="2592"/>
      <c r="F297" s="2592"/>
      <c r="G297" s="2080"/>
      <c r="H297" s="1127"/>
      <c r="I297" s="1127"/>
      <c r="J297" s="1127"/>
      <c r="K297" s="1127"/>
      <c r="L297" s="1128"/>
      <c r="M297" s="432" t="s">
        <v>710</v>
      </c>
      <c r="N297" s="2581"/>
      <c r="O297" s="2581"/>
      <c r="P297" s="2581"/>
      <c r="Q297" s="2581"/>
      <c r="R297" s="726" t="s">
        <v>711</v>
      </c>
      <c r="S297" s="727"/>
      <c r="T297" s="2219"/>
      <c r="U297" s="2220"/>
      <c r="V297" s="2220"/>
      <c r="W297" s="2220"/>
      <c r="X297" s="2220"/>
      <c r="Y297" s="2220"/>
      <c r="Z297" s="1108"/>
      <c r="AA297" s="1108"/>
      <c r="AB297" s="1108"/>
      <c r="AC297" s="1108"/>
      <c r="AD297" s="1079"/>
      <c r="AE297" s="1079"/>
      <c r="AF297" s="1132"/>
      <c r="AG297" s="2203"/>
      <c r="AH297" s="2202"/>
      <c r="AI297" s="2202"/>
      <c r="AJ297" s="2202"/>
      <c r="AK297" s="883"/>
      <c r="AL297" s="2203"/>
      <c r="AM297" s="2202"/>
      <c r="AN297" s="2202"/>
      <c r="AO297" s="2202"/>
      <c r="AP297" s="882"/>
      <c r="AQ297" s="2579"/>
      <c r="AR297" s="2579"/>
      <c r="AS297" s="2579"/>
      <c r="AT297" s="2579"/>
      <c r="AU297" s="2579"/>
      <c r="AV297" s="2579"/>
      <c r="AW297" s="2579"/>
      <c r="AX297" s="2579"/>
      <c r="AY297" s="2580"/>
      <c r="AZ297" s="2580"/>
      <c r="BA297" s="2580"/>
      <c r="BB297" s="2580"/>
      <c r="BC297" s="2580"/>
      <c r="BD297" s="2580"/>
      <c r="BE297" s="2580"/>
      <c r="BF297" s="2580"/>
      <c r="BO297" s="66"/>
      <c r="BP297" s="66"/>
      <c r="BQ297" s="66"/>
      <c r="BR297" s="66"/>
      <c r="BS297" s="66"/>
      <c r="BT297" s="66"/>
      <c r="BU297" s="66"/>
      <c r="BV297" s="66"/>
      <c r="BW297" s="66"/>
      <c r="BX297" s="66"/>
      <c r="BY297" s="66"/>
      <c r="BZ297" s="66"/>
      <c r="CA297" s="66"/>
      <c r="CB297" s="66"/>
      <c r="CC297" s="66"/>
      <c r="CD297" s="66"/>
      <c r="CE297" s="66"/>
      <c r="CF297" s="66"/>
      <c r="CG297" s="66"/>
    </row>
    <row r="298" spans="2:85" ht="13.5" customHeight="1" x14ac:dyDescent="0.4">
      <c r="D298" s="1603"/>
      <c r="E298" s="2592"/>
      <c r="F298" s="2592"/>
      <c r="G298" s="1123" t="s">
        <v>643</v>
      </c>
      <c r="H298" s="1124"/>
      <c r="I298" s="1124"/>
      <c r="J298" s="1124"/>
      <c r="K298" s="1124"/>
      <c r="L298" s="1125"/>
      <c r="M298" s="2596" t="s">
        <v>713</v>
      </c>
      <c r="N298" s="1095"/>
      <c r="O298" s="1095"/>
      <c r="P298" s="1095"/>
      <c r="Q298" s="1095"/>
      <c r="R298" s="1095"/>
      <c r="S298" s="1095"/>
      <c r="T298" s="1095"/>
      <c r="U298" s="1095"/>
      <c r="V298" s="1095"/>
      <c r="W298" s="1095"/>
      <c r="X298" s="1095"/>
      <c r="Y298" s="1095"/>
      <c r="Z298" s="2180">
        <f>Z295+1</f>
        <v>1</v>
      </c>
      <c r="AA298" s="2180"/>
      <c r="AB298" s="2180"/>
      <c r="AC298" s="2180"/>
      <c r="AD298" s="1078" t="s">
        <v>28</v>
      </c>
      <c r="AE298" s="1078"/>
      <c r="AF298" s="1080" t="s">
        <v>266</v>
      </c>
      <c r="AG298" s="165"/>
      <c r="BO298" s="66"/>
      <c r="BP298" s="66"/>
      <c r="BQ298" s="66"/>
      <c r="BR298" s="66"/>
      <c r="BS298" s="66"/>
      <c r="BT298" s="66"/>
      <c r="BU298" s="66"/>
      <c r="BV298" s="66"/>
      <c r="BW298" s="66"/>
      <c r="BX298" s="66"/>
      <c r="BY298" s="66"/>
      <c r="BZ298" s="66"/>
      <c r="CA298" s="66"/>
      <c r="CB298" s="66"/>
      <c r="CC298" s="66"/>
      <c r="CD298" s="66"/>
      <c r="CE298" s="66"/>
      <c r="CF298" s="66"/>
      <c r="CG298" s="66"/>
    </row>
    <row r="299" spans="2:85" ht="13.5" customHeight="1" thickBot="1" x14ac:dyDescent="0.45">
      <c r="D299" s="1603"/>
      <c r="E299" s="2592"/>
      <c r="F299" s="2592"/>
      <c r="G299" s="2595"/>
      <c r="H299" s="1164"/>
      <c r="I299" s="1164"/>
      <c r="J299" s="1164"/>
      <c r="K299" s="1164"/>
      <c r="L299" s="1165"/>
      <c r="M299" s="722"/>
      <c r="N299" s="723"/>
      <c r="O299" s="723"/>
      <c r="P299" s="723"/>
      <c r="Q299" s="723"/>
      <c r="R299" s="723"/>
      <c r="S299" s="723"/>
      <c r="T299" s="723"/>
      <c r="U299" s="723"/>
      <c r="V299" s="723"/>
      <c r="W299" s="723"/>
      <c r="X299" s="723"/>
      <c r="Y299" s="723"/>
      <c r="Z299" s="1148"/>
      <c r="AA299" s="1148"/>
      <c r="AB299" s="1148"/>
      <c r="AC299" s="1148"/>
      <c r="AD299" s="884"/>
      <c r="AE299" s="884"/>
      <c r="AF299" s="1671"/>
      <c r="BO299" s="380"/>
      <c r="BP299" s="380"/>
      <c r="BQ299" s="380"/>
      <c r="BR299" s="380"/>
      <c r="BS299" s="380"/>
      <c r="BT299" s="380"/>
      <c r="BU299" s="380"/>
      <c r="BV299" s="380"/>
      <c r="BW299" s="380"/>
      <c r="BX299" s="380"/>
      <c r="BY299" s="380"/>
      <c r="BZ299" s="380"/>
      <c r="CA299" s="380"/>
      <c r="CB299" s="380"/>
      <c r="CC299" s="380"/>
      <c r="CD299" s="380"/>
      <c r="CE299" s="380"/>
      <c r="CF299" s="66"/>
      <c r="CG299" s="66"/>
    </row>
    <row r="300" spans="2:85" ht="13.5" customHeight="1" x14ac:dyDescent="0.4">
      <c r="D300" s="1603"/>
      <c r="E300" s="2592"/>
      <c r="F300" s="2592"/>
      <c r="G300" s="2571" t="s">
        <v>714</v>
      </c>
      <c r="H300" s="2572"/>
      <c r="I300" s="2572"/>
      <c r="J300" s="2572"/>
      <c r="K300" s="2572"/>
      <c r="L300" s="2572"/>
      <c r="M300" s="2572"/>
      <c r="N300" s="2572"/>
      <c r="O300" s="2572"/>
      <c r="P300" s="2572"/>
      <c r="Q300" s="2572"/>
      <c r="R300" s="2572"/>
      <c r="S300" s="2572"/>
      <c r="T300" s="2575" t="s">
        <v>715</v>
      </c>
      <c r="U300" s="2575"/>
      <c r="V300" s="2575"/>
      <c r="W300" s="2575"/>
      <c r="X300" s="2575"/>
      <c r="Y300" s="2576"/>
      <c r="Z300" s="2180">
        <f>ROUNDUP(Z298*2/3,0)</f>
        <v>1</v>
      </c>
      <c r="AA300" s="2180"/>
      <c r="AB300" s="2180"/>
      <c r="AC300" s="2180"/>
      <c r="AD300" s="2181" t="s">
        <v>28</v>
      </c>
      <c r="AE300" s="2181"/>
      <c r="AF300" s="2182" t="s">
        <v>268</v>
      </c>
      <c r="AG300" s="7"/>
      <c r="BO300" s="433"/>
      <c r="BP300" s="433"/>
      <c r="BQ300" s="433"/>
      <c r="BR300" s="66"/>
      <c r="BS300" s="66"/>
      <c r="BT300" s="66"/>
      <c r="BU300" s="66"/>
      <c r="BV300" s="66"/>
      <c r="BW300" s="66"/>
      <c r="BX300" s="381"/>
      <c r="BY300" s="297"/>
      <c r="BZ300" s="297"/>
      <c r="CA300" s="297"/>
      <c r="CB300" s="297"/>
      <c r="CC300" s="297"/>
      <c r="CD300" s="297"/>
      <c r="CE300" s="297"/>
      <c r="CF300" s="66"/>
      <c r="CG300" s="66"/>
    </row>
    <row r="301" spans="2:85" ht="13.5" customHeight="1" thickBot="1" x14ac:dyDescent="0.45">
      <c r="B301" s="7"/>
      <c r="C301" s="8"/>
      <c r="D301" s="1603"/>
      <c r="E301" s="2592"/>
      <c r="F301" s="2592"/>
      <c r="G301" s="2573"/>
      <c r="H301" s="2574"/>
      <c r="I301" s="2574"/>
      <c r="J301" s="2574"/>
      <c r="K301" s="2574"/>
      <c r="L301" s="2574"/>
      <c r="M301" s="2574"/>
      <c r="N301" s="2574"/>
      <c r="O301" s="2574"/>
      <c r="P301" s="2574"/>
      <c r="Q301" s="2574"/>
      <c r="R301" s="2574"/>
      <c r="S301" s="2574"/>
      <c r="T301" s="2577"/>
      <c r="U301" s="2577"/>
      <c r="V301" s="2577"/>
      <c r="W301" s="2577"/>
      <c r="X301" s="2577"/>
      <c r="Y301" s="2578"/>
      <c r="Z301" s="1965"/>
      <c r="AA301" s="1965"/>
      <c r="AB301" s="1965"/>
      <c r="AC301" s="1965"/>
      <c r="AD301" s="1623"/>
      <c r="AE301" s="1623"/>
      <c r="AF301" s="2183"/>
      <c r="AG301" s="7"/>
      <c r="BO301" s="433"/>
      <c r="BP301" s="433"/>
      <c r="BQ301" s="433"/>
      <c r="BR301" s="66"/>
      <c r="BS301" s="66"/>
      <c r="BT301" s="66"/>
      <c r="BU301" s="66"/>
      <c r="BV301" s="66"/>
      <c r="BW301" s="66"/>
      <c r="BX301" s="381"/>
      <c r="BY301" s="297"/>
      <c r="BZ301" s="297"/>
      <c r="CA301" s="297"/>
      <c r="CB301" s="297"/>
      <c r="CC301" s="297"/>
      <c r="CD301" s="297"/>
      <c r="CE301" s="297"/>
      <c r="CF301" s="434"/>
      <c r="CG301" s="434"/>
    </row>
    <row r="302" spans="2:85" ht="13.5" customHeight="1" x14ac:dyDescent="0.4">
      <c r="B302" s="7"/>
      <c r="C302" s="8"/>
      <c r="D302" s="1603"/>
      <c r="E302" s="2592"/>
      <c r="F302" s="2592"/>
      <c r="G302" s="2562" t="s">
        <v>645</v>
      </c>
      <c r="H302" s="2010"/>
      <c r="I302" s="2010"/>
      <c r="J302" s="2010"/>
      <c r="K302" s="2010"/>
      <c r="L302" s="2010"/>
      <c r="M302" s="2010"/>
      <c r="N302" s="2010"/>
      <c r="O302" s="2010"/>
      <c r="P302" s="2010"/>
      <c r="Q302" s="2010"/>
      <c r="R302" s="2010"/>
      <c r="S302" s="2010"/>
      <c r="T302" s="2010"/>
      <c r="U302" s="2010"/>
      <c r="V302" s="2010"/>
      <c r="W302" s="2010"/>
      <c r="X302" s="2010"/>
      <c r="Y302" s="2010"/>
      <c r="Z302" s="1997">
        <f>AR43</f>
        <v>0</v>
      </c>
      <c r="AA302" s="1997"/>
      <c r="AB302" s="1997"/>
      <c r="AC302" s="1997"/>
      <c r="AD302" s="2181" t="s">
        <v>28</v>
      </c>
      <c r="AE302" s="2181"/>
      <c r="AF302" s="2565" t="s">
        <v>76</v>
      </c>
      <c r="AG302" s="189"/>
      <c r="AH302" s="189"/>
      <c r="AI302" s="189"/>
      <c r="AJ302" s="7"/>
      <c r="AK302" s="7"/>
      <c r="AL302" s="7"/>
      <c r="AM302" s="7"/>
      <c r="AN302" s="7"/>
      <c r="AO302" s="7"/>
      <c r="AP302" s="7"/>
      <c r="AQ302" s="7"/>
      <c r="AR302" s="7"/>
      <c r="AS302" s="7"/>
      <c r="AT302" s="7"/>
      <c r="AU302" s="7"/>
      <c r="BO302" s="433"/>
      <c r="BP302" s="433"/>
      <c r="BQ302" s="433"/>
      <c r="BR302" s="66"/>
      <c r="BS302" s="66"/>
      <c r="BT302" s="66"/>
      <c r="BU302" s="66"/>
      <c r="BV302" s="66"/>
      <c r="BW302" s="66"/>
      <c r="BX302" s="381"/>
      <c r="BY302" s="297"/>
      <c r="BZ302" s="297"/>
      <c r="CA302" s="297"/>
      <c r="CB302" s="297"/>
      <c r="CC302" s="297"/>
      <c r="CD302" s="297"/>
      <c r="CE302" s="297"/>
      <c r="CF302" s="434"/>
      <c r="CG302" s="434"/>
    </row>
    <row r="303" spans="2:85" ht="13.5" customHeight="1" thickBot="1" x14ac:dyDescent="0.45">
      <c r="B303" s="7"/>
      <c r="C303" s="8"/>
      <c r="D303" s="1603"/>
      <c r="E303" s="2592"/>
      <c r="F303" s="2592"/>
      <c r="G303" s="2563"/>
      <c r="H303" s="2564"/>
      <c r="I303" s="2564"/>
      <c r="J303" s="2564"/>
      <c r="K303" s="2564"/>
      <c r="L303" s="2564"/>
      <c r="M303" s="2564"/>
      <c r="N303" s="2564"/>
      <c r="O303" s="2564"/>
      <c r="P303" s="2564"/>
      <c r="Q303" s="2564"/>
      <c r="R303" s="2564"/>
      <c r="S303" s="2564"/>
      <c r="T303" s="2564"/>
      <c r="U303" s="2564"/>
      <c r="V303" s="2564"/>
      <c r="W303" s="2564"/>
      <c r="X303" s="2564"/>
      <c r="Y303" s="2564"/>
      <c r="Z303" s="1090"/>
      <c r="AA303" s="1090"/>
      <c r="AB303" s="1090"/>
      <c r="AC303" s="1090"/>
      <c r="AD303" s="894"/>
      <c r="AE303" s="894"/>
      <c r="AF303" s="895"/>
      <c r="AG303" s="189"/>
      <c r="AH303" s="189"/>
      <c r="AI303" s="189"/>
      <c r="AJ303" s="7"/>
      <c r="AK303" s="7"/>
      <c r="AL303" s="7"/>
      <c r="AM303" s="7"/>
      <c r="AN303" s="7"/>
      <c r="AO303" s="7"/>
      <c r="AP303" s="7"/>
      <c r="AQ303" s="7"/>
      <c r="AR303" s="7"/>
      <c r="AS303" s="7"/>
      <c r="AT303" s="7"/>
      <c r="AU303" s="7"/>
      <c r="BO303" s="433"/>
      <c r="BP303" s="433"/>
      <c r="BQ303" s="433"/>
      <c r="BR303" s="66"/>
      <c r="BS303" s="66"/>
      <c r="BT303" s="66"/>
      <c r="BU303" s="66"/>
      <c r="BV303" s="66"/>
      <c r="BW303" s="66"/>
      <c r="BX303" s="381"/>
      <c r="BY303" s="297"/>
      <c r="BZ303" s="297"/>
      <c r="CA303" s="297"/>
      <c r="CB303" s="297"/>
      <c r="CC303" s="297"/>
      <c r="CD303" s="297"/>
      <c r="CE303" s="297"/>
      <c r="CF303" s="434"/>
      <c r="CG303" s="434"/>
    </row>
    <row r="304" spans="2:85" ht="13.5" customHeight="1" x14ac:dyDescent="0.4">
      <c r="B304" s="7"/>
      <c r="C304" s="8"/>
      <c r="D304" s="1603"/>
      <c r="E304" s="2592"/>
      <c r="F304" s="2592"/>
      <c r="G304" s="2566" t="s">
        <v>716</v>
      </c>
      <c r="H304" s="2567"/>
      <c r="I304" s="2567"/>
      <c r="J304" s="2567"/>
      <c r="K304" s="2567"/>
      <c r="L304" s="2567"/>
      <c r="M304" s="2567"/>
      <c r="N304" s="2567"/>
      <c r="O304" s="2567"/>
      <c r="P304" s="2567"/>
      <c r="Q304" s="2567"/>
      <c r="R304" s="2567"/>
      <c r="S304" s="2567"/>
      <c r="T304" s="2567"/>
      <c r="U304" s="2567"/>
      <c r="V304" s="2567"/>
      <c r="W304" s="2567"/>
      <c r="X304" s="2567"/>
      <c r="Y304" s="2567"/>
      <c r="Z304" s="2570">
        <f>Z298+Z302</f>
        <v>1</v>
      </c>
      <c r="AA304" s="2570"/>
      <c r="AB304" s="2570"/>
      <c r="AC304" s="2570"/>
      <c r="AD304" s="2181" t="s">
        <v>28</v>
      </c>
      <c r="AE304" s="2181"/>
      <c r="AF304" s="2182" t="s">
        <v>270</v>
      </c>
      <c r="AG304" s="189"/>
      <c r="AH304" s="189"/>
      <c r="AI304" s="189"/>
      <c r="AJ304" s="7"/>
      <c r="AK304" s="7"/>
      <c r="AL304" s="7"/>
      <c r="AM304" s="7"/>
      <c r="AN304" s="7"/>
      <c r="AO304" s="7"/>
      <c r="AP304" s="7"/>
      <c r="AQ304" s="7"/>
      <c r="AR304" s="7"/>
      <c r="AS304" s="7"/>
      <c r="AT304" s="7"/>
      <c r="AU304" s="7"/>
      <c r="BO304" s="433"/>
      <c r="BP304" s="433"/>
      <c r="BQ304" s="433"/>
      <c r="BR304" s="66"/>
      <c r="BS304" s="66"/>
      <c r="BT304" s="66"/>
      <c r="BU304" s="66"/>
      <c r="BV304" s="66"/>
      <c r="BW304" s="66"/>
      <c r="BX304" s="381"/>
      <c r="BY304" s="297"/>
      <c r="BZ304" s="297"/>
      <c r="CA304" s="297"/>
      <c r="CB304" s="297"/>
      <c r="CC304" s="297"/>
      <c r="CD304" s="297"/>
      <c r="CE304" s="297"/>
      <c r="CF304" s="434"/>
      <c r="CG304" s="434"/>
    </row>
    <row r="305" spans="2:85" ht="13.5" customHeight="1" thickBot="1" x14ac:dyDescent="0.45">
      <c r="B305" s="7"/>
      <c r="C305" s="8"/>
      <c r="D305" s="2593"/>
      <c r="E305" s="2594"/>
      <c r="F305" s="2594"/>
      <c r="G305" s="2568"/>
      <c r="H305" s="2569"/>
      <c r="I305" s="2569"/>
      <c r="J305" s="2569"/>
      <c r="K305" s="2569"/>
      <c r="L305" s="2569"/>
      <c r="M305" s="2569"/>
      <c r="N305" s="2569"/>
      <c r="O305" s="2569"/>
      <c r="P305" s="2569"/>
      <c r="Q305" s="2569"/>
      <c r="R305" s="2569"/>
      <c r="S305" s="2569"/>
      <c r="T305" s="2569"/>
      <c r="U305" s="2569"/>
      <c r="V305" s="2569"/>
      <c r="W305" s="2569"/>
      <c r="X305" s="2569"/>
      <c r="Y305" s="2569"/>
      <c r="Z305" s="1998"/>
      <c r="AA305" s="1998"/>
      <c r="AB305" s="1998"/>
      <c r="AC305" s="1998"/>
      <c r="AD305" s="1623"/>
      <c r="AE305" s="1623"/>
      <c r="AF305" s="2183"/>
      <c r="AG305" s="189"/>
      <c r="AH305" s="189"/>
      <c r="AI305" s="189"/>
      <c r="AJ305" s="7"/>
      <c r="AK305" s="7"/>
      <c r="AL305" s="7"/>
      <c r="AM305" s="7"/>
      <c r="AN305" s="7"/>
      <c r="AO305" s="7"/>
      <c r="AP305" s="7"/>
      <c r="AQ305" s="7"/>
      <c r="AR305" s="7"/>
      <c r="AS305" s="7"/>
      <c r="AT305" s="7"/>
      <c r="AU305" s="7"/>
      <c r="BO305" s="433"/>
      <c r="BP305" s="433"/>
      <c r="BQ305" s="433"/>
      <c r="BR305" s="66"/>
      <c r="BS305" s="66"/>
      <c r="BT305" s="66"/>
      <c r="BU305" s="66"/>
      <c r="BV305" s="66"/>
      <c r="BW305" s="66"/>
      <c r="BX305" s="381"/>
      <c r="BY305" s="297"/>
      <c r="BZ305" s="297"/>
      <c r="CA305" s="297"/>
      <c r="CB305" s="297"/>
      <c r="CC305" s="297"/>
      <c r="CD305" s="297"/>
      <c r="CE305" s="297"/>
      <c r="CF305" s="434"/>
      <c r="CG305" s="434"/>
    </row>
    <row r="306" spans="2:85" ht="13.5" customHeight="1" x14ac:dyDescent="0.4">
      <c r="B306" s="8"/>
      <c r="C306" s="8"/>
      <c r="D306" s="2555" t="s">
        <v>717</v>
      </c>
      <c r="E306" s="2555"/>
      <c r="F306" s="2555"/>
      <c r="G306" s="2557" t="s">
        <v>718</v>
      </c>
      <c r="H306" s="1249"/>
      <c r="I306" s="1249"/>
      <c r="J306" s="1249"/>
      <c r="K306" s="1249"/>
      <c r="L306" s="1249"/>
      <c r="M306" s="1249"/>
      <c r="N306" s="1249"/>
      <c r="O306" s="1249"/>
      <c r="P306" s="1249"/>
      <c r="Q306" s="1249"/>
      <c r="R306" s="1249"/>
      <c r="S306" s="1249"/>
      <c r="T306" s="1249"/>
      <c r="U306" s="1249"/>
      <c r="V306" s="1249"/>
      <c r="W306" s="1249"/>
      <c r="X306" s="1249"/>
      <c r="Y306" s="2558"/>
      <c r="Z306" s="1150">
        <f>AR47</f>
        <v>0</v>
      </c>
      <c r="AA306" s="1150"/>
      <c r="AB306" s="1150"/>
      <c r="AC306" s="1150"/>
      <c r="AD306" s="899" t="s">
        <v>28</v>
      </c>
      <c r="AE306" s="899"/>
      <c r="AF306" s="900" t="s">
        <v>81</v>
      </c>
      <c r="AG306" s="7"/>
      <c r="AH306" s="7"/>
      <c r="AI306" s="7"/>
      <c r="AJ306" s="7"/>
      <c r="AK306" s="8"/>
      <c r="AL306" s="8"/>
      <c r="AM306" s="8"/>
      <c r="AN306" s="8"/>
      <c r="AO306" s="8"/>
      <c r="AP306" s="8"/>
      <c r="AQ306" s="8"/>
      <c r="AR306" s="185"/>
      <c r="AS306" s="185"/>
      <c r="AT306" s="185"/>
      <c r="AU306" s="185"/>
      <c r="AV306" s="379"/>
      <c r="AW306" s="379"/>
      <c r="AX306" s="379"/>
      <c r="AY306" s="379"/>
      <c r="AZ306" s="165"/>
    </row>
    <row r="307" spans="2:85" ht="13.5" customHeight="1" x14ac:dyDescent="0.4">
      <c r="B307" s="8"/>
      <c r="C307" s="8"/>
      <c r="D307" s="2555"/>
      <c r="E307" s="2555"/>
      <c r="F307" s="2555"/>
      <c r="G307" s="2559"/>
      <c r="H307" s="2560"/>
      <c r="I307" s="2560"/>
      <c r="J307" s="2560"/>
      <c r="K307" s="2560"/>
      <c r="L307" s="2560"/>
      <c r="M307" s="2560"/>
      <c r="N307" s="2560"/>
      <c r="O307" s="2560"/>
      <c r="P307" s="2560"/>
      <c r="Q307" s="2560"/>
      <c r="R307" s="2560"/>
      <c r="S307" s="2560"/>
      <c r="T307" s="2560"/>
      <c r="U307" s="2560"/>
      <c r="V307" s="2560"/>
      <c r="W307" s="2560"/>
      <c r="X307" s="2560"/>
      <c r="Y307" s="2561"/>
      <c r="Z307" s="880"/>
      <c r="AA307" s="880"/>
      <c r="AB307" s="880"/>
      <c r="AC307" s="880"/>
      <c r="AD307" s="882"/>
      <c r="AE307" s="882"/>
      <c r="AF307" s="883"/>
      <c r="AG307" s="7"/>
      <c r="AH307" s="7"/>
      <c r="AI307" s="7"/>
      <c r="AJ307" s="7"/>
      <c r="AK307" s="8"/>
      <c r="AL307" s="8"/>
      <c r="AM307" s="8"/>
      <c r="AN307" s="8"/>
      <c r="AO307" s="8"/>
      <c r="AP307" s="8"/>
      <c r="AQ307" s="8"/>
      <c r="AR307" s="185"/>
      <c r="AS307" s="185"/>
      <c r="AT307" s="185"/>
      <c r="AU307" s="185"/>
      <c r="AV307" s="379"/>
      <c r="AW307" s="379"/>
      <c r="AX307" s="379"/>
      <c r="AY307" s="379"/>
      <c r="AZ307" s="165"/>
    </row>
    <row r="308" spans="2:85" ht="13.5" customHeight="1" x14ac:dyDescent="0.4">
      <c r="B308" s="8"/>
      <c r="C308" s="8"/>
      <c r="D308" s="2555"/>
      <c r="E308" s="2555"/>
      <c r="F308" s="2555"/>
      <c r="G308" s="2195" t="s">
        <v>719</v>
      </c>
      <c r="H308" s="2196"/>
      <c r="I308" s="2196"/>
      <c r="J308" s="2196"/>
      <c r="K308" s="2196"/>
      <c r="L308" s="2196"/>
      <c r="M308" s="2196"/>
      <c r="N308" s="2196"/>
      <c r="O308" s="2196"/>
      <c r="P308" s="2196"/>
      <c r="Q308" s="2196"/>
      <c r="R308" s="2196"/>
      <c r="S308" s="2196"/>
      <c r="T308" s="2196"/>
      <c r="U308" s="2196"/>
      <c r="V308" s="2196"/>
      <c r="W308" s="2196"/>
      <c r="X308" s="2196"/>
      <c r="Y308" s="2196"/>
      <c r="Z308" s="880">
        <f>AR49</f>
        <v>0</v>
      </c>
      <c r="AA308" s="880"/>
      <c r="AB308" s="880"/>
      <c r="AC308" s="880"/>
      <c r="AD308" s="882" t="s">
        <v>28</v>
      </c>
      <c r="AE308" s="882"/>
      <c r="AF308" s="883" t="s">
        <v>83</v>
      </c>
      <c r="AG308" s="7"/>
      <c r="AH308" s="7"/>
      <c r="AI308" s="7"/>
      <c r="AJ308" s="7"/>
      <c r="AK308" s="8"/>
      <c r="AL308" s="8"/>
      <c r="AM308" s="8"/>
      <c r="AN308" s="8"/>
      <c r="AO308" s="8"/>
      <c r="AP308" s="8"/>
      <c r="AQ308" s="8"/>
      <c r="AR308" s="185"/>
      <c r="AS308" s="185"/>
      <c r="AT308" s="185"/>
      <c r="AU308" s="185"/>
      <c r="AV308" s="379"/>
      <c r="AW308" s="379"/>
      <c r="AX308" s="379"/>
      <c r="AY308" s="379"/>
      <c r="AZ308" s="165"/>
    </row>
    <row r="309" spans="2:85" ht="13.5" customHeight="1" thickBot="1" x14ac:dyDescent="0.45">
      <c r="B309" s="8"/>
      <c r="C309" s="8"/>
      <c r="D309" s="2556"/>
      <c r="E309" s="2556"/>
      <c r="F309" s="2556"/>
      <c r="G309" s="2197"/>
      <c r="H309" s="2197"/>
      <c r="I309" s="2197"/>
      <c r="J309" s="2197"/>
      <c r="K309" s="2197"/>
      <c r="L309" s="2197"/>
      <c r="M309" s="2197"/>
      <c r="N309" s="2197"/>
      <c r="O309" s="2197"/>
      <c r="P309" s="2197"/>
      <c r="Q309" s="2197"/>
      <c r="R309" s="2197"/>
      <c r="S309" s="2197"/>
      <c r="T309" s="2197"/>
      <c r="U309" s="2197"/>
      <c r="V309" s="2197"/>
      <c r="W309" s="2197"/>
      <c r="X309" s="2197"/>
      <c r="Y309" s="2197"/>
      <c r="Z309" s="1148"/>
      <c r="AA309" s="1148"/>
      <c r="AB309" s="1148"/>
      <c r="AC309" s="1148"/>
      <c r="AD309" s="894"/>
      <c r="AE309" s="894"/>
      <c r="AF309" s="2083"/>
      <c r="AG309" s="7"/>
      <c r="AH309" s="7"/>
      <c r="AI309" s="7"/>
      <c r="AJ309" s="7"/>
      <c r="AK309" s="8"/>
      <c r="AL309" s="8"/>
      <c r="AM309" s="8"/>
      <c r="AN309" s="8"/>
      <c r="AO309" s="8"/>
      <c r="AP309" s="8"/>
      <c r="AQ309" s="8"/>
      <c r="AR309" s="185"/>
      <c r="AS309" s="185"/>
      <c r="AT309" s="185"/>
      <c r="AU309" s="185"/>
      <c r="AV309" s="379"/>
      <c r="AW309" s="379"/>
      <c r="AX309" s="379"/>
      <c r="AY309" s="379"/>
      <c r="AZ309" s="165"/>
    </row>
    <row r="310" spans="2:85" ht="13.5" customHeight="1" x14ac:dyDescent="0.4">
      <c r="B310" s="8"/>
      <c r="C310" s="8"/>
      <c r="D310" s="2176" t="s">
        <v>720</v>
      </c>
      <c r="E310" s="2177"/>
      <c r="F310" s="2177"/>
      <c r="G310" s="2177"/>
      <c r="H310" s="2177"/>
      <c r="I310" s="2177"/>
      <c r="J310" s="2177"/>
      <c r="K310" s="2177"/>
      <c r="L310" s="2177"/>
      <c r="M310" s="2177"/>
      <c r="N310" s="2177"/>
      <c r="O310" s="2177"/>
      <c r="P310" s="2177"/>
      <c r="Q310" s="2177"/>
      <c r="R310" s="2177"/>
      <c r="S310" s="2177"/>
      <c r="T310" s="2177"/>
      <c r="U310" s="2177"/>
      <c r="V310" s="2177"/>
      <c r="W310" s="2177"/>
      <c r="X310" s="2177"/>
      <c r="Y310" s="2177"/>
      <c r="Z310" s="2180">
        <f>Z304+Z306+Z308</f>
        <v>1</v>
      </c>
      <c r="AA310" s="2180"/>
      <c r="AB310" s="2180"/>
      <c r="AC310" s="2180"/>
      <c r="AD310" s="2541" t="s">
        <v>28</v>
      </c>
      <c r="AE310" s="2541"/>
      <c r="AF310" s="2543" t="s">
        <v>272</v>
      </c>
      <c r="AG310" s="7"/>
      <c r="AH310" s="7"/>
      <c r="AI310" s="7"/>
      <c r="AJ310" s="7"/>
      <c r="AK310" s="8"/>
      <c r="AL310" s="8"/>
      <c r="AM310" s="8"/>
      <c r="AN310" s="8"/>
      <c r="AO310" s="8"/>
      <c r="AP310" s="8"/>
      <c r="AQ310" s="8"/>
      <c r="AR310" s="185"/>
      <c r="AS310" s="185"/>
      <c r="AT310" s="185"/>
      <c r="AU310" s="185"/>
      <c r="AV310" s="379"/>
      <c r="AW310" s="379"/>
      <c r="AX310" s="379"/>
      <c r="AY310" s="379"/>
      <c r="AZ310" s="165"/>
    </row>
    <row r="311" spans="2:85" ht="13.5" customHeight="1" thickBot="1" x14ac:dyDescent="0.45">
      <c r="B311" s="8"/>
      <c r="C311" s="8"/>
      <c r="D311" s="2178"/>
      <c r="E311" s="2179"/>
      <c r="F311" s="2179"/>
      <c r="G311" s="2179"/>
      <c r="H311" s="2179"/>
      <c r="I311" s="2179"/>
      <c r="J311" s="2179"/>
      <c r="K311" s="2179"/>
      <c r="L311" s="2179"/>
      <c r="M311" s="2179"/>
      <c r="N311" s="2179"/>
      <c r="O311" s="2179"/>
      <c r="P311" s="2179"/>
      <c r="Q311" s="2179"/>
      <c r="R311" s="2179"/>
      <c r="S311" s="2179"/>
      <c r="T311" s="2179"/>
      <c r="U311" s="2179"/>
      <c r="V311" s="2179"/>
      <c r="W311" s="2179"/>
      <c r="X311" s="2179"/>
      <c r="Y311" s="2179"/>
      <c r="Z311" s="1965"/>
      <c r="AA311" s="1965"/>
      <c r="AB311" s="1965"/>
      <c r="AC311" s="1965"/>
      <c r="AD311" s="2542"/>
      <c r="AE311" s="2542"/>
      <c r="AF311" s="2544"/>
      <c r="AG311" s="7"/>
      <c r="AH311" s="7"/>
      <c r="AI311" s="7"/>
      <c r="AJ311" s="7"/>
      <c r="AK311" s="8"/>
      <c r="AL311" s="8"/>
      <c r="AM311" s="8"/>
      <c r="AN311" s="8"/>
      <c r="AO311" s="8"/>
      <c r="AP311" s="8"/>
      <c r="AQ311" s="8"/>
      <c r="AR311" s="185"/>
      <c r="AS311" s="185"/>
      <c r="AT311" s="185"/>
      <c r="AU311" s="185"/>
      <c r="AV311" s="379"/>
      <c r="AW311" s="379"/>
      <c r="AX311" s="379"/>
      <c r="AY311" s="379"/>
      <c r="AZ311" s="165"/>
    </row>
    <row r="312" spans="2:85" ht="13.5" customHeight="1" x14ac:dyDescent="0.4">
      <c r="B312" s="7"/>
      <c r="C312" s="8"/>
      <c r="D312" s="2545" t="s">
        <v>721</v>
      </c>
      <c r="E312" s="2546"/>
      <c r="F312" s="2546"/>
      <c r="G312" s="2546"/>
      <c r="H312" s="2546"/>
      <c r="I312" s="2546"/>
      <c r="J312" s="2546"/>
      <c r="K312" s="2546"/>
      <c r="L312" s="2546"/>
      <c r="M312" s="2546"/>
      <c r="N312" s="2546"/>
      <c r="O312" s="2546"/>
      <c r="P312" s="2546"/>
      <c r="Q312" s="2546"/>
      <c r="R312" s="2546"/>
      <c r="S312" s="2546"/>
      <c r="T312" s="2546"/>
      <c r="U312" s="2546"/>
      <c r="V312" s="2546"/>
      <c r="W312" s="2546"/>
      <c r="X312" s="2546"/>
      <c r="Y312" s="2547"/>
      <c r="Z312" s="2180">
        <f>Z300+Z306+Z308</f>
        <v>1</v>
      </c>
      <c r="AA312" s="2180"/>
      <c r="AB312" s="2180"/>
      <c r="AC312" s="2180"/>
      <c r="AD312" s="2551" t="s">
        <v>28</v>
      </c>
      <c r="AE312" s="2551"/>
      <c r="AF312" s="2553" t="s">
        <v>442</v>
      </c>
      <c r="AG312" s="435"/>
      <c r="AH312" s="7"/>
      <c r="AI312" s="7"/>
      <c r="AJ312" s="7"/>
      <c r="AK312" s="7"/>
      <c r="AL312" s="8"/>
      <c r="AM312" s="8"/>
      <c r="AN312" s="8"/>
      <c r="AO312" s="8"/>
      <c r="AP312" s="8"/>
      <c r="AQ312" s="8"/>
      <c r="AR312" s="7"/>
      <c r="AS312" s="7"/>
      <c r="AT312" s="7"/>
      <c r="AU312" s="7"/>
      <c r="AV312" s="7"/>
      <c r="AW312" s="7"/>
      <c r="AX312" s="7"/>
      <c r="AY312" s="165"/>
      <c r="AZ312" s="165"/>
    </row>
    <row r="313" spans="2:85" ht="13.5" customHeight="1" thickBot="1" x14ac:dyDescent="0.45">
      <c r="B313" s="8"/>
      <c r="C313" s="8"/>
      <c r="D313" s="2548"/>
      <c r="E313" s="2549"/>
      <c r="F313" s="2549"/>
      <c r="G313" s="2549"/>
      <c r="H313" s="2549"/>
      <c r="I313" s="2549"/>
      <c r="J313" s="2549"/>
      <c r="K313" s="2549"/>
      <c r="L313" s="2549"/>
      <c r="M313" s="2549"/>
      <c r="N313" s="2549"/>
      <c r="O313" s="2549"/>
      <c r="P313" s="2549"/>
      <c r="Q313" s="2549"/>
      <c r="R313" s="2549"/>
      <c r="S313" s="2549"/>
      <c r="T313" s="2549"/>
      <c r="U313" s="2549"/>
      <c r="V313" s="2549"/>
      <c r="W313" s="2549"/>
      <c r="X313" s="2549"/>
      <c r="Y313" s="2550"/>
      <c r="Z313" s="1965"/>
      <c r="AA313" s="1965"/>
      <c r="AB313" s="1965"/>
      <c r="AC313" s="1965"/>
      <c r="AD313" s="2552"/>
      <c r="AE313" s="2552"/>
      <c r="AF313" s="2554"/>
      <c r="AG313" s="435"/>
      <c r="AH313" s="7"/>
      <c r="AI313" s="7"/>
      <c r="AJ313" s="7"/>
      <c r="AK313" s="8"/>
      <c r="AL313" s="8"/>
      <c r="AM313" s="8"/>
      <c r="AN313" s="8"/>
      <c r="AO313" s="8"/>
      <c r="AP313" s="8"/>
      <c r="AQ313" s="8"/>
      <c r="AR313" s="7"/>
      <c r="AS313" s="7"/>
      <c r="AT313" s="7"/>
      <c r="AU313" s="7"/>
      <c r="AV313" s="7"/>
      <c r="AW313" s="7"/>
      <c r="AX313" s="7"/>
      <c r="AY313" s="165"/>
      <c r="AZ313" s="165"/>
    </row>
    <row r="314" spans="2:85" ht="33" customHeight="1" x14ac:dyDescent="0.4">
      <c r="D314" s="2184" t="s">
        <v>722</v>
      </c>
      <c r="E314" s="2184"/>
      <c r="F314" s="2184"/>
      <c r="G314" s="2184"/>
      <c r="H314" s="2184"/>
      <c r="I314" s="2184"/>
      <c r="J314" s="2184"/>
      <c r="K314" s="2184"/>
      <c r="L314" s="2184"/>
      <c r="M314" s="2184"/>
      <c r="N314" s="2184"/>
      <c r="O314" s="2184"/>
      <c r="P314" s="2184"/>
      <c r="Q314" s="2184"/>
      <c r="R314" s="2184"/>
      <c r="S314" s="2184"/>
      <c r="T314" s="2184"/>
      <c r="U314" s="2184"/>
      <c r="V314" s="2184"/>
      <c r="W314" s="2184"/>
      <c r="X314" s="2184"/>
      <c r="Y314" s="2184"/>
      <c r="Z314" s="2184"/>
      <c r="AA314" s="2184"/>
      <c r="AB314" s="2184"/>
      <c r="AC314" s="2184"/>
      <c r="AD314" s="2184"/>
      <c r="AE314" s="2184"/>
      <c r="AF314" s="2184"/>
      <c r="AG314" s="2184"/>
      <c r="AH314" s="2184"/>
      <c r="AI314" s="2184"/>
      <c r="AJ314" s="2184"/>
      <c r="AK314" s="2184"/>
      <c r="AL314" s="2184"/>
      <c r="AM314" s="2184"/>
      <c r="AN314" s="2184"/>
      <c r="AO314" s="2184"/>
      <c r="AP314" s="2184"/>
      <c r="AQ314" s="2184"/>
      <c r="AR314" s="2184"/>
      <c r="AS314" s="2184"/>
      <c r="AT314" s="2184"/>
      <c r="AU314" s="2184"/>
      <c r="AV314" s="2184"/>
      <c r="AW314" s="2184"/>
      <c r="AX314" s="2184"/>
      <c r="AY314" s="2184"/>
      <c r="AZ314" s="2184"/>
      <c r="BA314" s="2184"/>
      <c r="BB314" s="2184"/>
      <c r="BC314" s="2184"/>
      <c r="BD314" s="2184"/>
      <c r="BE314" s="2184"/>
      <c r="BF314" s="2184"/>
    </row>
    <row r="315" spans="2:85" ht="24" customHeight="1" x14ac:dyDescent="0.4">
      <c r="D315" s="2185" t="s">
        <v>618</v>
      </c>
      <c r="E315" s="2185"/>
      <c r="F315" s="2185"/>
      <c r="G315" s="2185"/>
      <c r="H315" s="2185"/>
      <c r="I315" s="2185"/>
      <c r="J315" s="2185"/>
      <c r="K315" s="2185"/>
      <c r="L315" s="2185"/>
      <c r="M315" s="2185"/>
      <c r="N315" s="2185"/>
      <c r="O315" s="2185"/>
      <c r="P315" s="2185"/>
      <c r="Q315" s="2185"/>
      <c r="R315" s="2185"/>
      <c r="S315" s="2185"/>
      <c r="T315" s="2185"/>
      <c r="U315" s="2185"/>
      <c r="V315" s="2185"/>
      <c r="W315" s="2185"/>
      <c r="X315" s="2185"/>
      <c r="Y315" s="2185"/>
      <c r="Z315" s="2185"/>
      <c r="AA315" s="2185"/>
      <c r="AB315" s="2185"/>
      <c r="AC315" s="2185"/>
      <c r="AD315" s="2185"/>
      <c r="AE315" s="2185"/>
      <c r="AF315" s="2185"/>
      <c r="AG315" s="2185"/>
      <c r="AH315" s="2185"/>
      <c r="AI315" s="2185"/>
      <c r="AJ315" s="2185"/>
      <c r="AK315" s="2185"/>
      <c r="AL315" s="2185"/>
      <c r="AM315" s="2185"/>
      <c r="AN315" s="2185"/>
      <c r="AO315" s="2185"/>
      <c r="AP315" s="2185"/>
      <c r="AQ315" s="2185"/>
      <c r="AR315" s="2185"/>
      <c r="AS315" s="2185"/>
      <c r="AT315" s="2185"/>
      <c r="AU315" s="2185"/>
      <c r="AV315" s="2185"/>
      <c r="AW315" s="2185"/>
      <c r="AX315" s="2185"/>
      <c r="AY315" s="2185"/>
      <c r="AZ315" s="2185"/>
      <c r="BA315" s="2185"/>
      <c r="BB315" s="2185"/>
      <c r="BC315" s="2185"/>
      <c r="BD315" s="2185"/>
      <c r="BE315" s="2185"/>
      <c r="BF315" s="2185"/>
    </row>
    <row r="316" spans="2:85" ht="24" customHeight="1" x14ac:dyDescent="0.4">
      <c r="D316" s="2175" t="s">
        <v>723</v>
      </c>
      <c r="E316" s="2175"/>
      <c r="F316" s="2175"/>
      <c r="G316" s="2175"/>
      <c r="H316" s="2175"/>
      <c r="I316" s="2175"/>
      <c r="J316" s="2175"/>
      <c r="K316" s="2175"/>
      <c r="L316" s="2175"/>
      <c r="M316" s="2175"/>
      <c r="N316" s="2175"/>
      <c r="O316" s="2175"/>
      <c r="P316" s="2175"/>
      <c r="Q316" s="2175"/>
      <c r="R316" s="2175"/>
      <c r="S316" s="2175"/>
      <c r="T316" s="2175"/>
      <c r="U316" s="2175"/>
      <c r="V316" s="2175"/>
      <c r="W316" s="2175"/>
      <c r="X316" s="2175"/>
      <c r="Y316" s="2175"/>
      <c r="Z316" s="2175"/>
      <c r="AA316" s="2175"/>
      <c r="AB316" s="2175"/>
      <c r="AC316" s="2175"/>
      <c r="AD316" s="2175"/>
      <c r="AE316" s="2175"/>
      <c r="AF316" s="2175"/>
      <c r="AG316" s="2175"/>
      <c r="AH316" s="2175"/>
      <c r="AI316" s="2175"/>
      <c r="AJ316" s="2175"/>
      <c r="AK316" s="2175"/>
      <c r="AL316" s="2175"/>
      <c r="AM316" s="2175"/>
      <c r="AN316" s="2175"/>
      <c r="AO316" s="2175"/>
      <c r="AP316" s="2175"/>
      <c r="AQ316" s="2175"/>
      <c r="AR316" s="2175"/>
      <c r="AS316" s="2175"/>
      <c r="AT316" s="2175"/>
      <c r="AU316" s="2175"/>
      <c r="AV316" s="2175"/>
      <c r="AW316" s="2175"/>
      <c r="AX316" s="2175"/>
      <c r="AY316" s="2175"/>
      <c r="AZ316" s="2175"/>
      <c r="BA316" s="2175"/>
      <c r="BB316" s="2175"/>
      <c r="BC316" s="2175"/>
      <c r="BD316" s="2175"/>
      <c r="BE316" s="2175"/>
      <c r="BF316" s="2175"/>
    </row>
    <row r="317" spans="2:85" ht="13.5" customHeight="1" x14ac:dyDescent="0.4">
      <c r="D317" s="2540" t="s">
        <v>724</v>
      </c>
      <c r="E317" s="2540"/>
      <c r="F317" s="2540"/>
      <c r="G317" s="2540"/>
      <c r="H317" s="2540"/>
      <c r="I317" s="2540"/>
      <c r="J317" s="2540"/>
      <c r="K317" s="2540"/>
      <c r="L317" s="2540"/>
      <c r="M317" s="2540"/>
      <c r="N317" s="2540"/>
      <c r="O317" s="2540"/>
      <c r="P317" s="2540"/>
      <c r="Q317" s="2540"/>
      <c r="R317" s="2540"/>
      <c r="S317" s="2540"/>
      <c r="T317" s="2540"/>
      <c r="U317" s="2540"/>
      <c r="V317" s="2540"/>
      <c r="W317" s="2540"/>
      <c r="X317" s="2540"/>
      <c r="Y317" s="2540"/>
      <c r="Z317" s="2540"/>
      <c r="AA317" s="2540"/>
      <c r="AB317" s="2540"/>
      <c r="AC317" s="2540"/>
      <c r="AD317" s="2540"/>
      <c r="AE317" s="2540"/>
      <c r="AF317" s="2540"/>
      <c r="AG317" s="2540"/>
      <c r="AH317" s="2540"/>
      <c r="AI317" s="2540"/>
      <c r="AJ317" s="2540"/>
      <c r="AK317" s="2540"/>
      <c r="AL317" s="2540"/>
      <c r="AM317" s="2540"/>
      <c r="AN317" s="2540"/>
      <c r="AO317" s="2540"/>
      <c r="AP317" s="2540"/>
      <c r="AQ317" s="2540"/>
      <c r="AR317" s="2540"/>
      <c r="AS317" s="2540"/>
      <c r="AT317" s="2540"/>
      <c r="AU317" s="2540"/>
      <c r="AV317" s="2540"/>
      <c r="AW317" s="2540"/>
      <c r="AX317" s="2540"/>
      <c r="AY317" s="2540"/>
      <c r="AZ317" s="2540"/>
      <c r="BA317" s="2540"/>
      <c r="BB317" s="2540"/>
      <c r="BC317" s="2540"/>
      <c r="BD317" s="2540"/>
      <c r="BE317" s="2540"/>
      <c r="BF317" s="2540"/>
    </row>
    <row r="318" spans="2:85" ht="15" customHeight="1" x14ac:dyDescent="0.4"/>
    <row r="319" spans="2:85" ht="15" customHeight="1" x14ac:dyDescent="0.4"/>
    <row r="320" spans="2:85"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row r="373" ht="15" customHeight="1" x14ac:dyDescent="0.4"/>
    <row r="374" ht="15" customHeight="1" x14ac:dyDescent="0.4"/>
    <row r="375" ht="15" customHeight="1" x14ac:dyDescent="0.4"/>
    <row r="376" ht="15" customHeight="1" x14ac:dyDescent="0.4"/>
    <row r="377" ht="15" customHeight="1" x14ac:dyDescent="0.4"/>
    <row r="378" ht="15" customHeight="1" x14ac:dyDescent="0.4"/>
    <row r="379" ht="15" customHeight="1" x14ac:dyDescent="0.4"/>
    <row r="380" ht="15" customHeight="1" x14ac:dyDescent="0.4"/>
    <row r="381" ht="15" customHeight="1" x14ac:dyDescent="0.4"/>
    <row r="382" ht="15" customHeight="1" x14ac:dyDescent="0.4"/>
    <row r="383" ht="15" customHeight="1" x14ac:dyDescent="0.4"/>
    <row r="384" ht="15" customHeight="1" x14ac:dyDescent="0.4"/>
    <row r="385" ht="15" customHeight="1" x14ac:dyDescent="0.4"/>
    <row r="386" ht="15" customHeight="1" x14ac:dyDescent="0.4"/>
    <row r="387" ht="15" customHeight="1" x14ac:dyDescent="0.4"/>
    <row r="388" ht="15" customHeight="1" x14ac:dyDescent="0.4"/>
    <row r="389" ht="15" customHeight="1" x14ac:dyDescent="0.4"/>
    <row r="390" ht="15" customHeight="1" x14ac:dyDescent="0.4"/>
    <row r="391" ht="15" customHeight="1" x14ac:dyDescent="0.4"/>
    <row r="392" ht="15" customHeight="1" x14ac:dyDescent="0.4"/>
    <row r="393" ht="15" customHeight="1" x14ac:dyDescent="0.4"/>
    <row r="394" ht="15" customHeight="1" x14ac:dyDescent="0.4"/>
    <row r="395" ht="15" customHeight="1" x14ac:dyDescent="0.4"/>
    <row r="396" ht="15" customHeight="1" x14ac:dyDescent="0.4"/>
    <row r="397" ht="15" customHeight="1" x14ac:dyDescent="0.4"/>
    <row r="398" ht="15" customHeight="1" x14ac:dyDescent="0.4"/>
    <row r="399" ht="15" customHeight="1" x14ac:dyDescent="0.4"/>
    <row r="400" ht="15" customHeight="1" x14ac:dyDescent="0.4"/>
    <row r="401" ht="15" customHeight="1" x14ac:dyDescent="0.4"/>
    <row r="402" ht="15" customHeight="1" x14ac:dyDescent="0.4"/>
    <row r="403" ht="15" customHeight="1" x14ac:dyDescent="0.4"/>
    <row r="404" ht="15" customHeight="1" x14ac:dyDescent="0.4"/>
    <row r="405" ht="15" customHeight="1" x14ac:dyDescent="0.4"/>
    <row r="406" ht="15" customHeight="1" x14ac:dyDescent="0.4"/>
    <row r="407" ht="15" customHeight="1" x14ac:dyDescent="0.4"/>
    <row r="408" ht="15" customHeight="1" x14ac:dyDescent="0.4"/>
    <row r="409" ht="15" customHeight="1" x14ac:dyDescent="0.4"/>
    <row r="410" ht="15" customHeight="1" x14ac:dyDescent="0.4"/>
    <row r="411" ht="15" customHeight="1" x14ac:dyDescent="0.4"/>
    <row r="412" ht="15" customHeight="1" x14ac:dyDescent="0.4"/>
    <row r="413" ht="15" customHeight="1" x14ac:dyDescent="0.4"/>
    <row r="414" ht="15" customHeight="1" x14ac:dyDescent="0.4"/>
    <row r="415" ht="15" customHeight="1" x14ac:dyDescent="0.4"/>
    <row r="416" ht="15" customHeight="1" x14ac:dyDescent="0.4"/>
    <row r="417" ht="15" customHeight="1" x14ac:dyDescent="0.4"/>
    <row r="418" ht="15" customHeight="1" x14ac:dyDescent="0.4"/>
    <row r="419" ht="15" customHeight="1" x14ac:dyDescent="0.4"/>
    <row r="420" ht="15" customHeight="1" x14ac:dyDescent="0.4"/>
    <row r="421" ht="15" customHeight="1" x14ac:dyDescent="0.4"/>
    <row r="422" ht="15" customHeight="1" x14ac:dyDescent="0.4"/>
    <row r="423" ht="15" customHeight="1" x14ac:dyDescent="0.4"/>
    <row r="424" ht="15" customHeight="1" x14ac:dyDescent="0.4"/>
    <row r="425" ht="15" customHeight="1" x14ac:dyDescent="0.4"/>
    <row r="426" ht="15" customHeight="1" x14ac:dyDescent="0.4"/>
    <row r="427" ht="15" customHeight="1" x14ac:dyDescent="0.4"/>
    <row r="428" ht="15" customHeight="1" x14ac:dyDescent="0.4"/>
    <row r="429" ht="15" customHeight="1" x14ac:dyDescent="0.4"/>
    <row r="430" ht="15" customHeight="1" x14ac:dyDescent="0.4"/>
    <row r="431" ht="15" customHeight="1" x14ac:dyDescent="0.4"/>
    <row r="432" ht="15" customHeight="1" x14ac:dyDescent="0.4"/>
    <row r="433" ht="15" customHeight="1" x14ac:dyDescent="0.4"/>
    <row r="434" ht="15" customHeight="1" x14ac:dyDescent="0.4"/>
    <row r="435" ht="15" customHeight="1" x14ac:dyDescent="0.4"/>
    <row r="436" ht="15" customHeight="1" x14ac:dyDescent="0.4"/>
    <row r="437" ht="15" customHeight="1" x14ac:dyDescent="0.4"/>
    <row r="438" ht="15" customHeight="1" x14ac:dyDescent="0.4"/>
    <row r="439" ht="15" customHeight="1" x14ac:dyDescent="0.4"/>
    <row r="440" ht="15" customHeight="1" x14ac:dyDescent="0.4"/>
    <row r="441" ht="15" customHeight="1" x14ac:dyDescent="0.4"/>
    <row r="442" ht="15" customHeight="1" x14ac:dyDescent="0.4"/>
    <row r="443" ht="15" customHeight="1" x14ac:dyDescent="0.4"/>
    <row r="444" ht="15" customHeight="1" x14ac:dyDescent="0.4"/>
    <row r="445" ht="15" customHeight="1" x14ac:dyDescent="0.4"/>
    <row r="446" ht="15" customHeight="1" x14ac:dyDescent="0.4"/>
    <row r="447" ht="15" customHeight="1" x14ac:dyDescent="0.4"/>
    <row r="448" ht="15" customHeight="1" x14ac:dyDescent="0.4"/>
    <row r="449" ht="15" customHeight="1" x14ac:dyDescent="0.4"/>
    <row r="450" ht="15" customHeight="1" x14ac:dyDescent="0.4"/>
    <row r="451" ht="15" customHeight="1" x14ac:dyDescent="0.4"/>
    <row r="452" ht="15" customHeight="1" x14ac:dyDescent="0.4"/>
    <row r="453" ht="15" customHeight="1" x14ac:dyDescent="0.4"/>
    <row r="454" ht="15" customHeight="1" x14ac:dyDescent="0.4"/>
    <row r="455" ht="15" customHeight="1" x14ac:dyDescent="0.4"/>
    <row r="456" ht="15" customHeight="1" x14ac:dyDescent="0.4"/>
    <row r="457" ht="15" customHeight="1" x14ac:dyDescent="0.4"/>
    <row r="458" ht="15" customHeight="1" x14ac:dyDescent="0.4"/>
    <row r="459" ht="15" customHeight="1" x14ac:dyDescent="0.4"/>
    <row r="460" ht="15" customHeight="1" x14ac:dyDescent="0.4"/>
    <row r="461" ht="15" customHeight="1" x14ac:dyDescent="0.4"/>
    <row r="462" ht="15" customHeight="1" x14ac:dyDescent="0.4"/>
    <row r="463" ht="15" customHeight="1" x14ac:dyDescent="0.4"/>
    <row r="464" ht="15" customHeight="1" x14ac:dyDescent="0.4"/>
    <row r="465" ht="15" customHeight="1" x14ac:dyDescent="0.4"/>
    <row r="466" ht="15" customHeight="1" x14ac:dyDescent="0.4"/>
    <row r="467" ht="15" customHeight="1" x14ac:dyDescent="0.4"/>
    <row r="468" ht="15" customHeight="1" x14ac:dyDescent="0.4"/>
    <row r="469" ht="15" customHeight="1" x14ac:dyDescent="0.4"/>
    <row r="470" ht="15" customHeight="1" x14ac:dyDescent="0.4"/>
    <row r="471" ht="15" customHeight="1" x14ac:dyDescent="0.4"/>
    <row r="472" ht="15" customHeight="1" x14ac:dyDescent="0.4"/>
    <row r="473" ht="15" customHeight="1" x14ac:dyDescent="0.4"/>
    <row r="474" ht="15" customHeight="1" x14ac:dyDescent="0.4"/>
    <row r="475" ht="15" customHeight="1" x14ac:dyDescent="0.4"/>
    <row r="476" ht="15" customHeight="1" x14ac:dyDescent="0.4"/>
    <row r="477" ht="15" customHeight="1" x14ac:dyDescent="0.4"/>
    <row r="478" ht="15" customHeight="1" x14ac:dyDescent="0.4"/>
    <row r="479" ht="15" customHeight="1" x14ac:dyDescent="0.4"/>
    <row r="480" ht="15" customHeight="1" x14ac:dyDescent="0.4"/>
    <row r="481" ht="15" customHeight="1" x14ac:dyDescent="0.4"/>
    <row r="482" ht="15" customHeight="1" x14ac:dyDescent="0.4"/>
    <row r="483" ht="15" customHeight="1" x14ac:dyDescent="0.4"/>
    <row r="484" ht="15" customHeight="1" x14ac:dyDescent="0.4"/>
    <row r="485" ht="15" customHeight="1" x14ac:dyDescent="0.4"/>
    <row r="486" ht="15" customHeight="1" x14ac:dyDescent="0.4"/>
    <row r="487" ht="15" customHeight="1" x14ac:dyDescent="0.4"/>
    <row r="488" ht="15" customHeight="1" x14ac:dyDescent="0.4"/>
    <row r="489" ht="15" customHeight="1" x14ac:dyDescent="0.4"/>
    <row r="490" ht="15" customHeight="1" x14ac:dyDescent="0.4"/>
    <row r="491" ht="15" customHeight="1" x14ac:dyDescent="0.4"/>
    <row r="492" ht="15" customHeight="1" x14ac:dyDescent="0.4"/>
    <row r="493" ht="15" customHeight="1" x14ac:dyDescent="0.4"/>
    <row r="494" ht="15" customHeight="1" x14ac:dyDescent="0.4"/>
    <row r="495" ht="15" customHeight="1" x14ac:dyDescent="0.4"/>
    <row r="496" ht="15" customHeight="1" x14ac:dyDescent="0.4"/>
    <row r="497" ht="15" customHeight="1" x14ac:dyDescent="0.4"/>
    <row r="498" ht="15" customHeight="1" x14ac:dyDescent="0.4"/>
    <row r="499" ht="15" customHeight="1" x14ac:dyDescent="0.4"/>
    <row r="500" ht="15" customHeight="1" x14ac:dyDescent="0.4"/>
    <row r="501" ht="15" customHeight="1" x14ac:dyDescent="0.4"/>
  </sheetData>
  <sheetProtection formatCells="0" formatRows="0" insertRows="0"/>
  <mergeCells count="639">
    <mergeCell ref="BB1:BG1"/>
    <mergeCell ref="Y2:AC2"/>
    <mergeCell ref="AD2:AQ2"/>
    <mergeCell ref="AR2:AW2"/>
    <mergeCell ref="AX2:BD2"/>
    <mergeCell ref="BE2:BG2"/>
    <mergeCell ref="F5:M7"/>
    <mergeCell ref="R5:V7"/>
    <mergeCell ref="N6:Q7"/>
    <mergeCell ref="W6:AT7"/>
    <mergeCell ref="A9:BF9"/>
    <mergeCell ref="A10:BG10"/>
    <mergeCell ref="Y3:AC4"/>
    <mergeCell ref="AD3:AQ4"/>
    <mergeCell ref="AR3:AW3"/>
    <mergeCell ref="AX3:BG3"/>
    <mergeCell ref="AR4:AW4"/>
    <mergeCell ref="AX4:BG4"/>
    <mergeCell ref="A11:BG11"/>
    <mergeCell ref="A16:F18"/>
    <mergeCell ref="G16:J18"/>
    <mergeCell ref="K16:L17"/>
    <mergeCell ref="N16:S18"/>
    <mergeCell ref="T16:W18"/>
    <mergeCell ref="X16:Y17"/>
    <mergeCell ref="Z16:AE18"/>
    <mergeCell ref="AF16:AI18"/>
    <mergeCell ref="AJ16:AK17"/>
    <mergeCell ref="AL16:AQ18"/>
    <mergeCell ref="AR16:AW16"/>
    <mergeCell ref="AX16:AY17"/>
    <mergeCell ref="AZ16:BG16"/>
    <mergeCell ref="AR17:AW18"/>
    <mergeCell ref="K18:L18"/>
    <mergeCell ref="X18:Y18"/>
    <mergeCell ref="AJ18:AK18"/>
    <mergeCell ref="AX18:AY18"/>
    <mergeCell ref="A21:L21"/>
    <mergeCell ref="N21:AK21"/>
    <mergeCell ref="A22:AR22"/>
    <mergeCell ref="AS22:AW24"/>
    <mergeCell ref="AX22:BD24"/>
    <mergeCell ref="BE22:BG22"/>
    <mergeCell ref="AF19:AI20"/>
    <mergeCell ref="AJ19:AK19"/>
    <mergeCell ref="AL19:AQ20"/>
    <mergeCell ref="AR19:AW19"/>
    <mergeCell ref="AX19:AY19"/>
    <mergeCell ref="AZ19:BG19"/>
    <mergeCell ref="AJ20:AK20"/>
    <mergeCell ref="AR20:AW20"/>
    <mergeCell ref="AX20:AY20"/>
    <mergeCell ref="A19:F20"/>
    <mergeCell ref="G19:J20"/>
    <mergeCell ref="K19:L19"/>
    <mergeCell ref="N19:S20"/>
    <mergeCell ref="T19:W20"/>
    <mergeCell ref="Z19:AE20"/>
    <mergeCell ref="K20:L20"/>
    <mergeCell ref="X20:Y20"/>
    <mergeCell ref="AG29:AX30"/>
    <mergeCell ref="P31:W31"/>
    <mergeCell ref="X31:AC31"/>
    <mergeCell ref="AD31:AJ32"/>
    <mergeCell ref="AK31:AX32"/>
    <mergeCell ref="BL22:DR23"/>
    <mergeCell ref="BE24:BG24"/>
    <mergeCell ref="A25:AR26"/>
    <mergeCell ref="AS25:AW27"/>
    <mergeCell ref="AX25:BD27"/>
    <mergeCell ref="BE25:BG25"/>
    <mergeCell ref="BE27:BG27"/>
    <mergeCell ref="P32:S32"/>
    <mergeCell ref="T32:V32"/>
    <mergeCell ref="X32:Z32"/>
    <mergeCell ref="AA32:AB32"/>
    <mergeCell ref="B33:C46"/>
    <mergeCell ref="D33:I34"/>
    <mergeCell ref="J33:N34"/>
    <mergeCell ref="O33:O34"/>
    <mergeCell ref="P33:S34"/>
    <mergeCell ref="T33:V34"/>
    <mergeCell ref="B29:C32"/>
    <mergeCell ref="D29:I32"/>
    <mergeCell ref="J29:O32"/>
    <mergeCell ref="P29:R30"/>
    <mergeCell ref="S29:AC30"/>
    <mergeCell ref="AR33:AU34"/>
    <mergeCell ref="AV33:AW34"/>
    <mergeCell ref="AX33:AX34"/>
    <mergeCell ref="D35:I36"/>
    <mergeCell ref="J35:N36"/>
    <mergeCell ref="O35:O36"/>
    <mergeCell ref="P35:S36"/>
    <mergeCell ref="T35:V36"/>
    <mergeCell ref="W35:W36"/>
    <mergeCell ref="X35:Z36"/>
    <mergeCell ref="W33:W34"/>
    <mergeCell ref="X33:Z34"/>
    <mergeCell ref="AA33:AB34"/>
    <mergeCell ref="AC33:AC34"/>
    <mergeCell ref="AD33:AJ34"/>
    <mergeCell ref="AK33:AQ34"/>
    <mergeCell ref="AX35:AX36"/>
    <mergeCell ref="D37:L38"/>
    <mergeCell ref="M37:O38"/>
    <mergeCell ref="P37:S38"/>
    <mergeCell ref="T37:V38"/>
    <mergeCell ref="W37:W38"/>
    <mergeCell ref="X37:Z38"/>
    <mergeCell ref="AA37:AB38"/>
    <mergeCell ref="AC37:AC38"/>
    <mergeCell ref="AD37:AJ38"/>
    <mergeCell ref="AA35:AB36"/>
    <mergeCell ref="AC35:AC36"/>
    <mergeCell ref="AD35:AJ36"/>
    <mergeCell ref="AK35:AQ36"/>
    <mergeCell ref="AR35:AU36"/>
    <mergeCell ref="AV35:AW36"/>
    <mergeCell ref="AK37:AQ38"/>
    <mergeCell ref="AR37:AU38"/>
    <mergeCell ref="AV37:AW38"/>
    <mergeCell ref="AX37:AX38"/>
    <mergeCell ref="D39:I40"/>
    <mergeCell ref="J39:N40"/>
    <mergeCell ref="O39:O40"/>
    <mergeCell ref="P39:S40"/>
    <mergeCell ref="T39:V40"/>
    <mergeCell ref="W39:W40"/>
    <mergeCell ref="D43:AF44"/>
    <mergeCell ref="AR43:AU44"/>
    <mergeCell ref="AV43:AW44"/>
    <mergeCell ref="AX43:AX44"/>
    <mergeCell ref="D45:AF46"/>
    <mergeCell ref="AR45:AU46"/>
    <mergeCell ref="AV45:AW46"/>
    <mergeCell ref="AX45:AX46"/>
    <mergeCell ref="AV39:AW40"/>
    <mergeCell ref="AX39:AX40"/>
    <mergeCell ref="D41:I42"/>
    <mergeCell ref="J41:AQ42"/>
    <mergeCell ref="AR41:AU42"/>
    <mergeCell ref="AV41:AW42"/>
    <mergeCell ref="AX41:AX42"/>
    <mergeCell ref="X39:Z40"/>
    <mergeCell ref="AA39:AB40"/>
    <mergeCell ref="AC39:AC40"/>
    <mergeCell ref="AD39:AJ40"/>
    <mergeCell ref="AK39:AQ40"/>
    <mergeCell ref="AR39:AU40"/>
    <mergeCell ref="BM50:CL50"/>
    <mergeCell ref="B51:AF52"/>
    <mergeCell ref="AR51:AU52"/>
    <mergeCell ref="AV51:AW52"/>
    <mergeCell ref="AX51:AX52"/>
    <mergeCell ref="B54:AF55"/>
    <mergeCell ref="AK54:AQ55"/>
    <mergeCell ref="AR54:AU55"/>
    <mergeCell ref="AV54:AW55"/>
    <mergeCell ref="AX54:AX55"/>
    <mergeCell ref="B47:C50"/>
    <mergeCell ref="D47:AF48"/>
    <mergeCell ref="AR47:AU48"/>
    <mergeCell ref="AV47:AW48"/>
    <mergeCell ref="AX47:AX48"/>
    <mergeCell ref="D49:AF50"/>
    <mergeCell ref="AR49:AU50"/>
    <mergeCell ref="AV49:AW50"/>
    <mergeCell ref="AX49:AX50"/>
    <mergeCell ref="B63:BF63"/>
    <mergeCell ref="B64:BF64"/>
    <mergeCell ref="B65:BF65"/>
    <mergeCell ref="B66:BG66"/>
    <mergeCell ref="B68:BF69"/>
    <mergeCell ref="B70:BG71"/>
    <mergeCell ref="B57:AF58"/>
    <mergeCell ref="AG57:AJ58"/>
    <mergeCell ref="AK57:AO58"/>
    <mergeCell ref="AP57:AS58"/>
    <mergeCell ref="AT57:AX58"/>
    <mergeCell ref="B59:AF60"/>
    <mergeCell ref="AK59:AQ60"/>
    <mergeCell ref="AR59:AU60"/>
    <mergeCell ref="AV59:AW60"/>
    <mergeCell ref="AX59:AX60"/>
    <mergeCell ref="B72:BC72"/>
    <mergeCell ref="B73:BC73"/>
    <mergeCell ref="B74:BC74"/>
    <mergeCell ref="D79:L81"/>
    <mergeCell ref="M79:AF80"/>
    <mergeCell ref="AG79:AN81"/>
    <mergeCell ref="AO79:AU81"/>
    <mergeCell ref="AV79:BE81"/>
    <mergeCell ref="M81:AF81"/>
    <mergeCell ref="D85:L85"/>
    <mergeCell ref="M85:X85"/>
    <mergeCell ref="Y85:AI85"/>
    <mergeCell ref="AJ85:BE85"/>
    <mergeCell ref="D86:L86"/>
    <mergeCell ref="M86:X86"/>
    <mergeCell ref="Y86:AI86"/>
    <mergeCell ref="AJ86:BE86"/>
    <mergeCell ref="D82:L82"/>
    <mergeCell ref="M82:AF83"/>
    <mergeCell ref="AG82:AN84"/>
    <mergeCell ref="AO82:AU84"/>
    <mergeCell ref="AV82:BE84"/>
    <mergeCell ref="D83:L83"/>
    <mergeCell ref="D84:L84"/>
    <mergeCell ref="M84:AF84"/>
    <mergeCell ref="D87:BE87"/>
    <mergeCell ref="C90:BE90"/>
    <mergeCell ref="D91:M94"/>
    <mergeCell ref="N91:AA92"/>
    <mergeCell ref="AB91:AE94"/>
    <mergeCell ref="AF91:AJ94"/>
    <mergeCell ref="AK91:AO94"/>
    <mergeCell ref="AP91:AT94"/>
    <mergeCell ref="AU91:BE93"/>
    <mergeCell ref="N93:AA93"/>
    <mergeCell ref="N97:AA97"/>
    <mergeCell ref="N98:AA98"/>
    <mergeCell ref="N99:AA100"/>
    <mergeCell ref="AB99:AE102"/>
    <mergeCell ref="AF99:AJ102"/>
    <mergeCell ref="AK99:AO102"/>
    <mergeCell ref="N94:AA94"/>
    <mergeCell ref="AU94:AW94"/>
    <mergeCell ref="AX94:BE94"/>
    <mergeCell ref="N95:AA96"/>
    <mergeCell ref="AB95:AE98"/>
    <mergeCell ref="AF95:AJ98"/>
    <mergeCell ref="AK95:AO98"/>
    <mergeCell ref="AP95:AT98"/>
    <mergeCell ref="AU95:AW98"/>
    <mergeCell ref="AX95:BE98"/>
    <mergeCell ref="AP99:AT102"/>
    <mergeCell ref="AU99:AW102"/>
    <mergeCell ref="AX99:BE102"/>
    <mergeCell ref="N101:AA101"/>
    <mergeCell ref="N102:AA102"/>
    <mergeCell ref="N103:AA104"/>
    <mergeCell ref="AB103:AE106"/>
    <mergeCell ref="AF103:AJ106"/>
    <mergeCell ref="AK103:AO106"/>
    <mergeCell ref="AP103:AT106"/>
    <mergeCell ref="AU103:AW106"/>
    <mergeCell ref="AX103:BE106"/>
    <mergeCell ref="N105:AA105"/>
    <mergeCell ref="N106:AA106"/>
    <mergeCell ref="N107:AA108"/>
    <mergeCell ref="AB107:AE110"/>
    <mergeCell ref="AF107:AJ110"/>
    <mergeCell ref="AK107:AO110"/>
    <mergeCell ref="AP107:AT110"/>
    <mergeCell ref="AU107:AW110"/>
    <mergeCell ref="N113:AA113"/>
    <mergeCell ref="N114:AA114"/>
    <mergeCell ref="N115:AA116"/>
    <mergeCell ref="AB115:AE118"/>
    <mergeCell ref="AF115:AJ118"/>
    <mergeCell ref="AK115:AO118"/>
    <mergeCell ref="AX107:BE110"/>
    <mergeCell ref="N109:AA109"/>
    <mergeCell ref="N110:AA110"/>
    <mergeCell ref="N111:AA112"/>
    <mergeCell ref="AB111:AE114"/>
    <mergeCell ref="AF111:AJ114"/>
    <mergeCell ref="AK111:AO114"/>
    <mergeCell ref="AP111:AT114"/>
    <mergeCell ref="AU111:AW114"/>
    <mergeCell ref="AX111:BE114"/>
    <mergeCell ref="AP115:AT118"/>
    <mergeCell ref="AU115:AW118"/>
    <mergeCell ref="AX115:BE118"/>
    <mergeCell ref="N117:AA117"/>
    <mergeCell ref="N118:AA118"/>
    <mergeCell ref="N119:AA120"/>
    <mergeCell ref="AB119:AE122"/>
    <mergeCell ref="AF119:AJ122"/>
    <mergeCell ref="AK119:AO122"/>
    <mergeCell ref="AP119:AT122"/>
    <mergeCell ref="AU119:AW122"/>
    <mergeCell ref="AX119:BE122"/>
    <mergeCell ref="N121:AA121"/>
    <mergeCell ref="N122:AA122"/>
    <mergeCell ref="N123:AA124"/>
    <mergeCell ref="AB123:AE126"/>
    <mergeCell ref="AF123:AJ126"/>
    <mergeCell ref="AK123:AO126"/>
    <mergeCell ref="AP123:AT126"/>
    <mergeCell ref="AU123:AW126"/>
    <mergeCell ref="N129:AA129"/>
    <mergeCell ref="N130:AA130"/>
    <mergeCell ref="N131:AA132"/>
    <mergeCell ref="AB131:AE134"/>
    <mergeCell ref="AF131:AJ134"/>
    <mergeCell ref="AK131:AO134"/>
    <mergeCell ref="AX123:BE126"/>
    <mergeCell ref="N125:AA125"/>
    <mergeCell ref="N126:AA126"/>
    <mergeCell ref="N127:AA128"/>
    <mergeCell ref="AB127:AE130"/>
    <mergeCell ref="AF127:AJ130"/>
    <mergeCell ref="AK127:AO130"/>
    <mergeCell ref="AP127:AT130"/>
    <mergeCell ref="AU127:AW130"/>
    <mergeCell ref="AX127:BE130"/>
    <mergeCell ref="AP131:AT134"/>
    <mergeCell ref="AU131:AW134"/>
    <mergeCell ref="AX131:BE134"/>
    <mergeCell ref="N133:AA133"/>
    <mergeCell ref="N134:AA134"/>
    <mergeCell ref="Y135:AE136"/>
    <mergeCell ref="AF135:AH136"/>
    <mergeCell ref="AI135:AJ136"/>
    <mergeCell ref="AK135:AT136"/>
    <mergeCell ref="AU135:BE136"/>
    <mergeCell ref="Y137:AE137"/>
    <mergeCell ref="AF137:AH137"/>
    <mergeCell ref="AI137:AJ137"/>
    <mergeCell ref="AK137:AT137"/>
    <mergeCell ref="AU137:BE137"/>
    <mergeCell ref="D139:M142"/>
    <mergeCell ref="N139:AA140"/>
    <mergeCell ref="AB139:AE142"/>
    <mergeCell ref="AF139:AN142"/>
    <mergeCell ref="AO139:BB140"/>
    <mergeCell ref="BC139:BF142"/>
    <mergeCell ref="N141:AA141"/>
    <mergeCell ref="AO141:BB141"/>
    <mergeCell ref="N142:AA142"/>
    <mergeCell ref="AO142:BB142"/>
    <mergeCell ref="D143:M146"/>
    <mergeCell ref="N143:AA144"/>
    <mergeCell ref="AB143:AE146"/>
    <mergeCell ref="AF143:AN146"/>
    <mergeCell ref="AO143:BB144"/>
    <mergeCell ref="BC143:BF146"/>
    <mergeCell ref="N145:AA145"/>
    <mergeCell ref="AO145:BB145"/>
    <mergeCell ref="N146:AA146"/>
    <mergeCell ref="AO146:BB146"/>
    <mergeCell ref="D147:M150"/>
    <mergeCell ref="N147:AA148"/>
    <mergeCell ref="AB147:AE150"/>
    <mergeCell ref="AF147:AN150"/>
    <mergeCell ref="AO147:BB148"/>
    <mergeCell ref="BC147:BF150"/>
    <mergeCell ref="N149:AA149"/>
    <mergeCell ref="AO149:BB149"/>
    <mergeCell ref="N150:AA150"/>
    <mergeCell ref="AO150:BB150"/>
    <mergeCell ref="D151:M154"/>
    <mergeCell ref="N151:AA152"/>
    <mergeCell ref="AB151:AE154"/>
    <mergeCell ref="AF151:AN154"/>
    <mergeCell ref="AO151:BB152"/>
    <mergeCell ref="BC151:BF154"/>
    <mergeCell ref="N153:AA153"/>
    <mergeCell ref="AO153:BB153"/>
    <mergeCell ref="N154:AA154"/>
    <mergeCell ref="AO154:BB154"/>
    <mergeCell ref="D155:M158"/>
    <mergeCell ref="N155:AA156"/>
    <mergeCell ref="AB155:AE158"/>
    <mergeCell ref="AF155:AN158"/>
    <mergeCell ref="AO155:BB156"/>
    <mergeCell ref="BC155:BF158"/>
    <mergeCell ref="N157:AA157"/>
    <mergeCell ref="AO157:BB157"/>
    <mergeCell ref="N158:AA158"/>
    <mergeCell ref="AO158:BB158"/>
    <mergeCell ref="D159:M162"/>
    <mergeCell ref="N159:AA160"/>
    <mergeCell ref="AB159:AE162"/>
    <mergeCell ref="AF159:AN162"/>
    <mergeCell ref="AO159:BB160"/>
    <mergeCell ref="BC159:BF162"/>
    <mergeCell ref="N161:AA161"/>
    <mergeCell ref="AO161:BB161"/>
    <mergeCell ref="N162:AA162"/>
    <mergeCell ref="AO162:BB162"/>
    <mergeCell ref="D163:M166"/>
    <mergeCell ref="N163:AA164"/>
    <mergeCell ref="AB163:AE166"/>
    <mergeCell ref="AF163:AN166"/>
    <mergeCell ref="AO163:BB164"/>
    <mergeCell ref="BC163:BF166"/>
    <mergeCell ref="N165:AA165"/>
    <mergeCell ref="AO165:BB165"/>
    <mergeCell ref="N166:AA166"/>
    <mergeCell ref="AO166:BB166"/>
    <mergeCell ref="D167:M170"/>
    <mergeCell ref="N167:AA168"/>
    <mergeCell ref="AB167:AE170"/>
    <mergeCell ref="AF167:AN170"/>
    <mergeCell ref="AO167:BB168"/>
    <mergeCell ref="BC167:BF170"/>
    <mergeCell ref="N169:AA169"/>
    <mergeCell ref="AO169:BB169"/>
    <mergeCell ref="N170:AA170"/>
    <mergeCell ref="AO170:BB170"/>
    <mergeCell ref="D171:M174"/>
    <mergeCell ref="N171:AA172"/>
    <mergeCell ref="AB171:AE174"/>
    <mergeCell ref="AF171:AN174"/>
    <mergeCell ref="AO171:BB172"/>
    <mergeCell ref="BC171:BF174"/>
    <mergeCell ref="N173:AA173"/>
    <mergeCell ref="AO173:BB173"/>
    <mergeCell ref="N174:AA174"/>
    <mergeCell ref="AO174:BB174"/>
    <mergeCell ref="D175:AD177"/>
    <mergeCell ref="AE175:AN177"/>
    <mergeCell ref="AO175:AS177"/>
    <mergeCell ref="AT175:AT177"/>
    <mergeCell ref="AU175:AY177"/>
    <mergeCell ref="D190:I192"/>
    <mergeCell ref="J190:AF191"/>
    <mergeCell ref="AG190:AL192"/>
    <mergeCell ref="AM190:AR192"/>
    <mergeCell ref="AS190:AX192"/>
    <mergeCell ref="AY190:BD192"/>
    <mergeCell ref="J192:AF192"/>
    <mergeCell ref="AZ175:BD177"/>
    <mergeCell ref="BE175:BF177"/>
    <mergeCell ref="C186:BD186"/>
    <mergeCell ref="D187:I189"/>
    <mergeCell ref="J187:AF189"/>
    <mergeCell ref="AG187:AL189"/>
    <mergeCell ref="AM187:AR189"/>
    <mergeCell ref="AS187:AX189"/>
    <mergeCell ref="AY187:BD189"/>
    <mergeCell ref="D196:I198"/>
    <mergeCell ref="J196:AF197"/>
    <mergeCell ref="AG196:AL198"/>
    <mergeCell ref="AM196:AR198"/>
    <mergeCell ref="AS196:AX198"/>
    <mergeCell ref="AY196:BD198"/>
    <mergeCell ref="J198:AF198"/>
    <mergeCell ref="D193:I195"/>
    <mergeCell ref="J193:AF194"/>
    <mergeCell ref="AG193:AL195"/>
    <mergeCell ref="AM193:AR195"/>
    <mergeCell ref="AS193:AX195"/>
    <mergeCell ref="AY193:BD195"/>
    <mergeCell ref="J195:AF195"/>
    <mergeCell ref="V199:AA201"/>
    <mergeCell ref="AB199:AE201"/>
    <mergeCell ref="AF199:AG201"/>
    <mergeCell ref="AH199:AS201"/>
    <mergeCell ref="AT199:BD201"/>
    <mergeCell ref="D204:I206"/>
    <mergeCell ref="J204:AD206"/>
    <mergeCell ref="AE204:AJ206"/>
    <mergeCell ref="AK204:BE206"/>
    <mergeCell ref="BD213:BE213"/>
    <mergeCell ref="C217:H219"/>
    <mergeCell ref="I217:L219"/>
    <mergeCell ref="P217:U219"/>
    <mergeCell ref="V217:Y219"/>
    <mergeCell ref="AB217:AG219"/>
    <mergeCell ref="AH217:AK219"/>
    <mergeCell ref="AN217:AS219"/>
    <mergeCell ref="D207:I209"/>
    <mergeCell ref="J207:AD208"/>
    <mergeCell ref="AK207:BE208"/>
    <mergeCell ref="J209:AD209"/>
    <mergeCell ref="AK209:BE209"/>
    <mergeCell ref="D210:I212"/>
    <mergeCell ref="J210:AD211"/>
    <mergeCell ref="AK210:BE211"/>
    <mergeCell ref="J212:AD212"/>
    <mergeCell ref="AK212:BE212"/>
    <mergeCell ref="AT217:AY217"/>
    <mergeCell ref="AT218:AY219"/>
    <mergeCell ref="AL219:AM219"/>
    <mergeCell ref="C220:N220"/>
    <mergeCell ref="P220:AM220"/>
    <mergeCell ref="AM221:AU223"/>
    <mergeCell ref="AV221:BB223"/>
    <mergeCell ref="AS213:AY213"/>
    <mergeCell ref="AZ213:BC213"/>
    <mergeCell ref="D233:I235"/>
    <mergeCell ref="J233:AF234"/>
    <mergeCell ref="AG233:AL235"/>
    <mergeCell ref="AM233:AR235"/>
    <mergeCell ref="AS233:AX235"/>
    <mergeCell ref="AY233:BD235"/>
    <mergeCell ref="J235:AF235"/>
    <mergeCell ref="BC221:BE222"/>
    <mergeCell ref="BC223:BE223"/>
    <mergeCell ref="D230:I232"/>
    <mergeCell ref="J230:AF232"/>
    <mergeCell ref="AG230:AL232"/>
    <mergeCell ref="AM230:AR232"/>
    <mergeCell ref="AS230:AX232"/>
    <mergeCell ref="AY230:BD232"/>
    <mergeCell ref="D247:I249"/>
    <mergeCell ref="J247:AF248"/>
    <mergeCell ref="AG247:AL249"/>
    <mergeCell ref="AM247:AR249"/>
    <mergeCell ref="AS247:AX249"/>
    <mergeCell ref="AY247:BD249"/>
    <mergeCell ref="J249:AF249"/>
    <mergeCell ref="D236:BD236"/>
    <mergeCell ref="E237:BD238"/>
    <mergeCell ref="E239:BD240"/>
    <mergeCell ref="D241:BD241"/>
    <mergeCell ref="D244:I246"/>
    <mergeCell ref="J244:AF246"/>
    <mergeCell ref="AG244:AL246"/>
    <mergeCell ref="AM244:AR246"/>
    <mergeCell ref="AS244:AX246"/>
    <mergeCell ref="AY244:BD246"/>
    <mergeCell ref="D258:I260"/>
    <mergeCell ref="J258:AF259"/>
    <mergeCell ref="AG258:AL260"/>
    <mergeCell ref="AM258:AR260"/>
    <mergeCell ref="AS258:AX260"/>
    <mergeCell ref="AY258:BD260"/>
    <mergeCell ref="J260:AF260"/>
    <mergeCell ref="D250:BD252"/>
    <mergeCell ref="D255:I257"/>
    <mergeCell ref="J255:AF257"/>
    <mergeCell ref="AG255:AL257"/>
    <mergeCell ref="AM255:AR257"/>
    <mergeCell ref="AS255:AX257"/>
    <mergeCell ref="AY255:BD257"/>
    <mergeCell ref="D267:Q272"/>
    <mergeCell ref="R267:AF271"/>
    <mergeCell ref="AG267:AM272"/>
    <mergeCell ref="AN267:AS272"/>
    <mergeCell ref="AT267:AY272"/>
    <mergeCell ref="AZ267:BE272"/>
    <mergeCell ref="R272:AF272"/>
    <mergeCell ref="D261:BD261"/>
    <mergeCell ref="D264:Q266"/>
    <mergeCell ref="R264:AF266"/>
    <mergeCell ref="AG264:AM266"/>
    <mergeCell ref="AN264:AS266"/>
    <mergeCell ref="AT264:AY266"/>
    <mergeCell ref="AZ264:BE266"/>
    <mergeCell ref="D273:BF273"/>
    <mergeCell ref="D274:BF275"/>
    <mergeCell ref="D284:F288"/>
    <mergeCell ref="G284:L288"/>
    <mergeCell ref="M284:S288"/>
    <mergeCell ref="T284:AF288"/>
    <mergeCell ref="AG284:AK288"/>
    <mergeCell ref="AL284:AP288"/>
    <mergeCell ref="AQ284:AX288"/>
    <mergeCell ref="AY284:BF288"/>
    <mergeCell ref="D289:F305"/>
    <mergeCell ref="G289:L291"/>
    <mergeCell ref="M289:R290"/>
    <mergeCell ref="S289:S290"/>
    <mergeCell ref="T289:Y291"/>
    <mergeCell ref="Z289:AC291"/>
    <mergeCell ref="N297:Q297"/>
    <mergeCell ref="R297:S297"/>
    <mergeCell ref="G298:L299"/>
    <mergeCell ref="M298:Y299"/>
    <mergeCell ref="AQ289:AX291"/>
    <mergeCell ref="AY289:BF291"/>
    <mergeCell ref="N291:Q291"/>
    <mergeCell ref="R291:S291"/>
    <mergeCell ref="G292:L294"/>
    <mergeCell ref="M292:R293"/>
    <mergeCell ref="S292:S293"/>
    <mergeCell ref="T292:Y294"/>
    <mergeCell ref="Z292:AC294"/>
    <mergeCell ref="AD292:AE294"/>
    <mergeCell ref="AD289:AE291"/>
    <mergeCell ref="AF289:AF291"/>
    <mergeCell ref="AG289:AJ291"/>
    <mergeCell ref="AK289:AK291"/>
    <mergeCell ref="AL289:AO291"/>
    <mergeCell ref="AP289:AP291"/>
    <mergeCell ref="G295:L297"/>
    <mergeCell ref="M295:R296"/>
    <mergeCell ref="S295:S296"/>
    <mergeCell ref="T295:Y297"/>
    <mergeCell ref="Z295:AC297"/>
    <mergeCell ref="AD295:AE297"/>
    <mergeCell ref="AF295:AF297"/>
    <mergeCell ref="AF292:AF294"/>
    <mergeCell ref="AG292:AJ294"/>
    <mergeCell ref="AG295:AJ297"/>
    <mergeCell ref="AK295:AK297"/>
    <mergeCell ref="AL295:AO297"/>
    <mergeCell ref="AP295:AP297"/>
    <mergeCell ref="AQ295:AX297"/>
    <mergeCell ref="AY295:BF297"/>
    <mergeCell ref="AY292:BF294"/>
    <mergeCell ref="N294:Q294"/>
    <mergeCell ref="R294:S294"/>
    <mergeCell ref="AK292:AK294"/>
    <mergeCell ref="AL292:AO294"/>
    <mergeCell ref="AP292:AP294"/>
    <mergeCell ref="AQ292:AX294"/>
    <mergeCell ref="G302:Y303"/>
    <mergeCell ref="Z302:AC303"/>
    <mergeCell ref="AD302:AE303"/>
    <mergeCell ref="AF302:AF303"/>
    <mergeCell ref="G304:Y305"/>
    <mergeCell ref="Z304:AC305"/>
    <mergeCell ref="AD304:AE305"/>
    <mergeCell ref="AF304:AF305"/>
    <mergeCell ref="Z298:AC299"/>
    <mergeCell ref="AD298:AE299"/>
    <mergeCell ref="AF298:AF299"/>
    <mergeCell ref="G300:S301"/>
    <mergeCell ref="T300:Y301"/>
    <mergeCell ref="Z300:AC301"/>
    <mergeCell ref="AD300:AE301"/>
    <mergeCell ref="AF300:AF301"/>
    <mergeCell ref="D306:F309"/>
    <mergeCell ref="G306:Y307"/>
    <mergeCell ref="Z306:AC307"/>
    <mergeCell ref="AD306:AE307"/>
    <mergeCell ref="AF306:AF307"/>
    <mergeCell ref="G308:Y309"/>
    <mergeCell ref="Z308:AC309"/>
    <mergeCell ref="AD308:AE309"/>
    <mergeCell ref="AF308:AF309"/>
    <mergeCell ref="D314:BF314"/>
    <mergeCell ref="D315:BF315"/>
    <mergeCell ref="D316:BF316"/>
    <mergeCell ref="D317:BF317"/>
    <mergeCell ref="D310:Y311"/>
    <mergeCell ref="Z310:AC311"/>
    <mergeCell ref="AD310:AE311"/>
    <mergeCell ref="AF310:AF311"/>
    <mergeCell ref="D312:Y313"/>
    <mergeCell ref="Z312:AC313"/>
    <mergeCell ref="AD312:AE313"/>
    <mergeCell ref="AF312:AF313"/>
  </mergeCells>
  <phoneticPr fontId="6"/>
  <conditionalFormatting sqref="BL241:IV241 A241:C241 A214 C214:IV214 BK236:IV236 A236:C236">
    <cfRule type="expression" dxfId="97" priority="48" stopIfTrue="1">
      <formula>"sum"</formula>
    </cfRule>
  </conditionalFormatting>
  <conditionalFormatting sqref="C185 C179:IV179 A179 A185 A250:C250 A183:IV184 BI228 A215:XFD215 A224:XFD224">
    <cfRule type="expression" dxfId="96" priority="47" stopIfTrue="1">
      <formula>"sum"</formula>
    </cfRule>
  </conditionalFormatting>
  <conditionalFormatting sqref="J233:AL235">
    <cfRule type="expression" dxfId="95" priority="43" stopIfTrue="1">
      <formula>"sum"</formula>
    </cfRule>
  </conditionalFormatting>
  <conditionalFormatting sqref="A230:C235 BK230:IV235">
    <cfRule type="expression" dxfId="94" priority="46" stopIfTrue="1">
      <formula>"sum"</formula>
    </cfRule>
  </conditionalFormatting>
  <conditionalFormatting sqref="D233:I235 J230:AL232 AS230:BD232">
    <cfRule type="expression" dxfId="93" priority="45" stopIfTrue="1">
      <formula>"sum"</formula>
    </cfRule>
  </conditionalFormatting>
  <conditionalFormatting sqref="AY233:BD235">
    <cfRule type="expression" dxfId="92" priority="44" stopIfTrue="1">
      <formula>"sum"</formula>
    </cfRule>
  </conditionalFormatting>
  <conditionalFormatting sqref="BE230:BJ232">
    <cfRule type="expression" dxfId="91" priority="42" stopIfTrue="1">
      <formula>"sum"</formula>
    </cfRule>
  </conditionalFormatting>
  <conditionalFormatting sqref="BE233">
    <cfRule type="expression" dxfId="90" priority="41" stopIfTrue="1">
      <formula>"sum"</formula>
    </cfRule>
  </conditionalFormatting>
  <conditionalFormatting sqref="AM233:AX235">
    <cfRule type="expression" dxfId="89" priority="40" stopIfTrue="1">
      <formula>"sum"</formula>
    </cfRule>
  </conditionalFormatting>
  <conditionalFormatting sqref="A186:C186 D185:IV185 BE186:IV186">
    <cfRule type="expression" dxfId="88" priority="39" stopIfTrue="1">
      <formula>"sum"</formula>
    </cfRule>
  </conditionalFormatting>
  <conditionalFormatting sqref="E190:I192 D190:D193 D196 J187:AL189 AS187:IV189 BE190:IV198 A187:C198">
    <cfRule type="expression" dxfId="87" priority="38" stopIfTrue="1">
      <formula>"sum"</formula>
    </cfRule>
  </conditionalFormatting>
  <conditionalFormatting sqref="AY190:BD198">
    <cfRule type="expression" dxfId="86" priority="37" stopIfTrue="1">
      <formula>"sum"</formula>
    </cfRule>
  </conditionalFormatting>
  <conditionalFormatting sqref="J190:AX198">
    <cfRule type="expression" dxfId="85" priority="36" stopIfTrue="1">
      <formula>"sum"</formula>
    </cfRule>
  </conditionalFormatting>
  <conditionalFormatting sqref="A199:C200 D199 A201:T201 BK199:IV201 AF199 V199 AB199 AH199 AT199">
    <cfRule type="expression" dxfId="84" priority="35" stopIfTrue="1">
      <formula>"sum"</formula>
    </cfRule>
  </conditionalFormatting>
  <conditionalFormatting sqref="A202:IV202">
    <cfRule type="expression" dxfId="83" priority="34" stopIfTrue="1">
      <formula>"sum"</formula>
    </cfRule>
  </conditionalFormatting>
  <conditionalFormatting sqref="A203 C203">
    <cfRule type="expression" dxfId="82" priority="33" stopIfTrue="1">
      <formula>"sum"</formula>
    </cfRule>
  </conditionalFormatting>
  <conditionalFormatting sqref="D203:IV203">
    <cfRule type="expression" dxfId="81" priority="32" stopIfTrue="1">
      <formula>"sum"</formula>
    </cfRule>
  </conditionalFormatting>
  <conditionalFormatting sqref="A180:IV181 BO182:IV182">
    <cfRule type="expression" dxfId="80" priority="31" stopIfTrue="1">
      <formula>"sum"</formula>
    </cfRule>
  </conditionalFormatting>
  <conditionalFormatting sqref="A182:BN182">
    <cfRule type="expression" dxfId="79" priority="30" stopIfTrue="1">
      <formula>"sum"</formula>
    </cfRule>
  </conditionalFormatting>
  <conditionalFormatting sqref="A244:C249 BK244:IV249 BO250:IV250">
    <cfRule type="expression" dxfId="78" priority="29" stopIfTrue="1">
      <formula>"sum"</formula>
    </cfRule>
  </conditionalFormatting>
  <conditionalFormatting sqref="AM258:AX260">
    <cfRule type="expression" dxfId="77" priority="16" stopIfTrue="1">
      <formula>"sum"</formula>
    </cfRule>
  </conditionalFormatting>
  <conditionalFormatting sqref="J247:AL249">
    <cfRule type="expression" dxfId="76" priority="26" stopIfTrue="1">
      <formula>"sum"</formula>
    </cfRule>
  </conditionalFormatting>
  <conditionalFormatting sqref="D247:I249 J244:AL246 AS244:BD246 D250">
    <cfRule type="expression" dxfId="75" priority="28" stopIfTrue="1">
      <formula>"sum"</formula>
    </cfRule>
  </conditionalFormatting>
  <conditionalFormatting sqref="AY247:BD249">
    <cfRule type="expression" dxfId="74" priority="27" stopIfTrue="1">
      <formula>"sum"</formula>
    </cfRule>
  </conditionalFormatting>
  <conditionalFormatting sqref="BE244:BJ246">
    <cfRule type="expression" dxfId="73" priority="25" stopIfTrue="1">
      <formula>"sum"</formula>
    </cfRule>
  </conditionalFormatting>
  <conditionalFormatting sqref="BE247">
    <cfRule type="expression" dxfId="72" priority="24" stopIfTrue="1">
      <formula>"sum"</formula>
    </cfRule>
  </conditionalFormatting>
  <conditionalFormatting sqref="AM247:AX249">
    <cfRule type="expression" dxfId="71" priority="23" stopIfTrue="1">
      <formula>"sum"</formula>
    </cfRule>
  </conditionalFormatting>
  <conditionalFormatting sqref="J258:AL260">
    <cfRule type="expression" dxfId="70" priority="19" stopIfTrue="1">
      <formula>"sum"</formula>
    </cfRule>
  </conditionalFormatting>
  <conditionalFormatting sqref="A255:C261 BK255:IV261">
    <cfRule type="expression" dxfId="69" priority="22" stopIfTrue="1">
      <formula>"sum"</formula>
    </cfRule>
  </conditionalFormatting>
  <conditionalFormatting sqref="D258:I260 J255:AL257 AS255:BD257 D261">
    <cfRule type="expression" dxfId="68" priority="21" stopIfTrue="1">
      <formula>"sum"</formula>
    </cfRule>
  </conditionalFormatting>
  <conditionalFormatting sqref="AY258:BD260">
    <cfRule type="expression" dxfId="67" priority="20" stopIfTrue="1">
      <formula>"sum"</formula>
    </cfRule>
  </conditionalFormatting>
  <conditionalFormatting sqref="BE255:BJ257">
    <cfRule type="expression" dxfId="66" priority="18" stopIfTrue="1">
      <formula>"sum"</formula>
    </cfRule>
  </conditionalFormatting>
  <conditionalFormatting sqref="BE258">
    <cfRule type="expression" dxfId="65" priority="17" stopIfTrue="1">
      <formula>"sum"</formula>
    </cfRule>
  </conditionalFormatting>
  <conditionalFormatting sqref="A216:XFD216">
    <cfRule type="expression" dxfId="64" priority="15" stopIfTrue="1">
      <formula>"sum"</formula>
    </cfRule>
  </conditionalFormatting>
  <conditionalFormatting sqref="AM221 AV221 BC223 BC221">
    <cfRule type="expression" dxfId="63" priority="14" stopIfTrue="1">
      <formula>"sum"</formula>
    </cfRule>
  </conditionalFormatting>
  <conditionalFormatting sqref="AT218">
    <cfRule type="expression" dxfId="62" priority="12" stopIfTrue="1">
      <formula>"sum"</formula>
    </cfRule>
  </conditionalFormatting>
  <conditionalFormatting sqref="C220:C223 C217 BG217:IV220 M217:P217 M218:O219 Z217:AB217 Z218:AA219 AL217:AN217 AL218:AM218 I217 V217 AH217 AL219 AT217 AZ217:BF219 O220:P223 AN220:BF220 BL221:IV223">
    <cfRule type="expression" dxfId="61" priority="13" stopIfTrue="1">
      <formula>"sum"</formula>
    </cfRule>
  </conditionalFormatting>
  <conditionalFormatting sqref="BL237:IV240 A237:C240">
    <cfRule type="expression" dxfId="60" priority="11" stopIfTrue="1">
      <formula>"sum"</formula>
    </cfRule>
  </conditionalFormatting>
  <conditionalFormatting sqref="D237">
    <cfRule type="expression" dxfId="59" priority="10" stopIfTrue="1">
      <formula>"sum"</formula>
    </cfRule>
  </conditionalFormatting>
  <conditionalFormatting sqref="A204:C213 BJ204:IV213 BG213 BD213">
    <cfRule type="expression" dxfId="58" priority="9" stopIfTrue="1">
      <formula>"sum"</formula>
    </cfRule>
  </conditionalFormatting>
  <conditionalFormatting sqref="E207:I209 D207:D210 J213 T213 AE213:AJ213 J204">
    <cfRule type="expression" dxfId="57" priority="8" stopIfTrue="1">
      <formula>"sum"</formula>
    </cfRule>
  </conditionalFormatting>
  <conditionalFormatting sqref="N213:S213">
    <cfRule type="expression" dxfId="56" priority="6" stopIfTrue="1">
      <formula>"sum"</formula>
    </cfRule>
  </conditionalFormatting>
  <conditionalFormatting sqref="J212 J207 J209:J210">
    <cfRule type="expression" dxfId="55" priority="7" stopIfTrue="1">
      <formula>"sum"</formula>
    </cfRule>
  </conditionalFormatting>
  <conditionalFormatting sqref="AS213">
    <cfRule type="expression" dxfId="54" priority="5" stopIfTrue="1">
      <formula>"sum"</formula>
    </cfRule>
  </conditionalFormatting>
  <conditionalFormatting sqref="AZ213">
    <cfRule type="expression" dxfId="53" priority="4" stopIfTrue="1">
      <formula>"sum"</formula>
    </cfRule>
  </conditionalFormatting>
  <conditionalFormatting sqref="AF207:AJ209 AE207:AE210 AK204 BF204:BG206">
    <cfRule type="expression" dxfId="52" priority="3" stopIfTrue="1">
      <formula>"sum"</formula>
    </cfRule>
  </conditionalFormatting>
  <conditionalFormatting sqref="AK212 AK207 AK209:AK210 BF207:BG212">
    <cfRule type="expression" dxfId="51" priority="2" stopIfTrue="1">
      <formula>"sum"</formula>
    </cfRule>
  </conditionalFormatting>
  <conditionalFormatting sqref="D236">
    <cfRule type="expression" dxfId="50" priority="1" stopIfTrue="1">
      <formula>"sum"</formula>
    </cfRule>
  </conditionalFormatting>
  <printOptions horizontalCentered="1"/>
  <pageMargins left="0.59055118110236227" right="0.39370078740157483" top="0.39370078740157483" bottom="0.39370078740157483" header="0.51181102362204722" footer="0.31496062992125984"/>
  <pageSetup paperSize="9" scale="74" fitToHeight="0" orientation="portrait" r:id="rId1"/>
  <headerFooter alignWithMargins="0"/>
  <rowBreaks count="4" manualBreakCount="4">
    <brk id="74" max="58" man="1"/>
    <brk id="137" max="58" man="1"/>
    <brk id="214" max="58" man="1"/>
    <brk id="275" max="58" man="1"/>
  </rowBreaks>
  <colBreaks count="1" manualBreakCount="1">
    <brk id="6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xdr:col>
                    <xdr:colOff>133350</xdr:colOff>
                    <xdr:row>277</xdr:row>
                    <xdr:rowOff>180975</xdr:rowOff>
                  </from>
                  <to>
                    <xdr:col>4</xdr:col>
                    <xdr:colOff>19050</xdr:colOff>
                    <xdr:row>279</xdr:row>
                    <xdr:rowOff>9525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xdr:col>
                    <xdr:colOff>133350</xdr:colOff>
                    <xdr:row>278</xdr:row>
                    <xdr:rowOff>180975</xdr:rowOff>
                  </from>
                  <to>
                    <xdr:col>4</xdr:col>
                    <xdr:colOff>19050</xdr:colOff>
                    <xdr:row>280</xdr:row>
                    <xdr:rowOff>9525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xdr:col>
                    <xdr:colOff>133350</xdr:colOff>
                    <xdr:row>280</xdr:row>
                    <xdr:rowOff>0</xdr:rowOff>
                  </from>
                  <to>
                    <xdr:col>4</xdr:col>
                    <xdr:colOff>19050</xdr:colOff>
                    <xdr:row>281</xdr:row>
                    <xdr:rowOff>19050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33</xdr:col>
                    <xdr:colOff>9525</xdr:colOff>
                    <xdr:row>56</xdr:row>
                    <xdr:rowOff>57150</xdr:rowOff>
                  </from>
                  <to>
                    <xdr:col>35</xdr:col>
                    <xdr:colOff>66675</xdr:colOff>
                    <xdr:row>57</xdr:row>
                    <xdr:rowOff>142875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41</xdr:col>
                    <xdr:colOff>76200</xdr:colOff>
                    <xdr:row>56</xdr:row>
                    <xdr:rowOff>57150</xdr:rowOff>
                  </from>
                  <to>
                    <xdr:col>43</xdr:col>
                    <xdr:colOff>85725</xdr:colOff>
                    <xdr:row>57</xdr:row>
                    <xdr:rowOff>142875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3</xdr:col>
                    <xdr:colOff>0</xdr:colOff>
                    <xdr:row>36</xdr:row>
                    <xdr:rowOff>0</xdr:rowOff>
                  </from>
                  <to>
                    <xdr:col>5</xdr:col>
                    <xdr:colOff>57150</xdr:colOff>
                    <xdr:row>37</xdr:row>
                    <xdr:rowOff>38100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sizeWithCells="1">
                  <from>
                    <xdr:col>4</xdr:col>
                    <xdr:colOff>19050</xdr:colOff>
                    <xdr:row>80</xdr:row>
                    <xdr:rowOff>180975</xdr:rowOff>
                  </from>
                  <to>
                    <xdr:col>11</xdr:col>
                    <xdr:colOff>76200</xdr:colOff>
                    <xdr:row>82</xdr:row>
                    <xdr:rowOff>28575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sizeWithCells="1">
                  <from>
                    <xdr:col>4</xdr:col>
                    <xdr:colOff>19050</xdr:colOff>
                    <xdr:row>81</xdr:row>
                    <xdr:rowOff>161925</xdr:rowOff>
                  </from>
                  <to>
                    <xdr:col>10</xdr:col>
                    <xdr:colOff>85725</xdr:colOff>
                    <xdr:row>83</xdr:row>
                    <xdr:rowOff>28575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sizeWithCells="1">
                  <from>
                    <xdr:col>3</xdr:col>
                    <xdr:colOff>38100</xdr:colOff>
                    <xdr:row>114</xdr:row>
                    <xdr:rowOff>19050</xdr:rowOff>
                  </from>
                  <to>
                    <xdr:col>11</xdr:col>
                    <xdr:colOff>9525</xdr:colOff>
                    <xdr:row>115</xdr:row>
                    <xdr:rowOff>38100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sizeWithCells="1">
                  <from>
                    <xdr:col>3</xdr:col>
                    <xdr:colOff>38100</xdr:colOff>
                    <xdr:row>115</xdr:row>
                    <xdr:rowOff>142875</xdr:rowOff>
                  </from>
                  <to>
                    <xdr:col>12</xdr:col>
                    <xdr:colOff>38100</xdr:colOff>
                    <xdr:row>116</xdr:row>
                    <xdr:rowOff>152400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sizeWithCells="1">
                  <from>
                    <xdr:col>3</xdr:col>
                    <xdr:colOff>38100</xdr:colOff>
                    <xdr:row>115</xdr:row>
                    <xdr:rowOff>0</xdr:rowOff>
                  </from>
                  <to>
                    <xdr:col>11</xdr:col>
                    <xdr:colOff>9525</xdr:colOff>
                    <xdr:row>116</xdr:row>
                    <xdr:rowOff>9525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sizeWithCells="1">
                  <from>
                    <xdr:col>3</xdr:col>
                    <xdr:colOff>38100</xdr:colOff>
                    <xdr:row>116</xdr:row>
                    <xdr:rowOff>104775</xdr:rowOff>
                  </from>
                  <to>
                    <xdr:col>8</xdr:col>
                    <xdr:colOff>95250</xdr:colOff>
                    <xdr:row>117</xdr:row>
                    <xdr:rowOff>152400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sizeWithCells="1">
                  <from>
                    <xdr:col>3</xdr:col>
                    <xdr:colOff>38100</xdr:colOff>
                    <xdr:row>118</xdr:row>
                    <xdr:rowOff>19050</xdr:rowOff>
                  </from>
                  <to>
                    <xdr:col>11</xdr:col>
                    <xdr:colOff>38100</xdr:colOff>
                    <xdr:row>119</xdr:row>
                    <xdr:rowOff>38100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sizeWithCells="1">
                  <from>
                    <xdr:col>3</xdr:col>
                    <xdr:colOff>38100</xdr:colOff>
                    <xdr:row>119</xdr:row>
                    <xdr:rowOff>142875</xdr:rowOff>
                  </from>
                  <to>
                    <xdr:col>12</xdr:col>
                    <xdr:colOff>66675</xdr:colOff>
                    <xdr:row>120</xdr:row>
                    <xdr:rowOff>152400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sizeWithCells="1">
                  <from>
                    <xdr:col>3</xdr:col>
                    <xdr:colOff>38100</xdr:colOff>
                    <xdr:row>119</xdr:row>
                    <xdr:rowOff>0</xdr:rowOff>
                  </from>
                  <to>
                    <xdr:col>11</xdr:col>
                    <xdr:colOff>38100</xdr:colOff>
                    <xdr:row>120</xdr:row>
                    <xdr:rowOff>9525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sizeWithCells="1">
                  <from>
                    <xdr:col>3</xdr:col>
                    <xdr:colOff>38100</xdr:colOff>
                    <xdr:row>120</xdr:row>
                    <xdr:rowOff>104775</xdr:rowOff>
                  </from>
                  <to>
                    <xdr:col>8</xdr:col>
                    <xdr:colOff>104775</xdr:colOff>
                    <xdr:row>121</xdr:row>
                    <xdr:rowOff>152400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sizeWithCells="1">
                  <from>
                    <xdr:col>3</xdr:col>
                    <xdr:colOff>38100</xdr:colOff>
                    <xdr:row>122</xdr:row>
                    <xdr:rowOff>19050</xdr:rowOff>
                  </from>
                  <to>
                    <xdr:col>11</xdr:col>
                    <xdr:colOff>28575</xdr:colOff>
                    <xdr:row>123</xdr:row>
                    <xdr:rowOff>38100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sizeWithCells="1">
                  <from>
                    <xdr:col>3</xdr:col>
                    <xdr:colOff>38100</xdr:colOff>
                    <xdr:row>123</xdr:row>
                    <xdr:rowOff>142875</xdr:rowOff>
                  </from>
                  <to>
                    <xdr:col>12</xdr:col>
                    <xdr:colOff>57150</xdr:colOff>
                    <xdr:row>124</xdr:row>
                    <xdr:rowOff>152400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sizeWithCells="1">
                  <from>
                    <xdr:col>3</xdr:col>
                    <xdr:colOff>38100</xdr:colOff>
                    <xdr:row>123</xdr:row>
                    <xdr:rowOff>0</xdr:rowOff>
                  </from>
                  <to>
                    <xdr:col>11</xdr:col>
                    <xdr:colOff>28575</xdr:colOff>
                    <xdr:row>124</xdr:row>
                    <xdr:rowOff>9525</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sizeWithCells="1">
                  <from>
                    <xdr:col>3</xdr:col>
                    <xdr:colOff>38100</xdr:colOff>
                    <xdr:row>124</xdr:row>
                    <xdr:rowOff>104775</xdr:rowOff>
                  </from>
                  <to>
                    <xdr:col>8</xdr:col>
                    <xdr:colOff>104775</xdr:colOff>
                    <xdr:row>125</xdr:row>
                    <xdr:rowOff>152400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sizeWithCells="1">
                  <from>
                    <xdr:col>3</xdr:col>
                    <xdr:colOff>38100</xdr:colOff>
                    <xdr:row>126</xdr:row>
                    <xdr:rowOff>19050</xdr:rowOff>
                  </from>
                  <to>
                    <xdr:col>11</xdr:col>
                    <xdr:colOff>28575</xdr:colOff>
                    <xdr:row>127</xdr:row>
                    <xdr:rowOff>38100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sizeWithCells="1">
                  <from>
                    <xdr:col>3</xdr:col>
                    <xdr:colOff>38100</xdr:colOff>
                    <xdr:row>127</xdr:row>
                    <xdr:rowOff>142875</xdr:rowOff>
                  </from>
                  <to>
                    <xdr:col>12</xdr:col>
                    <xdr:colOff>57150</xdr:colOff>
                    <xdr:row>128</xdr:row>
                    <xdr:rowOff>152400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sizeWithCells="1">
                  <from>
                    <xdr:col>3</xdr:col>
                    <xdr:colOff>38100</xdr:colOff>
                    <xdr:row>127</xdr:row>
                    <xdr:rowOff>0</xdr:rowOff>
                  </from>
                  <to>
                    <xdr:col>11</xdr:col>
                    <xdr:colOff>28575</xdr:colOff>
                    <xdr:row>128</xdr:row>
                    <xdr:rowOff>9525</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sizeWithCells="1">
                  <from>
                    <xdr:col>3</xdr:col>
                    <xdr:colOff>38100</xdr:colOff>
                    <xdr:row>128</xdr:row>
                    <xdr:rowOff>104775</xdr:rowOff>
                  </from>
                  <to>
                    <xdr:col>8</xdr:col>
                    <xdr:colOff>104775</xdr:colOff>
                    <xdr:row>129</xdr:row>
                    <xdr:rowOff>152400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sizeWithCells="1">
                  <from>
                    <xdr:col>3</xdr:col>
                    <xdr:colOff>38100</xdr:colOff>
                    <xdr:row>130</xdr:row>
                    <xdr:rowOff>19050</xdr:rowOff>
                  </from>
                  <to>
                    <xdr:col>11</xdr:col>
                    <xdr:colOff>9525</xdr:colOff>
                    <xdr:row>131</xdr:row>
                    <xdr:rowOff>38100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sizeWithCells="1">
                  <from>
                    <xdr:col>3</xdr:col>
                    <xdr:colOff>38100</xdr:colOff>
                    <xdr:row>131</xdr:row>
                    <xdr:rowOff>142875</xdr:rowOff>
                  </from>
                  <to>
                    <xdr:col>12</xdr:col>
                    <xdr:colOff>38100</xdr:colOff>
                    <xdr:row>132</xdr:row>
                    <xdr:rowOff>152400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sizeWithCells="1">
                  <from>
                    <xdr:col>3</xdr:col>
                    <xdr:colOff>38100</xdr:colOff>
                    <xdr:row>131</xdr:row>
                    <xdr:rowOff>0</xdr:rowOff>
                  </from>
                  <to>
                    <xdr:col>11</xdr:col>
                    <xdr:colOff>9525</xdr:colOff>
                    <xdr:row>132</xdr:row>
                    <xdr:rowOff>9525</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sizeWithCells="1">
                  <from>
                    <xdr:col>3</xdr:col>
                    <xdr:colOff>38100</xdr:colOff>
                    <xdr:row>132</xdr:row>
                    <xdr:rowOff>104775</xdr:rowOff>
                  </from>
                  <to>
                    <xdr:col>8</xdr:col>
                    <xdr:colOff>95250</xdr:colOff>
                    <xdr:row>133</xdr:row>
                    <xdr:rowOff>152400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sizeWithCells="1">
                  <from>
                    <xdr:col>30</xdr:col>
                    <xdr:colOff>104775</xdr:colOff>
                    <xdr:row>158</xdr:row>
                    <xdr:rowOff>19050</xdr:rowOff>
                  </from>
                  <to>
                    <xdr:col>40</xdr:col>
                    <xdr:colOff>47625</xdr:colOff>
                    <xdr:row>159</xdr:row>
                    <xdr:rowOff>38100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sizeWithCells="1">
                  <from>
                    <xdr:col>30</xdr:col>
                    <xdr:colOff>104775</xdr:colOff>
                    <xdr:row>159</xdr:row>
                    <xdr:rowOff>142875</xdr:rowOff>
                  </from>
                  <to>
                    <xdr:col>41</xdr:col>
                    <xdr:colOff>66675</xdr:colOff>
                    <xdr:row>160</xdr:row>
                    <xdr:rowOff>152400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sizeWithCells="1">
                  <from>
                    <xdr:col>30</xdr:col>
                    <xdr:colOff>104775</xdr:colOff>
                    <xdr:row>159</xdr:row>
                    <xdr:rowOff>0</xdr:rowOff>
                  </from>
                  <to>
                    <xdr:col>40</xdr:col>
                    <xdr:colOff>47625</xdr:colOff>
                    <xdr:row>160</xdr:row>
                    <xdr:rowOff>9525</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sizeWithCells="1">
                  <from>
                    <xdr:col>30</xdr:col>
                    <xdr:colOff>104775</xdr:colOff>
                    <xdr:row>160</xdr:row>
                    <xdr:rowOff>104775</xdr:rowOff>
                  </from>
                  <to>
                    <xdr:col>37</xdr:col>
                    <xdr:colOff>76200</xdr:colOff>
                    <xdr:row>161</xdr:row>
                    <xdr:rowOff>152400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sizeWithCells="1">
                  <from>
                    <xdr:col>30</xdr:col>
                    <xdr:colOff>104775</xdr:colOff>
                    <xdr:row>162</xdr:row>
                    <xdr:rowOff>19050</xdr:rowOff>
                  </from>
                  <to>
                    <xdr:col>40</xdr:col>
                    <xdr:colOff>47625</xdr:colOff>
                    <xdr:row>163</xdr:row>
                    <xdr:rowOff>38100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sizeWithCells="1">
                  <from>
                    <xdr:col>30</xdr:col>
                    <xdr:colOff>104775</xdr:colOff>
                    <xdr:row>163</xdr:row>
                    <xdr:rowOff>142875</xdr:rowOff>
                  </from>
                  <to>
                    <xdr:col>41</xdr:col>
                    <xdr:colOff>66675</xdr:colOff>
                    <xdr:row>164</xdr:row>
                    <xdr:rowOff>152400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sizeWithCells="1">
                  <from>
                    <xdr:col>30</xdr:col>
                    <xdr:colOff>104775</xdr:colOff>
                    <xdr:row>163</xdr:row>
                    <xdr:rowOff>0</xdr:rowOff>
                  </from>
                  <to>
                    <xdr:col>40</xdr:col>
                    <xdr:colOff>47625</xdr:colOff>
                    <xdr:row>164</xdr:row>
                    <xdr:rowOff>9525</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sizeWithCells="1">
                  <from>
                    <xdr:col>30</xdr:col>
                    <xdr:colOff>104775</xdr:colOff>
                    <xdr:row>164</xdr:row>
                    <xdr:rowOff>104775</xdr:rowOff>
                  </from>
                  <to>
                    <xdr:col>37</xdr:col>
                    <xdr:colOff>76200</xdr:colOff>
                    <xdr:row>165</xdr:row>
                    <xdr:rowOff>152400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sizeWithCells="1">
                  <from>
                    <xdr:col>30</xdr:col>
                    <xdr:colOff>104775</xdr:colOff>
                    <xdr:row>166</xdr:row>
                    <xdr:rowOff>19050</xdr:rowOff>
                  </from>
                  <to>
                    <xdr:col>40</xdr:col>
                    <xdr:colOff>47625</xdr:colOff>
                    <xdr:row>167</xdr:row>
                    <xdr:rowOff>38100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sizeWithCells="1">
                  <from>
                    <xdr:col>30</xdr:col>
                    <xdr:colOff>104775</xdr:colOff>
                    <xdr:row>167</xdr:row>
                    <xdr:rowOff>142875</xdr:rowOff>
                  </from>
                  <to>
                    <xdr:col>41</xdr:col>
                    <xdr:colOff>66675</xdr:colOff>
                    <xdr:row>168</xdr:row>
                    <xdr:rowOff>152400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sizeWithCells="1">
                  <from>
                    <xdr:col>30</xdr:col>
                    <xdr:colOff>104775</xdr:colOff>
                    <xdr:row>167</xdr:row>
                    <xdr:rowOff>0</xdr:rowOff>
                  </from>
                  <to>
                    <xdr:col>40</xdr:col>
                    <xdr:colOff>47625</xdr:colOff>
                    <xdr:row>168</xdr:row>
                    <xdr:rowOff>9525</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sizeWithCells="1">
                  <from>
                    <xdr:col>30</xdr:col>
                    <xdr:colOff>104775</xdr:colOff>
                    <xdr:row>168</xdr:row>
                    <xdr:rowOff>104775</xdr:rowOff>
                  </from>
                  <to>
                    <xdr:col>37</xdr:col>
                    <xdr:colOff>76200</xdr:colOff>
                    <xdr:row>169</xdr:row>
                    <xdr:rowOff>152400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sizeWithCells="1">
                  <from>
                    <xdr:col>30</xdr:col>
                    <xdr:colOff>104775</xdr:colOff>
                    <xdr:row>170</xdr:row>
                    <xdr:rowOff>19050</xdr:rowOff>
                  </from>
                  <to>
                    <xdr:col>40</xdr:col>
                    <xdr:colOff>47625</xdr:colOff>
                    <xdr:row>171</xdr:row>
                    <xdr:rowOff>38100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sizeWithCells="1">
                  <from>
                    <xdr:col>30</xdr:col>
                    <xdr:colOff>104775</xdr:colOff>
                    <xdr:row>171</xdr:row>
                    <xdr:rowOff>142875</xdr:rowOff>
                  </from>
                  <to>
                    <xdr:col>41</xdr:col>
                    <xdr:colOff>66675</xdr:colOff>
                    <xdr:row>172</xdr:row>
                    <xdr:rowOff>152400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sizeWithCells="1">
                  <from>
                    <xdr:col>30</xdr:col>
                    <xdr:colOff>104775</xdr:colOff>
                    <xdr:row>171</xdr:row>
                    <xdr:rowOff>0</xdr:rowOff>
                  </from>
                  <to>
                    <xdr:col>40</xdr:col>
                    <xdr:colOff>47625</xdr:colOff>
                    <xdr:row>172</xdr:row>
                    <xdr:rowOff>9525</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sizeWithCells="1">
                  <from>
                    <xdr:col>30</xdr:col>
                    <xdr:colOff>104775</xdr:colOff>
                    <xdr:row>172</xdr:row>
                    <xdr:rowOff>104775</xdr:rowOff>
                  </from>
                  <to>
                    <xdr:col>37</xdr:col>
                    <xdr:colOff>76200</xdr:colOff>
                    <xdr:row>173</xdr:row>
                    <xdr:rowOff>152400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sizeWithCells="1">
                  <from>
                    <xdr:col>3</xdr:col>
                    <xdr:colOff>0</xdr:colOff>
                    <xdr:row>158</xdr:row>
                    <xdr:rowOff>9525</xdr:rowOff>
                  </from>
                  <to>
                    <xdr:col>12</xdr:col>
                    <xdr:colOff>85725</xdr:colOff>
                    <xdr:row>159</xdr:row>
                    <xdr:rowOff>28575</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sizeWithCells="1">
                  <from>
                    <xdr:col>3</xdr:col>
                    <xdr:colOff>0</xdr:colOff>
                    <xdr:row>159</xdr:row>
                    <xdr:rowOff>133350</xdr:rowOff>
                  </from>
                  <to>
                    <xdr:col>14</xdr:col>
                    <xdr:colOff>28575</xdr:colOff>
                    <xdr:row>160</xdr:row>
                    <xdr:rowOff>142875</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sizeWithCells="1">
                  <from>
                    <xdr:col>3</xdr:col>
                    <xdr:colOff>0</xdr:colOff>
                    <xdr:row>158</xdr:row>
                    <xdr:rowOff>152400</xdr:rowOff>
                  </from>
                  <to>
                    <xdr:col>12</xdr:col>
                    <xdr:colOff>85725</xdr:colOff>
                    <xdr:row>160</xdr:row>
                    <xdr:rowOff>0</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sizeWithCells="1">
                  <from>
                    <xdr:col>3</xdr:col>
                    <xdr:colOff>0</xdr:colOff>
                    <xdr:row>160</xdr:row>
                    <xdr:rowOff>95250</xdr:rowOff>
                  </from>
                  <to>
                    <xdr:col>9</xdr:col>
                    <xdr:colOff>95250</xdr:colOff>
                    <xdr:row>161</xdr:row>
                    <xdr:rowOff>142875</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sizeWithCells="1">
                  <from>
                    <xdr:col>3</xdr:col>
                    <xdr:colOff>0</xdr:colOff>
                    <xdr:row>162</xdr:row>
                    <xdr:rowOff>9525</xdr:rowOff>
                  </from>
                  <to>
                    <xdr:col>12</xdr:col>
                    <xdr:colOff>85725</xdr:colOff>
                    <xdr:row>163</xdr:row>
                    <xdr:rowOff>28575</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sizeWithCells="1">
                  <from>
                    <xdr:col>3</xdr:col>
                    <xdr:colOff>0</xdr:colOff>
                    <xdr:row>163</xdr:row>
                    <xdr:rowOff>133350</xdr:rowOff>
                  </from>
                  <to>
                    <xdr:col>14</xdr:col>
                    <xdr:colOff>28575</xdr:colOff>
                    <xdr:row>164</xdr:row>
                    <xdr:rowOff>142875</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sizeWithCells="1">
                  <from>
                    <xdr:col>3</xdr:col>
                    <xdr:colOff>0</xdr:colOff>
                    <xdr:row>162</xdr:row>
                    <xdr:rowOff>152400</xdr:rowOff>
                  </from>
                  <to>
                    <xdr:col>12</xdr:col>
                    <xdr:colOff>85725</xdr:colOff>
                    <xdr:row>164</xdr:row>
                    <xdr:rowOff>0</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sizeWithCells="1">
                  <from>
                    <xdr:col>3</xdr:col>
                    <xdr:colOff>0</xdr:colOff>
                    <xdr:row>164</xdr:row>
                    <xdr:rowOff>95250</xdr:rowOff>
                  </from>
                  <to>
                    <xdr:col>9</xdr:col>
                    <xdr:colOff>95250</xdr:colOff>
                    <xdr:row>165</xdr:row>
                    <xdr:rowOff>142875</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sizeWithCells="1">
                  <from>
                    <xdr:col>3</xdr:col>
                    <xdr:colOff>0</xdr:colOff>
                    <xdr:row>166</xdr:row>
                    <xdr:rowOff>9525</xdr:rowOff>
                  </from>
                  <to>
                    <xdr:col>12</xdr:col>
                    <xdr:colOff>85725</xdr:colOff>
                    <xdr:row>167</xdr:row>
                    <xdr:rowOff>28575</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sizeWithCells="1">
                  <from>
                    <xdr:col>3</xdr:col>
                    <xdr:colOff>0</xdr:colOff>
                    <xdr:row>167</xdr:row>
                    <xdr:rowOff>133350</xdr:rowOff>
                  </from>
                  <to>
                    <xdr:col>14</xdr:col>
                    <xdr:colOff>28575</xdr:colOff>
                    <xdr:row>168</xdr:row>
                    <xdr:rowOff>142875</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sizeWithCells="1">
                  <from>
                    <xdr:col>3</xdr:col>
                    <xdr:colOff>0</xdr:colOff>
                    <xdr:row>166</xdr:row>
                    <xdr:rowOff>152400</xdr:rowOff>
                  </from>
                  <to>
                    <xdr:col>12</xdr:col>
                    <xdr:colOff>85725</xdr:colOff>
                    <xdr:row>168</xdr:row>
                    <xdr:rowOff>0</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sizeWithCells="1">
                  <from>
                    <xdr:col>3</xdr:col>
                    <xdr:colOff>0</xdr:colOff>
                    <xdr:row>168</xdr:row>
                    <xdr:rowOff>95250</xdr:rowOff>
                  </from>
                  <to>
                    <xdr:col>9</xdr:col>
                    <xdr:colOff>95250</xdr:colOff>
                    <xdr:row>169</xdr:row>
                    <xdr:rowOff>142875</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sizeWithCells="1">
                  <from>
                    <xdr:col>3</xdr:col>
                    <xdr:colOff>0</xdr:colOff>
                    <xdr:row>170</xdr:row>
                    <xdr:rowOff>9525</xdr:rowOff>
                  </from>
                  <to>
                    <xdr:col>12</xdr:col>
                    <xdr:colOff>85725</xdr:colOff>
                    <xdr:row>171</xdr:row>
                    <xdr:rowOff>28575</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sizeWithCells="1">
                  <from>
                    <xdr:col>3</xdr:col>
                    <xdr:colOff>0</xdr:colOff>
                    <xdr:row>171</xdr:row>
                    <xdr:rowOff>133350</xdr:rowOff>
                  </from>
                  <to>
                    <xdr:col>14</xdr:col>
                    <xdr:colOff>28575</xdr:colOff>
                    <xdr:row>172</xdr:row>
                    <xdr:rowOff>142875</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sizeWithCells="1">
                  <from>
                    <xdr:col>3</xdr:col>
                    <xdr:colOff>0</xdr:colOff>
                    <xdr:row>170</xdr:row>
                    <xdr:rowOff>152400</xdr:rowOff>
                  </from>
                  <to>
                    <xdr:col>12</xdr:col>
                    <xdr:colOff>85725</xdr:colOff>
                    <xdr:row>172</xdr:row>
                    <xdr:rowOff>0</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sizeWithCells="1">
                  <from>
                    <xdr:col>3</xdr:col>
                    <xdr:colOff>0</xdr:colOff>
                    <xdr:row>172</xdr:row>
                    <xdr:rowOff>95250</xdr:rowOff>
                  </from>
                  <to>
                    <xdr:col>9</xdr:col>
                    <xdr:colOff>95250</xdr:colOff>
                    <xdr:row>173</xdr:row>
                    <xdr:rowOff>142875</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1</xdr:col>
                    <xdr:colOff>133350</xdr:colOff>
                    <xdr:row>281</xdr:row>
                    <xdr:rowOff>0</xdr:rowOff>
                  </from>
                  <to>
                    <xdr:col>4</xdr:col>
                    <xdr:colOff>19050</xdr:colOff>
                    <xdr:row>282</xdr:row>
                    <xdr:rowOff>19050</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sizeWithCells="1">
                  <from>
                    <xdr:col>14</xdr:col>
                    <xdr:colOff>76200</xdr:colOff>
                    <xdr:row>84</xdr:row>
                    <xdr:rowOff>171450</xdr:rowOff>
                  </from>
                  <to>
                    <xdr:col>18</xdr:col>
                    <xdr:colOff>57150</xdr:colOff>
                    <xdr:row>86</xdr:row>
                    <xdr:rowOff>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sizeWithCells="1">
                  <from>
                    <xdr:col>18</xdr:col>
                    <xdr:colOff>85725</xdr:colOff>
                    <xdr:row>85</xdr:row>
                    <xdr:rowOff>19050</xdr:rowOff>
                  </from>
                  <to>
                    <xdr:col>23</xdr:col>
                    <xdr:colOff>66675</xdr:colOff>
                    <xdr:row>85</xdr:row>
                    <xdr:rowOff>323850</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sizeWithCells="1">
                  <from>
                    <xdr:col>46</xdr:col>
                    <xdr:colOff>9525</xdr:colOff>
                    <xdr:row>114</xdr:row>
                    <xdr:rowOff>66675</xdr:rowOff>
                  </from>
                  <to>
                    <xdr:col>50</xdr:col>
                    <xdr:colOff>9525</xdr:colOff>
                    <xdr:row>115</xdr:row>
                    <xdr:rowOff>142875</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sizeWithCells="1">
                  <from>
                    <xdr:col>46</xdr:col>
                    <xdr:colOff>9525</xdr:colOff>
                    <xdr:row>115</xdr:row>
                    <xdr:rowOff>104775</xdr:rowOff>
                  </from>
                  <to>
                    <xdr:col>51</xdr:col>
                    <xdr:colOff>28575</xdr:colOff>
                    <xdr:row>117</xdr:row>
                    <xdr:rowOff>104775</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sizeWithCells="1">
                  <from>
                    <xdr:col>46</xdr:col>
                    <xdr:colOff>9525</xdr:colOff>
                    <xdr:row>118</xdr:row>
                    <xdr:rowOff>66675</xdr:rowOff>
                  </from>
                  <to>
                    <xdr:col>50</xdr:col>
                    <xdr:colOff>9525</xdr:colOff>
                    <xdr:row>119</xdr:row>
                    <xdr:rowOff>142875</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sizeWithCells="1">
                  <from>
                    <xdr:col>46</xdr:col>
                    <xdr:colOff>9525</xdr:colOff>
                    <xdr:row>119</xdr:row>
                    <xdr:rowOff>104775</xdr:rowOff>
                  </from>
                  <to>
                    <xdr:col>51</xdr:col>
                    <xdr:colOff>28575</xdr:colOff>
                    <xdr:row>121</xdr:row>
                    <xdr:rowOff>104775</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sizeWithCells="1">
                  <from>
                    <xdr:col>46</xdr:col>
                    <xdr:colOff>9525</xdr:colOff>
                    <xdr:row>122</xdr:row>
                    <xdr:rowOff>66675</xdr:rowOff>
                  </from>
                  <to>
                    <xdr:col>50</xdr:col>
                    <xdr:colOff>9525</xdr:colOff>
                    <xdr:row>123</xdr:row>
                    <xdr:rowOff>142875</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sizeWithCells="1">
                  <from>
                    <xdr:col>46</xdr:col>
                    <xdr:colOff>9525</xdr:colOff>
                    <xdr:row>123</xdr:row>
                    <xdr:rowOff>104775</xdr:rowOff>
                  </from>
                  <to>
                    <xdr:col>51</xdr:col>
                    <xdr:colOff>28575</xdr:colOff>
                    <xdr:row>125</xdr:row>
                    <xdr:rowOff>104775</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sizeWithCells="1">
                  <from>
                    <xdr:col>46</xdr:col>
                    <xdr:colOff>9525</xdr:colOff>
                    <xdr:row>126</xdr:row>
                    <xdr:rowOff>66675</xdr:rowOff>
                  </from>
                  <to>
                    <xdr:col>50</xdr:col>
                    <xdr:colOff>9525</xdr:colOff>
                    <xdr:row>127</xdr:row>
                    <xdr:rowOff>142875</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sizeWithCells="1">
                  <from>
                    <xdr:col>46</xdr:col>
                    <xdr:colOff>9525</xdr:colOff>
                    <xdr:row>127</xdr:row>
                    <xdr:rowOff>104775</xdr:rowOff>
                  </from>
                  <to>
                    <xdr:col>51</xdr:col>
                    <xdr:colOff>28575</xdr:colOff>
                    <xdr:row>129</xdr:row>
                    <xdr:rowOff>104775</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sizeWithCells="1">
                  <from>
                    <xdr:col>46</xdr:col>
                    <xdr:colOff>9525</xdr:colOff>
                    <xdr:row>130</xdr:row>
                    <xdr:rowOff>66675</xdr:rowOff>
                  </from>
                  <to>
                    <xdr:col>50</xdr:col>
                    <xdr:colOff>9525</xdr:colOff>
                    <xdr:row>131</xdr:row>
                    <xdr:rowOff>142875</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sizeWithCells="1">
                  <from>
                    <xdr:col>46</xdr:col>
                    <xdr:colOff>9525</xdr:colOff>
                    <xdr:row>131</xdr:row>
                    <xdr:rowOff>104775</xdr:rowOff>
                  </from>
                  <to>
                    <xdr:col>51</xdr:col>
                    <xdr:colOff>28575</xdr:colOff>
                    <xdr:row>133</xdr:row>
                    <xdr:rowOff>104775</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3</xdr:col>
                    <xdr:colOff>0</xdr:colOff>
                    <xdr:row>267</xdr:row>
                    <xdr:rowOff>180975</xdr:rowOff>
                  </from>
                  <to>
                    <xdr:col>17</xdr:col>
                    <xdr:colOff>0</xdr:colOff>
                    <xdr:row>268</xdr:row>
                    <xdr:rowOff>171450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sizeWithCells="1">
                  <from>
                    <xdr:col>3</xdr:col>
                    <xdr:colOff>0</xdr:colOff>
                    <xdr:row>266</xdr:row>
                    <xdr:rowOff>0</xdr:rowOff>
                  </from>
                  <to>
                    <xdr:col>13</xdr:col>
                    <xdr:colOff>47625</xdr:colOff>
                    <xdr:row>266</xdr:row>
                    <xdr:rowOff>190500</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sizeWithCells="1">
                  <from>
                    <xdr:col>3</xdr:col>
                    <xdr:colOff>0</xdr:colOff>
                    <xdr:row>266</xdr:row>
                    <xdr:rowOff>171450</xdr:rowOff>
                  </from>
                  <to>
                    <xdr:col>13</xdr:col>
                    <xdr:colOff>57150</xdr:colOff>
                    <xdr:row>267</xdr:row>
                    <xdr:rowOff>180975</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sizeWithCells="1">
                  <from>
                    <xdr:col>3</xdr:col>
                    <xdr:colOff>0</xdr:colOff>
                    <xdr:row>269</xdr:row>
                    <xdr:rowOff>180975</xdr:rowOff>
                  </from>
                  <to>
                    <xdr:col>13</xdr:col>
                    <xdr:colOff>104775</xdr:colOff>
                    <xdr:row>270</xdr:row>
                    <xdr:rowOff>190500</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sizeWithCells="1">
                  <from>
                    <xdr:col>3</xdr:col>
                    <xdr:colOff>0</xdr:colOff>
                    <xdr:row>268</xdr:row>
                    <xdr:rowOff>180975</xdr:rowOff>
                  </from>
                  <to>
                    <xdr:col>16</xdr:col>
                    <xdr:colOff>85725</xdr:colOff>
                    <xdr:row>269</xdr:row>
                    <xdr:rowOff>161925</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sizeWithCells="1">
                  <from>
                    <xdr:col>3</xdr:col>
                    <xdr:colOff>0</xdr:colOff>
                    <xdr:row>270</xdr:row>
                    <xdr:rowOff>190500</xdr:rowOff>
                  </from>
                  <to>
                    <xdr:col>13</xdr:col>
                    <xdr:colOff>104775</xdr:colOff>
                    <xdr:row>271</xdr:row>
                    <xdr:rowOff>161925</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sizeWithCells="1">
                  <from>
                    <xdr:col>3</xdr:col>
                    <xdr:colOff>38100</xdr:colOff>
                    <xdr:row>94</xdr:row>
                    <xdr:rowOff>19050</xdr:rowOff>
                  </from>
                  <to>
                    <xdr:col>11</xdr:col>
                    <xdr:colOff>9525</xdr:colOff>
                    <xdr:row>95</xdr:row>
                    <xdr:rowOff>38100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sizeWithCells="1">
                  <from>
                    <xdr:col>3</xdr:col>
                    <xdr:colOff>38100</xdr:colOff>
                    <xdr:row>95</xdr:row>
                    <xdr:rowOff>142875</xdr:rowOff>
                  </from>
                  <to>
                    <xdr:col>12</xdr:col>
                    <xdr:colOff>38100</xdr:colOff>
                    <xdr:row>96</xdr:row>
                    <xdr:rowOff>152400</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sizeWithCells="1">
                  <from>
                    <xdr:col>3</xdr:col>
                    <xdr:colOff>38100</xdr:colOff>
                    <xdr:row>95</xdr:row>
                    <xdr:rowOff>0</xdr:rowOff>
                  </from>
                  <to>
                    <xdr:col>11</xdr:col>
                    <xdr:colOff>9525</xdr:colOff>
                    <xdr:row>96</xdr:row>
                    <xdr:rowOff>9525</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sizeWithCells="1">
                  <from>
                    <xdr:col>3</xdr:col>
                    <xdr:colOff>38100</xdr:colOff>
                    <xdr:row>96</xdr:row>
                    <xdr:rowOff>104775</xdr:rowOff>
                  </from>
                  <to>
                    <xdr:col>8</xdr:col>
                    <xdr:colOff>95250</xdr:colOff>
                    <xdr:row>97</xdr:row>
                    <xdr:rowOff>152400</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sizeWithCells="1">
                  <from>
                    <xdr:col>3</xdr:col>
                    <xdr:colOff>38100</xdr:colOff>
                    <xdr:row>98</xdr:row>
                    <xdr:rowOff>19050</xdr:rowOff>
                  </from>
                  <to>
                    <xdr:col>11</xdr:col>
                    <xdr:colOff>38100</xdr:colOff>
                    <xdr:row>99</xdr:row>
                    <xdr:rowOff>38100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sizeWithCells="1">
                  <from>
                    <xdr:col>3</xdr:col>
                    <xdr:colOff>38100</xdr:colOff>
                    <xdr:row>99</xdr:row>
                    <xdr:rowOff>142875</xdr:rowOff>
                  </from>
                  <to>
                    <xdr:col>12</xdr:col>
                    <xdr:colOff>66675</xdr:colOff>
                    <xdr:row>100</xdr:row>
                    <xdr:rowOff>152400</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sizeWithCells="1">
                  <from>
                    <xdr:col>3</xdr:col>
                    <xdr:colOff>38100</xdr:colOff>
                    <xdr:row>99</xdr:row>
                    <xdr:rowOff>0</xdr:rowOff>
                  </from>
                  <to>
                    <xdr:col>11</xdr:col>
                    <xdr:colOff>38100</xdr:colOff>
                    <xdr:row>100</xdr:row>
                    <xdr:rowOff>9525</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sizeWithCells="1">
                  <from>
                    <xdr:col>3</xdr:col>
                    <xdr:colOff>38100</xdr:colOff>
                    <xdr:row>100</xdr:row>
                    <xdr:rowOff>104775</xdr:rowOff>
                  </from>
                  <to>
                    <xdr:col>8</xdr:col>
                    <xdr:colOff>104775</xdr:colOff>
                    <xdr:row>101</xdr:row>
                    <xdr:rowOff>152400</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sizeWithCells="1">
                  <from>
                    <xdr:col>3</xdr:col>
                    <xdr:colOff>38100</xdr:colOff>
                    <xdr:row>102</xdr:row>
                    <xdr:rowOff>19050</xdr:rowOff>
                  </from>
                  <to>
                    <xdr:col>11</xdr:col>
                    <xdr:colOff>28575</xdr:colOff>
                    <xdr:row>103</xdr:row>
                    <xdr:rowOff>38100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sizeWithCells="1">
                  <from>
                    <xdr:col>3</xdr:col>
                    <xdr:colOff>38100</xdr:colOff>
                    <xdr:row>103</xdr:row>
                    <xdr:rowOff>142875</xdr:rowOff>
                  </from>
                  <to>
                    <xdr:col>12</xdr:col>
                    <xdr:colOff>57150</xdr:colOff>
                    <xdr:row>104</xdr:row>
                    <xdr:rowOff>152400</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sizeWithCells="1">
                  <from>
                    <xdr:col>3</xdr:col>
                    <xdr:colOff>38100</xdr:colOff>
                    <xdr:row>103</xdr:row>
                    <xdr:rowOff>0</xdr:rowOff>
                  </from>
                  <to>
                    <xdr:col>11</xdr:col>
                    <xdr:colOff>28575</xdr:colOff>
                    <xdr:row>104</xdr:row>
                    <xdr:rowOff>9525</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sizeWithCells="1">
                  <from>
                    <xdr:col>3</xdr:col>
                    <xdr:colOff>38100</xdr:colOff>
                    <xdr:row>104</xdr:row>
                    <xdr:rowOff>104775</xdr:rowOff>
                  </from>
                  <to>
                    <xdr:col>8</xdr:col>
                    <xdr:colOff>104775</xdr:colOff>
                    <xdr:row>105</xdr:row>
                    <xdr:rowOff>152400</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sizeWithCells="1">
                  <from>
                    <xdr:col>3</xdr:col>
                    <xdr:colOff>38100</xdr:colOff>
                    <xdr:row>106</xdr:row>
                    <xdr:rowOff>19050</xdr:rowOff>
                  </from>
                  <to>
                    <xdr:col>11</xdr:col>
                    <xdr:colOff>28575</xdr:colOff>
                    <xdr:row>107</xdr:row>
                    <xdr:rowOff>38100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sizeWithCells="1">
                  <from>
                    <xdr:col>3</xdr:col>
                    <xdr:colOff>38100</xdr:colOff>
                    <xdr:row>107</xdr:row>
                    <xdr:rowOff>142875</xdr:rowOff>
                  </from>
                  <to>
                    <xdr:col>12</xdr:col>
                    <xdr:colOff>57150</xdr:colOff>
                    <xdr:row>108</xdr:row>
                    <xdr:rowOff>152400</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sizeWithCells="1">
                  <from>
                    <xdr:col>3</xdr:col>
                    <xdr:colOff>38100</xdr:colOff>
                    <xdr:row>107</xdr:row>
                    <xdr:rowOff>0</xdr:rowOff>
                  </from>
                  <to>
                    <xdr:col>11</xdr:col>
                    <xdr:colOff>28575</xdr:colOff>
                    <xdr:row>108</xdr:row>
                    <xdr:rowOff>9525</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sizeWithCells="1">
                  <from>
                    <xdr:col>3</xdr:col>
                    <xdr:colOff>38100</xdr:colOff>
                    <xdr:row>108</xdr:row>
                    <xdr:rowOff>104775</xdr:rowOff>
                  </from>
                  <to>
                    <xdr:col>8</xdr:col>
                    <xdr:colOff>104775</xdr:colOff>
                    <xdr:row>109</xdr:row>
                    <xdr:rowOff>152400</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sizeWithCells="1">
                  <from>
                    <xdr:col>3</xdr:col>
                    <xdr:colOff>38100</xdr:colOff>
                    <xdr:row>110</xdr:row>
                    <xdr:rowOff>19050</xdr:rowOff>
                  </from>
                  <to>
                    <xdr:col>11</xdr:col>
                    <xdr:colOff>9525</xdr:colOff>
                    <xdr:row>111</xdr:row>
                    <xdr:rowOff>38100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sizeWithCells="1">
                  <from>
                    <xdr:col>3</xdr:col>
                    <xdr:colOff>38100</xdr:colOff>
                    <xdr:row>111</xdr:row>
                    <xdr:rowOff>142875</xdr:rowOff>
                  </from>
                  <to>
                    <xdr:col>12</xdr:col>
                    <xdr:colOff>38100</xdr:colOff>
                    <xdr:row>112</xdr:row>
                    <xdr:rowOff>152400</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sizeWithCells="1">
                  <from>
                    <xdr:col>3</xdr:col>
                    <xdr:colOff>38100</xdr:colOff>
                    <xdr:row>111</xdr:row>
                    <xdr:rowOff>0</xdr:rowOff>
                  </from>
                  <to>
                    <xdr:col>11</xdr:col>
                    <xdr:colOff>9525</xdr:colOff>
                    <xdr:row>112</xdr:row>
                    <xdr:rowOff>9525</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sizeWithCells="1">
                  <from>
                    <xdr:col>3</xdr:col>
                    <xdr:colOff>38100</xdr:colOff>
                    <xdr:row>112</xdr:row>
                    <xdr:rowOff>104775</xdr:rowOff>
                  </from>
                  <to>
                    <xdr:col>8</xdr:col>
                    <xdr:colOff>95250</xdr:colOff>
                    <xdr:row>113</xdr:row>
                    <xdr:rowOff>152400</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sizeWithCells="1">
                  <from>
                    <xdr:col>46</xdr:col>
                    <xdr:colOff>9525</xdr:colOff>
                    <xdr:row>94</xdr:row>
                    <xdr:rowOff>66675</xdr:rowOff>
                  </from>
                  <to>
                    <xdr:col>50</xdr:col>
                    <xdr:colOff>9525</xdr:colOff>
                    <xdr:row>95</xdr:row>
                    <xdr:rowOff>142875</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sizeWithCells="1">
                  <from>
                    <xdr:col>46</xdr:col>
                    <xdr:colOff>9525</xdr:colOff>
                    <xdr:row>95</xdr:row>
                    <xdr:rowOff>104775</xdr:rowOff>
                  </from>
                  <to>
                    <xdr:col>51</xdr:col>
                    <xdr:colOff>28575</xdr:colOff>
                    <xdr:row>97</xdr:row>
                    <xdr:rowOff>104775</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sizeWithCells="1">
                  <from>
                    <xdr:col>46</xdr:col>
                    <xdr:colOff>9525</xdr:colOff>
                    <xdr:row>98</xdr:row>
                    <xdr:rowOff>66675</xdr:rowOff>
                  </from>
                  <to>
                    <xdr:col>50</xdr:col>
                    <xdr:colOff>9525</xdr:colOff>
                    <xdr:row>99</xdr:row>
                    <xdr:rowOff>142875</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sizeWithCells="1">
                  <from>
                    <xdr:col>46</xdr:col>
                    <xdr:colOff>9525</xdr:colOff>
                    <xdr:row>99</xdr:row>
                    <xdr:rowOff>104775</xdr:rowOff>
                  </from>
                  <to>
                    <xdr:col>51</xdr:col>
                    <xdr:colOff>28575</xdr:colOff>
                    <xdr:row>101</xdr:row>
                    <xdr:rowOff>104775</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sizeWithCells="1">
                  <from>
                    <xdr:col>46</xdr:col>
                    <xdr:colOff>9525</xdr:colOff>
                    <xdr:row>102</xdr:row>
                    <xdr:rowOff>66675</xdr:rowOff>
                  </from>
                  <to>
                    <xdr:col>50</xdr:col>
                    <xdr:colOff>9525</xdr:colOff>
                    <xdr:row>103</xdr:row>
                    <xdr:rowOff>142875</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sizeWithCells="1">
                  <from>
                    <xdr:col>46</xdr:col>
                    <xdr:colOff>9525</xdr:colOff>
                    <xdr:row>103</xdr:row>
                    <xdr:rowOff>104775</xdr:rowOff>
                  </from>
                  <to>
                    <xdr:col>51</xdr:col>
                    <xdr:colOff>28575</xdr:colOff>
                    <xdr:row>105</xdr:row>
                    <xdr:rowOff>104775</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sizeWithCells="1">
                  <from>
                    <xdr:col>46</xdr:col>
                    <xdr:colOff>9525</xdr:colOff>
                    <xdr:row>106</xdr:row>
                    <xdr:rowOff>66675</xdr:rowOff>
                  </from>
                  <to>
                    <xdr:col>50</xdr:col>
                    <xdr:colOff>9525</xdr:colOff>
                    <xdr:row>107</xdr:row>
                    <xdr:rowOff>142875</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sizeWithCells="1">
                  <from>
                    <xdr:col>46</xdr:col>
                    <xdr:colOff>9525</xdr:colOff>
                    <xdr:row>107</xdr:row>
                    <xdr:rowOff>104775</xdr:rowOff>
                  </from>
                  <to>
                    <xdr:col>51</xdr:col>
                    <xdr:colOff>28575</xdr:colOff>
                    <xdr:row>109</xdr:row>
                    <xdr:rowOff>104775</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sizeWithCells="1">
                  <from>
                    <xdr:col>46</xdr:col>
                    <xdr:colOff>9525</xdr:colOff>
                    <xdr:row>110</xdr:row>
                    <xdr:rowOff>66675</xdr:rowOff>
                  </from>
                  <to>
                    <xdr:col>50</xdr:col>
                    <xdr:colOff>9525</xdr:colOff>
                    <xdr:row>111</xdr:row>
                    <xdr:rowOff>142875</xdr:rowOff>
                  </to>
                </anchor>
              </controlPr>
            </control>
          </mc:Choice>
        </mc:AlternateContent>
        <mc:AlternateContent xmlns:mc="http://schemas.openxmlformats.org/markup-compatibility/2006">
          <mc:Choice Requires="x14">
            <control shapeId="5229" r:id="rId112" name="Check Box 109">
              <controlPr defaultSize="0" autoFill="0" autoLine="0" autoPict="0">
                <anchor moveWithCells="1" sizeWithCells="1">
                  <from>
                    <xdr:col>46</xdr:col>
                    <xdr:colOff>9525</xdr:colOff>
                    <xdr:row>111</xdr:row>
                    <xdr:rowOff>104775</xdr:rowOff>
                  </from>
                  <to>
                    <xdr:col>51</xdr:col>
                    <xdr:colOff>28575</xdr:colOff>
                    <xdr:row>113</xdr:row>
                    <xdr:rowOff>104775</xdr:rowOff>
                  </to>
                </anchor>
              </controlPr>
            </control>
          </mc:Choice>
        </mc:AlternateContent>
        <mc:AlternateContent xmlns:mc="http://schemas.openxmlformats.org/markup-compatibility/2006">
          <mc:Choice Requires="x14">
            <control shapeId="5230" r:id="rId113" name="Check Box 110">
              <controlPr defaultSize="0" autoFill="0" autoLine="0" autoPict="0">
                <anchor moveWithCells="1" sizeWithCells="1">
                  <from>
                    <xdr:col>30</xdr:col>
                    <xdr:colOff>104775</xdr:colOff>
                    <xdr:row>142</xdr:row>
                    <xdr:rowOff>19050</xdr:rowOff>
                  </from>
                  <to>
                    <xdr:col>40</xdr:col>
                    <xdr:colOff>47625</xdr:colOff>
                    <xdr:row>143</xdr:row>
                    <xdr:rowOff>38100</xdr:rowOff>
                  </to>
                </anchor>
              </controlPr>
            </control>
          </mc:Choice>
        </mc:AlternateContent>
        <mc:AlternateContent xmlns:mc="http://schemas.openxmlformats.org/markup-compatibility/2006">
          <mc:Choice Requires="x14">
            <control shapeId="5231" r:id="rId114" name="Check Box 111">
              <controlPr defaultSize="0" autoFill="0" autoLine="0" autoPict="0">
                <anchor moveWithCells="1" sizeWithCells="1">
                  <from>
                    <xdr:col>30</xdr:col>
                    <xdr:colOff>104775</xdr:colOff>
                    <xdr:row>143</xdr:row>
                    <xdr:rowOff>142875</xdr:rowOff>
                  </from>
                  <to>
                    <xdr:col>41</xdr:col>
                    <xdr:colOff>66675</xdr:colOff>
                    <xdr:row>144</xdr:row>
                    <xdr:rowOff>152400</xdr:rowOff>
                  </to>
                </anchor>
              </controlPr>
            </control>
          </mc:Choice>
        </mc:AlternateContent>
        <mc:AlternateContent xmlns:mc="http://schemas.openxmlformats.org/markup-compatibility/2006">
          <mc:Choice Requires="x14">
            <control shapeId="5232" r:id="rId115" name="Check Box 112">
              <controlPr defaultSize="0" autoFill="0" autoLine="0" autoPict="0">
                <anchor moveWithCells="1" sizeWithCells="1">
                  <from>
                    <xdr:col>30</xdr:col>
                    <xdr:colOff>104775</xdr:colOff>
                    <xdr:row>143</xdr:row>
                    <xdr:rowOff>0</xdr:rowOff>
                  </from>
                  <to>
                    <xdr:col>40</xdr:col>
                    <xdr:colOff>47625</xdr:colOff>
                    <xdr:row>144</xdr:row>
                    <xdr:rowOff>9525</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sizeWithCells="1">
                  <from>
                    <xdr:col>30</xdr:col>
                    <xdr:colOff>104775</xdr:colOff>
                    <xdr:row>144</xdr:row>
                    <xdr:rowOff>104775</xdr:rowOff>
                  </from>
                  <to>
                    <xdr:col>37</xdr:col>
                    <xdr:colOff>76200</xdr:colOff>
                    <xdr:row>145</xdr:row>
                    <xdr:rowOff>152400</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sizeWithCells="1">
                  <from>
                    <xdr:col>30</xdr:col>
                    <xdr:colOff>104775</xdr:colOff>
                    <xdr:row>146</xdr:row>
                    <xdr:rowOff>19050</xdr:rowOff>
                  </from>
                  <to>
                    <xdr:col>40</xdr:col>
                    <xdr:colOff>47625</xdr:colOff>
                    <xdr:row>147</xdr:row>
                    <xdr:rowOff>38100</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sizeWithCells="1">
                  <from>
                    <xdr:col>30</xdr:col>
                    <xdr:colOff>104775</xdr:colOff>
                    <xdr:row>147</xdr:row>
                    <xdr:rowOff>142875</xdr:rowOff>
                  </from>
                  <to>
                    <xdr:col>41</xdr:col>
                    <xdr:colOff>66675</xdr:colOff>
                    <xdr:row>148</xdr:row>
                    <xdr:rowOff>152400</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sizeWithCells="1">
                  <from>
                    <xdr:col>30</xdr:col>
                    <xdr:colOff>104775</xdr:colOff>
                    <xdr:row>147</xdr:row>
                    <xdr:rowOff>0</xdr:rowOff>
                  </from>
                  <to>
                    <xdr:col>40</xdr:col>
                    <xdr:colOff>47625</xdr:colOff>
                    <xdr:row>148</xdr:row>
                    <xdr:rowOff>9525</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sizeWithCells="1">
                  <from>
                    <xdr:col>30</xdr:col>
                    <xdr:colOff>104775</xdr:colOff>
                    <xdr:row>148</xdr:row>
                    <xdr:rowOff>104775</xdr:rowOff>
                  </from>
                  <to>
                    <xdr:col>37</xdr:col>
                    <xdr:colOff>76200</xdr:colOff>
                    <xdr:row>149</xdr:row>
                    <xdr:rowOff>152400</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sizeWithCells="1">
                  <from>
                    <xdr:col>30</xdr:col>
                    <xdr:colOff>104775</xdr:colOff>
                    <xdr:row>150</xdr:row>
                    <xdr:rowOff>19050</xdr:rowOff>
                  </from>
                  <to>
                    <xdr:col>40</xdr:col>
                    <xdr:colOff>47625</xdr:colOff>
                    <xdr:row>151</xdr:row>
                    <xdr:rowOff>38100</xdr:rowOff>
                  </to>
                </anchor>
              </controlPr>
            </control>
          </mc:Choice>
        </mc:AlternateContent>
        <mc:AlternateContent xmlns:mc="http://schemas.openxmlformats.org/markup-compatibility/2006">
          <mc:Choice Requires="x14">
            <control shapeId="5239" r:id="rId122" name="Check Box 119">
              <controlPr defaultSize="0" autoFill="0" autoLine="0" autoPict="0">
                <anchor moveWithCells="1" sizeWithCells="1">
                  <from>
                    <xdr:col>30</xdr:col>
                    <xdr:colOff>104775</xdr:colOff>
                    <xdr:row>151</xdr:row>
                    <xdr:rowOff>142875</xdr:rowOff>
                  </from>
                  <to>
                    <xdr:col>41</xdr:col>
                    <xdr:colOff>66675</xdr:colOff>
                    <xdr:row>152</xdr:row>
                    <xdr:rowOff>152400</xdr:rowOff>
                  </to>
                </anchor>
              </controlPr>
            </control>
          </mc:Choice>
        </mc:AlternateContent>
        <mc:AlternateContent xmlns:mc="http://schemas.openxmlformats.org/markup-compatibility/2006">
          <mc:Choice Requires="x14">
            <control shapeId="5240" r:id="rId123" name="Check Box 120">
              <controlPr defaultSize="0" autoFill="0" autoLine="0" autoPict="0">
                <anchor moveWithCells="1" sizeWithCells="1">
                  <from>
                    <xdr:col>30</xdr:col>
                    <xdr:colOff>104775</xdr:colOff>
                    <xdr:row>151</xdr:row>
                    <xdr:rowOff>0</xdr:rowOff>
                  </from>
                  <to>
                    <xdr:col>40</xdr:col>
                    <xdr:colOff>47625</xdr:colOff>
                    <xdr:row>152</xdr:row>
                    <xdr:rowOff>9525</xdr:rowOff>
                  </to>
                </anchor>
              </controlPr>
            </control>
          </mc:Choice>
        </mc:AlternateContent>
        <mc:AlternateContent xmlns:mc="http://schemas.openxmlformats.org/markup-compatibility/2006">
          <mc:Choice Requires="x14">
            <control shapeId="5241" r:id="rId124" name="Check Box 121">
              <controlPr defaultSize="0" autoFill="0" autoLine="0" autoPict="0">
                <anchor moveWithCells="1" sizeWithCells="1">
                  <from>
                    <xdr:col>30</xdr:col>
                    <xdr:colOff>104775</xdr:colOff>
                    <xdr:row>152</xdr:row>
                    <xdr:rowOff>104775</xdr:rowOff>
                  </from>
                  <to>
                    <xdr:col>37</xdr:col>
                    <xdr:colOff>76200</xdr:colOff>
                    <xdr:row>153</xdr:row>
                    <xdr:rowOff>152400</xdr:rowOff>
                  </to>
                </anchor>
              </controlPr>
            </control>
          </mc:Choice>
        </mc:AlternateContent>
        <mc:AlternateContent xmlns:mc="http://schemas.openxmlformats.org/markup-compatibility/2006">
          <mc:Choice Requires="x14">
            <control shapeId="5242" r:id="rId125" name="Check Box 122">
              <controlPr defaultSize="0" autoFill="0" autoLine="0" autoPict="0">
                <anchor moveWithCells="1" sizeWithCells="1">
                  <from>
                    <xdr:col>30</xdr:col>
                    <xdr:colOff>104775</xdr:colOff>
                    <xdr:row>154</xdr:row>
                    <xdr:rowOff>19050</xdr:rowOff>
                  </from>
                  <to>
                    <xdr:col>40</xdr:col>
                    <xdr:colOff>47625</xdr:colOff>
                    <xdr:row>155</xdr:row>
                    <xdr:rowOff>38100</xdr:rowOff>
                  </to>
                </anchor>
              </controlPr>
            </control>
          </mc:Choice>
        </mc:AlternateContent>
        <mc:AlternateContent xmlns:mc="http://schemas.openxmlformats.org/markup-compatibility/2006">
          <mc:Choice Requires="x14">
            <control shapeId="5243" r:id="rId126" name="Check Box 123">
              <controlPr defaultSize="0" autoFill="0" autoLine="0" autoPict="0">
                <anchor moveWithCells="1" sizeWithCells="1">
                  <from>
                    <xdr:col>30</xdr:col>
                    <xdr:colOff>104775</xdr:colOff>
                    <xdr:row>155</xdr:row>
                    <xdr:rowOff>142875</xdr:rowOff>
                  </from>
                  <to>
                    <xdr:col>41</xdr:col>
                    <xdr:colOff>66675</xdr:colOff>
                    <xdr:row>156</xdr:row>
                    <xdr:rowOff>152400</xdr:rowOff>
                  </to>
                </anchor>
              </controlPr>
            </control>
          </mc:Choice>
        </mc:AlternateContent>
        <mc:AlternateContent xmlns:mc="http://schemas.openxmlformats.org/markup-compatibility/2006">
          <mc:Choice Requires="x14">
            <control shapeId="5244" r:id="rId127" name="Check Box 124">
              <controlPr defaultSize="0" autoFill="0" autoLine="0" autoPict="0">
                <anchor moveWithCells="1" sizeWithCells="1">
                  <from>
                    <xdr:col>30</xdr:col>
                    <xdr:colOff>104775</xdr:colOff>
                    <xdr:row>155</xdr:row>
                    <xdr:rowOff>0</xdr:rowOff>
                  </from>
                  <to>
                    <xdr:col>40</xdr:col>
                    <xdr:colOff>47625</xdr:colOff>
                    <xdr:row>156</xdr:row>
                    <xdr:rowOff>9525</xdr:rowOff>
                  </to>
                </anchor>
              </controlPr>
            </control>
          </mc:Choice>
        </mc:AlternateContent>
        <mc:AlternateContent xmlns:mc="http://schemas.openxmlformats.org/markup-compatibility/2006">
          <mc:Choice Requires="x14">
            <control shapeId="5245" r:id="rId128" name="Check Box 125">
              <controlPr defaultSize="0" autoFill="0" autoLine="0" autoPict="0">
                <anchor moveWithCells="1" sizeWithCells="1">
                  <from>
                    <xdr:col>30</xdr:col>
                    <xdr:colOff>104775</xdr:colOff>
                    <xdr:row>156</xdr:row>
                    <xdr:rowOff>104775</xdr:rowOff>
                  </from>
                  <to>
                    <xdr:col>37</xdr:col>
                    <xdr:colOff>76200</xdr:colOff>
                    <xdr:row>157</xdr:row>
                    <xdr:rowOff>152400</xdr:rowOff>
                  </to>
                </anchor>
              </controlPr>
            </control>
          </mc:Choice>
        </mc:AlternateContent>
        <mc:AlternateContent xmlns:mc="http://schemas.openxmlformats.org/markup-compatibility/2006">
          <mc:Choice Requires="x14">
            <control shapeId="5246" r:id="rId129" name="Check Box 126">
              <controlPr defaultSize="0" autoFill="0" autoLine="0" autoPict="0">
                <anchor moveWithCells="1" sizeWithCells="1">
                  <from>
                    <xdr:col>3</xdr:col>
                    <xdr:colOff>0</xdr:colOff>
                    <xdr:row>142</xdr:row>
                    <xdr:rowOff>9525</xdr:rowOff>
                  </from>
                  <to>
                    <xdr:col>12</xdr:col>
                    <xdr:colOff>85725</xdr:colOff>
                    <xdr:row>143</xdr:row>
                    <xdr:rowOff>28575</xdr:rowOff>
                  </to>
                </anchor>
              </controlPr>
            </control>
          </mc:Choice>
        </mc:AlternateContent>
        <mc:AlternateContent xmlns:mc="http://schemas.openxmlformats.org/markup-compatibility/2006">
          <mc:Choice Requires="x14">
            <control shapeId="5247" r:id="rId130" name="Check Box 127">
              <controlPr defaultSize="0" autoFill="0" autoLine="0" autoPict="0">
                <anchor moveWithCells="1" sizeWithCells="1">
                  <from>
                    <xdr:col>3</xdr:col>
                    <xdr:colOff>0</xdr:colOff>
                    <xdr:row>143</xdr:row>
                    <xdr:rowOff>133350</xdr:rowOff>
                  </from>
                  <to>
                    <xdr:col>14</xdr:col>
                    <xdr:colOff>28575</xdr:colOff>
                    <xdr:row>144</xdr:row>
                    <xdr:rowOff>142875</xdr:rowOff>
                  </to>
                </anchor>
              </controlPr>
            </control>
          </mc:Choice>
        </mc:AlternateContent>
        <mc:AlternateContent xmlns:mc="http://schemas.openxmlformats.org/markup-compatibility/2006">
          <mc:Choice Requires="x14">
            <control shapeId="5248" r:id="rId131" name="Check Box 128">
              <controlPr defaultSize="0" autoFill="0" autoLine="0" autoPict="0">
                <anchor moveWithCells="1" sizeWithCells="1">
                  <from>
                    <xdr:col>3</xdr:col>
                    <xdr:colOff>0</xdr:colOff>
                    <xdr:row>142</xdr:row>
                    <xdr:rowOff>152400</xdr:rowOff>
                  </from>
                  <to>
                    <xdr:col>12</xdr:col>
                    <xdr:colOff>85725</xdr:colOff>
                    <xdr:row>144</xdr:row>
                    <xdr:rowOff>0</xdr:rowOff>
                  </to>
                </anchor>
              </controlPr>
            </control>
          </mc:Choice>
        </mc:AlternateContent>
        <mc:AlternateContent xmlns:mc="http://schemas.openxmlformats.org/markup-compatibility/2006">
          <mc:Choice Requires="x14">
            <control shapeId="5249" r:id="rId132" name="Check Box 129">
              <controlPr defaultSize="0" autoFill="0" autoLine="0" autoPict="0">
                <anchor moveWithCells="1" sizeWithCells="1">
                  <from>
                    <xdr:col>3</xdr:col>
                    <xdr:colOff>0</xdr:colOff>
                    <xdr:row>144</xdr:row>
                    <xdr:rowOff>95250</xdr:rowOff>
                  </from>
                  <to>
                    <xdr:col>9</xdr:col>
                    <xdr:colOff>95250</xdr:colOff>
                    <xdr:row>145</xdr:row>
                    <xdr:rowOff>142875</xdr:rowOff>
                  </to>
                </anchor>
              </controlPr>
            </control>
          </mc:Choice>
        </mc:AlternateContent>
        <mc:AlternateContent xmlns:mc="http://schemas.openxmlformats.org/markup-compatibility/2006">
          <mc:Choice Requires="x14">
            <control shapeId="5250" r:id="rId133" name="Check Box 130">
              <controlPr defaultSize="0" autoFill="0" autoLine="0" autoPict="0">
                <anchor moveWithCells="1" sizeWithCells="1">
                  <from>
                    <xdr:col>3</xdr:col>
                    <xdr:colOff>0</xdr:colOff>
                    <xdr:row>146</xdr:row>
                    <xdr:rowOff>9525</xdr:rowOff>
                  </from>
                  <to>
                    <xdr:col>12</xdr:col>
                    <xdr:colOff>85725</xdr:colOff>
                    <xdr:row>147</xdr:row>
                    <xdr:rowOff>28575</xdr:rowOff>
                  </to>
                </anchor>
              </controlPr>
            </control>
          </mc:Choice>
        </mc:AlternateContent>
        <mc:AlternateContent xmlns:mc="http://schemas.openxmlformats.org/markup-compatibility/2006">
          <mc:Choice Requires="x14">
            <control shapeId="5251" r:id="rId134" name="Check Box 131">
              <controlPr defaultSize="0" autoFill="0" autoLine="0" autoPict="0">
                <anchor moveWithCells="1" sizeWithCells="1">
                  <from>
                    <xdr:col>3</xdr:col>
                    <xdr:colOff>0</xdr:colOff>
                    <xdr:row>147</xdr:row>
                    <xdr:rowOff>133350</xdr:rowOff>
                  </from>
                  <to>
                    <xdr:col>14</xdr:col>
                    <xdr:colOff>28575</xdr:colOff>
                    <xdr:row>148</xdr:row>
                    <xdr:rowOff>142875</xdr:rowOff>
                  </to>
                </anchor>
              </controlPr>
            </control>
          </mc:Choice>
        </mc:AlternateContent>
        <mc:AlternateContent xmlns:mc="http://schemas.openxmlformats.org/markup-compatibility/2006">
          <mc:Choice Requires="x14">
            <control shapeId="5252" r:id="rId135" name="Check Box 132">
              <controlPr defaultSize="0" autoFill="0" autoLine="0" autoPict="0">
                <anchor moveWithCells="1" sizeWithCells="1">
                  <from>
                    <xdr:col>3</xdr:col>
                    <xdr:colOff>0</xdr:colOff>
                    <xdr:row>146</xdr:row>
                    <xdr:rowOff>152400</xdr:rowOff>
                  </from>
                  <to>
                    <xdr:col>12</xdr:col>
                    <xdr:colOff>85725</xdr:colOff>
                    <xdr:row>148</xdr:row>
                    <xdr:rowOff>0</xdr:rowOff>
                  </to>
                </anchor>
              </controlPr>
            </control>
          </mc:Choice>
        </mc:AlternateContent>
        <mc:AlternateContent xmlns:mc="http://schemas.openxmlformats.org/markup-compatibility/2006">
          <mc:Choice Requires="x14">
            <control shapeId="5253" r:id="rId136" name="Check Box 133">
              <controlPr defaultSize="0" autoFill="0" autoLine="0" autoPict="0">
                <anchor moveWithCells="1" sizeWithCells="1">
                  <from>
                    <xdr:col>3</xdr:col>
                    <xdr:colOff>0</xdr:colOff>
                    <xdr:row>148</xdr:row>
                    <xdr:rowOff>95250</xdr:rowOff>
                  </from>
                  <to>
                    <xdr:col>9</xdr:col>
                    <xdr:colOff>95250</xdr:colOff>
                    <xdr:row>149</xdr:row>
                    <xdr:rowOff>142875</xdr:rowOff>
                  </to>
                </anchor>
              </controlPr>
            </control>
          </mc:Choice>
        </mc:AlternateContent>
        <mc:AlternateContent xmlns:mc="http://schemas.openxmlformats.org/markup-compatibility/2006">
          <mc:Choice Requires="x14">
            <control shapeId="5254" r:id="rId137" name="Check Box 134">
              <controlPr defaultSize="0" autoFill="0" autoLine="0" autoPict="0">
                <anchor moveWithCells="1" sizeWithCells="1">
                  <from>
                    <xdr:col>3</xdr:col>
                    <xdr:colOff>0</xdr:colOff>
                    <xdr:row>150</xdr:row>
                    <xdr:rowOff>9525</xdr:rowOff>
                  </from>
                  <to>
                    <xdr:col>12</xdr:col>
                    <xdr:colOff>85725</xdr:colOff>
                    <xdr:row>151</xdr:row>
                    <xdr:rowOff>28575</xdr:rowOff>
                  </to>
                </anchor>
              </controlPr>
            </control>
          </mc:Choice>
        </mc:AlternateContent>
        <mc:AlternateContent xmlns:mc="http://schemas.openxmlformats.org/markup-compatibility/2006">
          <mc:Choice Requires="x14">
            <control shapeId="5255" r:id="rId138" name="Check Box 135">
              <controlPr defaultSize="0" autoFill="0" autoLine="0" autoPict="0">
                <anchor moveWithCells="1" sizeWithCells="1">
                  <from>
                    <xdr:col>3</xdr:col>
                    <xdr:colOff>0</xdr:colOff>
                    <xdr:row>151</xdr:row>
                    <xdr:rowOff>133350</xdr:rowOff>
                  </from>
                  <to>
                    <xdr:col>14</xdr:col>
                    <xdr:colOff>28575</xdr:colOff>
                    <xdr:row>152</xdr:row>
                    <xdr:rowOff>142875</xdr:rowOff>
                  </to>
                </anchor>
              </controlPr>
            </control>
          </mc:Choice>
        </mc:AlternateContent>
        <mc:AlternateContent xmlns:mc="http://schemas.openxmlformats.org/markup-compatibility/2006">
          <mc:Choice Requires="x14">
            <control shapeId="5256" r:id="rId139" name="Check Box 136">
              <controlPr defaultSize="0" autoFill="0" autoLine="0" autoPict="0">
                <anchor moveWithCells="1" sizeWithCells="1">
                  <from>
                    <xdr:col>3</xdr:col>
                    <xdr:colOff>0</xdr:colOff>
                    <xdr:row>150</xdr:row>
                    <xdr:rowOff>152400</xdr:rowOff>
                  </from>
                  <to>
                    <xdr:col>12</xdr:col>
                    <xdr:colOff>85725</xdr:colOff>
                    <xdr:row>152</xdr:row>
                    <xdr:rowOff>0</xdr:rowOff>
                  </to>
                </anchor>
              </controlPr>
            </control>
          </mc:Choice>
        </mc:AlternateContent>
        <mc:AlternateContent xmlns:mc="http://schemas.openxmlformats.org/markup-compatibility/2006">
          <mc:Choice Requires="x14">
            <control shapeId="5257" r:id="rId140" name="Check Box 137">
              <controlPr defaultSize="0" autoFill="0" autoLine="0" autoPict="0">
                <anchor moveWithCells="1" sizeWithCells="1">
                  <from>
                    <xdr:col>3</xdr:col>
                    <xdr:colOff>0</xdr:colOff>
                    <xdr:row>152</xdr:row>
                    <xdr:rowOff>95250</xdr:rowOff>
                  </from>
                  <to>
                    <xdr:col>9</xdr:col>
                    <xdr:colOff>95250</xdr:colOff>
                    <xdr:row>153</xdr:row>
                    <xdr:rowOff>142875</xdr:rowOff>
                  </to>
                </anchor>
              </controlPr>
            </control>
          </mc:Choice>
        </mc:AlternateContent>
        <mc:AlternateContent xmlns:mc="http://schemas.openxmlformats.org/markup-compatibility/2006">
          <mc:Choice Requires="x14">
            <control shapeId="5258" r:id="rId141" name="Check Box 138">
              <controlPr defaultSize="0" autoFill="0" autoLine="0" autoPict="0">
                <anchor moveWithCells="1" sizeWithCells="1">
                  <from>
                    <xdr:col>3</xdr:col>
                    <xdr:colOff>0</xdr:colOff>
                    <xdr:row>154</xdr:row>
                    <xdr:rowOff>9525</xdr:rowOff>
                  </from>
                  <to>
                    <xdr:col>12</xdr:col>
                    <xdr:colOff>85725</xdr:colOff>
                    <xdr:row>155</xdr:row>
                    <xdr:rowOff>28575</xdr:rowOff>
                  </to>
                </anchor>
              </controlPr>
            </control>
          </mc:Choice>
        </mc:AlternateContent>
        <mc:AlternateContent xmlns:mc="http://schemas.openxmlformats.org/markup-compatibility/2006">
          <mc:Choice Requires="x14">
            <control shapeId="5259" r:id="rId142" name="Check Box 139">
              <controlPr defaultSize="0" autoFill="0" autoLine="0" autoPict="0">
                <anchor moveWithCells="1" sizeWithCells="1">
                  <from>
                    <xdr:col>3</xdr:col>
                    <xdr:colOff>0</xdr:colOff>
                    <xdr:row>155</xdr:row>
                    <xdr:rowOff>133350</xdr:rowOff>
                  </from>
                  <to>
                    <xdr:col>14</xdr:col>
                    <xdr:colOff>28575</xdr:colOff>
                    <xdr:row>156</xdr:row>
                    <xdr:rowOff>142875</xdr:rowOff>
                  </to>
                </anchor>
              </controlPr>
            </control>
          </mc:Choice>
        </mc:AlternateContent>
        <mc:AlternateContent xmlns:mc="http://schemas.openxmlformats.org/markup-compatibility/2006">
          <mc:Choice Requires="x14">
            <control shapeId="5260" r:id="rId143" name="Check Box 140">
              <controlPr defaultSize="0" autoFill="0" autoLine="0" autoPict="0">
                <anchor moveWithCells="1" sizeWithCells="1">
                  <from>
                    <xdr:col>3</xdr:col>
                    <xdr:colOff>0</xdr:colOff>
                    <xdr:row>154</xdr:row>
                    <xdr:rowOff>152400</xdr:rowOff>
                  </from>
                  <to>
                    <xdr:col>12</xdr:col>
                    <xdr:colOff>85725</xdr:colOff>
                    <xdr:row>156</xdr:row>
                    <xdr:rowOff>0</xdr:rowOff>
                  </to>
                </anchor>
              </controlPr>
            </control>
          </mc:Choice>
        </mc:AlternateContent>
        <mc:AlternateContent xmlns:mc="http://schemas.openxmlformats.org/markup-compatibility/2006">
          <mc:Choice Requires="x14">
            <control shapeId="5261" r:id="rId144" name="Check Box 141">
              <controlPr defaultSize="0" autoFill="0" autoLine="0" autoPict="0">
                <anchor moveWithCells="1" sizeWithCells="1">
                  <from>
                    <xdr:col>3</xdr:col>
                    <xdr:colOff>0</xdr:colOff>
                    <xdr:row>156</xdr:row>
                    <xdr:rowOff>95250</xdr:rowOff>
                  </from>
                  <to>
                    <xdr:col>9</xdr:col>
                    <xdr:colOff>95250</xdr:colOff>
                    <xdr:row>157</xdr:row>
                    <xdr:rowOff>142875</xdr:rowOff>
                  </to>
                </anchor>
              </controlPr>
            </control>
          </mc:Choice>
        </mc:AlternateContent>
        <mc:AlternateContent xmlns:mc="http://schemas.openxmlformats.org/markup-compatibility/2006">
          <mc:Choice Requires="x14">
            <control shapeId="5262" r:id="rId145" name="Check Box 142">
              <controlPr defaultSize="0" autoFill="0" autoLine="0" autoPict="0">
                <anchor moveWithCells="1" sizeWithCells="1">
                  <from>
                    <xdr:col>3</xdr:col>
                    <xdr:colOff>9525</xdr:colOff>
                    <xdr:row>232</xdr:row>
                    <xdr:rowOff>171450</xdr:rowOff>
                  </from>
                  <to>
                    <xdr:col>9</xdr:col>
                    <xdr:colOff>19050</xdr:colOff>
                    <xdr:row>233</xdr:row>
                    <xdr:rowOff>171450</xdr:rowOff>
                  </to>
                </anchor>
              </controlPr>
            </control>
          </mc:Choice>
        </mc:AlternateContent>
        <mc:AlternateContent xmlns:mc="http://schemas.openxmlformats.org/markup-compatibility/2006">
          <mc:Choice Requires="x14">
            <control shapeId="5263" r:id="rId146" name="Check Box 143">
              <controlPr defaultSize="0" autoFill="0" autoLine="0" autoPict="0">
                <anchor moveWithCells="1" sizeWithCells="1">
                  <from>
                    <xdr:col>3</xdr:col>
                    <xdr:colOff>9525</xdr:colOff>
                    <xdr:row>189</xdr:row>
                    <xdr:rowOff>19050</xdr:rowOff>
                  </from>
                  <to>
                    <xdr:col>9</xdr:col>
                    <xdr:colOff>19050</xdr:colOff>
                    <xdr:row>190</xdr:row>
                    <xdr:rowOff>19050</xdr:rowOff>
                  </to>
                </anchor>
              </controlPr>
            </control>
          </mc:Choice>
        </mc:AlternateContent>
        <mc:AlternateContent xmlns:mc="http://schemas.openxmlformats.org/markup-compatibility/2006">
          <mc:Choice Requires="x14">
            <control shapeId="5264" r:id="rId147" name="Check Box 144">
              <controlPr defaultSize="0" autoFill="0" autoLine="0" autoPict="0">
                <anchor moveWithCells="1" sizeWithCells="1">
                  <from>
                    <xdr:col>3</xdr:col>
                    <xdr:colOff>9525</xdr:colOff>
                    <xdr:row>190</xdr:row>
                    <xdr:rowOff>0</xdr:rowOff>
                  </from>
                  <to>
                    <xdr:col>9</xdr:col>
                    <xdr:colOff>19050</xdr:colOff>
                    <xdr:row>191</xdr:row>
                    <xdr:rowOff>9525</xdr:rowOff>
                  </to>
                </anchor>
              </controlPr>
            </control>
          </mc:Choice>
        </mc:AlternateContent>
        <mc:AlternateContent xmlns:mc="http://schemas.openxmlformats.org/markup-compatibility/2006">
          <mc:Choice Requires="x14">
            <control shapeId="5265" r:id="rId148" name="Check Box 145">
              <controlPr defaultSize="0" autoFill="0" autoLine="0" autoPict="0">
                <anchor moveWithCells="1" sizeWithCells="1">
                  <from>
                    <xdr:col>3</xdr:col>
                    <xdr:colOff>9525</xdr:colOff>
                    <xdr:row>190</xdr:row>
                    <xdr:rowOff>180975</xdr:rowOff>
                  </from>
                  <to>
                    <xdr:col>9</xdr:col>
                    <xdr:colOff>28575</xdr:colOff>
                    <xdr:row>192</xdr:row>
                    <xdr:rowOff>0</xdr:rowOff>
                  </to>
                </anchor>
              </controlPr>
            </control>
          </mc:Choice>
        </mc:AlternateContent>
        <mc:AlternateContent xmlns:mc="http://schemas.openxmlformats.org/markup-compatibility/2006">
          <mc:Choice Requires="x14">
            <control shapeId="5266" r:id="rId149" name="Check Box 146">
              <controlPr defaultSize="0" autoFill="0" autoLine="0" autoPict="0">
                <anchor moveWithCells="1" sizeWithCells="1">
                  <from>
                    <xdr:col>3</xdr:col>
                    <xdr:colOff>9525</xdr:colOff>
                    <xdr:row>192</xdr:row>
                    <xdr:rowOff>19050</xdr:rowOff>
                  </from>
                  <to>
                    <xdr:col>9</xdr:col>
                    <xdr:colOff>19050</xdr:colOff>
                    <xdr:row>193</xdr:row>
                    <xdr:rowOff>19050</xdr:rowOff>
                  </to>
                </anchor>
              </controlPr>
            </control>
          </mc:Choice>
        </mc:AlternateContent>
        <mc:AlternateContent xmlns:mc="http://schemas.openxmlformats.org/markup-compatibility/2006">
          <mc:Choice Requires="x14">
            <control shapeId="5267" r:id="rId150" name="Check Box 147">
              <controlPr defaultSize="0" autoFill="0" autoLine="0" autoPict="0">
                <anchor moveWithCells="1" sizeWithCells="1">
                  <from>
                    <xdr:col>3</xdr:col>
                    <xdr:colOff>9525</xdr:colOff>
                    <xdr:row>193</xdr:row>
                    <xdr:rowOff>0</xdr:rowOff>
                  </from>
                  <to>
                    <xdr:col>9</xdr:col>
                    <xdr:colOff>19050</xdr:colOff>
                    <xdr:row>194</xdr:row>
                    <xdr:rowOff>9525</xdr:rowOff>
                  </to>
                </anchor>
              </controlPr>
            </control>
          </mc:Choice>
        </mc:AlternateContent>
        <mc:AlternateContent xmlns:mc="http://schemas.openxmlformats.org/markup-compatibility/2006">
          <mc:Choice Requires="x14">
            <control shapeId="5268" r:id="rId151" name="Check Box 148">
              <controlPr defaultSize="0" autoFill="0" autoLine="0" autoPict="0">
                <anchor moveWithCells="1" sizeWithCells="1">
                  <from>
                    <xdr:col>3</xdr:col>
                    <xdr:colOff>9525</xdr:colOff>
                    <xdr:row>193</xdr:row>
                    <xdr:rowOff>180975</xdr:rowOff>
                  </from>
                  <to>
                    <xdr:col>9</xdr:col>
                    <xdr:colOff>28575</xdr:colOff>
                    <xdr:row>195</xdr:row>
                    <xdr:rowOff>0</xdr:rowOff>
                  </to>
                </anchor>
              </controlPr>
            </control>
          </mc:Choice>
        </mc:AlternateContent>
        <mc:AlternateContent xmlns:mc="http://schemas.openxmlformats.org/markup-compatibility/2006">
          <mc:Choice Requires="x14">
            <control shapeId="5269" r:id="rId152" name="Check Box 149">
              <controlPr defaultSize="0" autoFill="0" autoLine="0" autoPict="0">
                <anchor moveWithCells="1" sizeWithCells="1">
                  <from>
                    <xdr:col>3</xdr:col>
                    <xdr:colOff>9525</xdr:colOff>
                    <xdr:row>195</xdr:row>
                    <xdr:rowOff>19050</xdr:rowOff>
                  </from>
                  <to>
                    <xdr:col>9</xdr:col>
                    <xdr:colOff>19050</xdr:colOff>
                    <xdr:row>196</xdr:row>
                    <xdr:rowOff>0</xdr:rowOff>
                  </to>
                </anchor>
              </controlPr>
            </control>
          </mc:Choice>
        </mc:AlternateContent>
        <mc:AlternateContent xmlns:mc="http://schemas.openxmlformats.org/markup-compatibility/2006">
          <mc:Choice Requires="x14">
            <control shapeId="5270" r:id="rId153" name="Check Box 150">
              <controlPr defaultSize="0" autoFill="0" autoLine="0" autoPict="0">
                <anchor moveWithCells="1" sizeWithCells="1">
                  <from>
                    <xdr:col>3</xdr:col>
                    <xdr:colOff>9525</xdr:colOff>
                    <xdr:row>195</xdr:row>
                    <xdr:rowOff>171450</xdr:rowOff>
                  </from>
                  <to>
                    <xdr:col>9</xdr:col>
                    <xdr:colOff>19050</xdr:colOff>
                    <xdr:row>196</xdr:row>
                    <xdr:rowOff>161925</xdr:rowOff>
                  </to>
                </anchor>
              </controlPr>
            </control>
          </mc:Choice>
        </mc:AlternateContent>
        <mc:AlternateContent xmlns:mc="http://schemas.openxmlformats.org/markup-compatibility/2006">
          <mc:Choice Requires="x14">
            <control shapeId="5271" r:id="rId154" name="Check Box 151">
              <controlPr defaultSize="0" autoFill="0" autoLine="0" autoPict="0">
                <anchor moveWithCells="1" sizeWithCells="1">
                  <from>
                    <xdr:col>3</xdr:col>
                    <xdr:colOff>9525</xdr:colOff>
                    <xdr:row>196</xdr:row>
                    <xdr:rowOff>152400</xdr:rowOff>
                  </from>
                  <to>
                    <xdr:col>9</xdr:col>
                    <xdr:colOff>28575</xdr:colOff>
                    <xdr:row>197</xdr:row>
                    <xdr:rowOff>133350</xdr:rowOff>
                  </to>
                </anchor>
              </controlPr>
            </control>
          </mc:Choice>
        </mc:AlternateContent>
        <mc:AlternateContent xmlns:mc="http://schemas.openxmlformats.org/markup-compatibility/2006">
          <mc:Choice Requires="x14">
            <control shapeId="5272" r:id="rId155" name="Check Box 152">
              <controlPr defaultSize="0" autoFill="0" autoLine="0" autoPict="0">
                <anchor moveWithCells="1">
                  <from>
                    <xdr:col>3</xdr:col>
                    <xdr:colOff>47625</xdr:colOff>
                    <xdr:row>179</xdr:row>
                    <xdr:rowOff>0</xdr:rowOff>
                  </from>
                  <to>
                    <xdr:col>18</xdr:col>
                    <xdr:colOff>85725</xdr:colOff>
                    <xdr:row>180</xdr:row>
                    <xdr:rowOff>57150</xdr:rowOff>
                  </to>
                </anchor>
              </controlPr>
            </control>
          </mc:Choice>
        </mc:AlternateContent>
        <mc:AlternateContent xmlns:mc="http://schemas.openxmlformats.org/markup-compatibility/2006">
          <mc:Choice Requires="x14">
            <control shapeId="5273" r:id="rId156" name="Check Box 153">
              <controlPr defaultSize="0" autoFill="0" autoLine="0" autoPict="0">
                <anchor moveWithCells="1">
                  <from>
                    <xdr:col>20</xdr:col>
                    <xdr:colOff>47625</xdr:colOff>
                    <xdr:row>179</xdr:row>
                    <xdr:rowOff>0</xdr:rowOff>
                  </from>
                  <to>
                    <xdr:col>35</xdr:col>
                    <xdr:colOff>104775</xdr:colOff>
                    <xdr:row>180</xdr:row>
                    <xdr:rowOff>57150</xdr:rowOff>
                  </to>
                </anchor>
              </controlPr>
            </control>
          </mc:Choice>
        </mc:AlternateContent>
        <mc:AlternateContent xmlns:mc="http://schemas.openxmlformats.org/markup-compatibility/2006">
          <mc:Choice Requires="x14">
            <control shapeId="5274" r:id="rId157" name="Check Box 154">
              <controlPr defaultSize="0" autoFill="0" autoLine="0" autoPict="0">
                <anchor moveWithCells="1">
                  <from>
                    <xdr:col>3</xdr:col>
                    <xdr:colOff>47625</xdr:colOff>
                    <xdr:row>179</xdr:row>
                    <xdr:rowOff>0</xdr:rowOff>
                  </from>
                  <to>
                    <xdr:col>18</xdr:col>
                    <xdr:colOff>85725</xdr:colOff>
                    <xdr:row>180</xdr:row>
                    <xdr:rowOff>57150</xdr:rowOff>
                  </to>
                </anchor>
              </controlPr>
            </control>
          </mc:Choice>
        </mc:AlternateContent>
        <mc:AlternateContent xmlns:mc="http://schemas.openxmlformats.org/markup-compatibility/2006">
          <mc:Choice Requires="x14">
            <control shapeId="5275" r:id="rId158" name="Check Box 155">
              <controlPr defaultSize="0" autoFill="0" autoLine="0" autoPict="0">
                <anchor moveWithCells="1">
                  <from>
                    <xdr:col>20</xdr:col>
                    <xdr:colOff>47625</xdr:colOff>
                    <xdr:row>179</xdr:row>
                    <xdr:rowOff>0</xdr:rowOff>
                  </from>
                  <to>
                    <xdr:col>35</xdr:col>
                    <xdr:colOff>104775</xdr:colOff>
                    <xdr:row>180</xdr:row>
                    <xdr:rowOff>57150</xdr:rowOff>
                  </to>
                </anchor>
              </controlPr>
            </control>
          </mc:Choice>
        </mc:AlternateContent>
        <mc:AlternateContent xmlns:mc="http://schemas.openxmlformats.org/markup-compatibility/2006">
          <mc:Choice Requires="x14">
            <control shapeId="5276" r:id="rId159" name="Check Box 156">
              <controlPr defaultSize="0" autoFill="0" autoLine="0" autoPict="0">
                <anchor moveWithCells="1">
                  <from>
                    <xdr:col>3</xdr:col>
                    <xdr:colOff>47625</xdr:colOff>
                    <xdr:row>179</xdr:row>
                    <xdr:rowOff>0</xdr:rowOff>
                  </from>
                  <to>
                    <xdr:col>18</xdr:col>
                    <xdr:colOff>85725</xdr:colOff>
                    <xdr:row>180</xdr:row>
                    <xdr:rowOff>57150</xdr:rowOff>
                  </to>
                </anchor>
              </controlPr>
            </control>
          </mc:Choice>
        </mc:AlternateContent>
        <mc:AlternateContent xmlns:mc="http://schemas.openxmlformats.org/markup-compatibility/2006">
          <mc:Choice Requires="x14">
            <control shapeId="5277" r:id="rId160" name="Check Box 157">
              <controlPr defaultSize="0" autoFill="0" autoLine="0" autoPict="0">
                <anchor moveWithCells="1">
                  <from>
                    <xdr:col>20</xdr:col>
                    <xdr:colOff>47625</xdr:colOff>
                    <xdr:row>179</xdr:row>
                    <xdr:rowOff>0</xdr:rowOff>
                  </from>
                  <to>
                    <xdr:col>35</xdr:col>
                    <xdr:colOff>104775</xdr:colOff>
                    <xdr:row>180</xdr:row>
                    <xdr:rowOff>57150</xdr:rowOff>
                  </to>
                </anchor>
              </controlPr>
            </control>
          </mc:Choice>
        </mc:AlternateContent>
        <mc:AlternateContent xmlns:mc="http://schemas.openxmlformats.org/markup-compatibility/2006">
          <mc:Choice Requires="x14">
            <control shapeId="5278" r:id="rId161" name="Check Box 158">
              <controlPr defaultSize="0" autoFill="0" autoLine="0" autoPict="0">
                <anchor moveWithCells="1">
                  <from>
                    <xdr:col>3</xdr:col>
                    <xdr:colOff>47625</xdr:colOff>
                    <xdr:row>179</xdr:row>
                    <xdr:rowOff>0</xdr:rowOff>
                  </from>
                  <to>
                    <xdr:col>18</xdr:col>
                    <xdr:colOff>85725</xdr:colOff>
                    <xdr:row>180</xdr:row>
                    <xdr:rowOff>57150</xdr:rowOff>
                  </to>
                </anchor>
              </controlPr>
            </control>
          </mc:Choice>
        </mc:AlternateContent>
        <mc:AlternateContent xmlns:mc="http://schemas.openxmlformats.org/markup-compatibility/2006">
          <mc:Choice Requires="x14">
            <control shapeId="5279" r:id="rId162" name="Check Box 159">
              <controlPr defaultSize="0" autoFill="0" autoLine="0" autoPict="0">
                <anchor moveWithCells="1">
                  <from>
                    <xdr:col>20</xdr:col>
                    <xdr:colOff>47625</xdr:colOff>
                    <xdr:row>179</xdr:row>
                    <xdr:rowOff>0</xdr:rowOff>
                  </from>
                  <to>
                    <xdr:col>35</xdr:col>
                    <xdr:colOff>104775</xdr:colOff>
                    <xdr:row>180</xdr:row>
                    <xdr:rowOff>57150</xdr:rowOff>
                  </to>
                </anchor>
              </controlPr>
            </control>
          </mc:Choice>
        </mc:AlternateContent>
        <mc:AlternateContent xmlns:mc="http://schemas.openxmlformats.org/markup-compatibility/2006">
          <mc:Choice Requires="x14">
            <control shapeId="5280" r:id="rId163" name="Check Box 160">
              <controlPr defaultSize="0" autoFill="0" autoLine="0" autoPict="0">
                <anchor moveWithCells="1" sizeWithCells="1">
                  <from>
                    <xdr:col>3</xdr:col>
                    <xdr:colOff>9525</xdr:colOff>
                    <xdr:row>246</xdr:row>
                    <xdr:rowOff>171450</xdr:rowOff>
                  </from>
                  <to>
                    <xdr:col>9</xdr:col>
                    <xdr:colOff>19050</xdr:colOff>
                    <xdr:row>247</xdr:row>
                    <xdr:rowOff>171450</xdr:rowOff>
                  </to>
                </anchor>
              </controlPr>
            </control>
          </mc:Choice>
        </mc:AlternateContent>
        <mc:AlternateContent xmlns:mc="http://schemas.openxmlformats.org/markup-compatibility/2006">
          <mc:Choice Requires="x14">
            <control shapeId="5281" r:id="rId164" name="Check Box 161">
              <controlPr defaultSize="0" autoFill="0" autoLine="0" autoPict="0">
                <anchor moveWithCells="1" sizeWithCells="1">
                  <from>
                    <xdr:col>3</xdr:col>
                    <xdr:colOff>9525</xdr:colOff>
                    <xdr:row>257</xdr:row>
                    <xdr:rowOff>171450</xdr:rowOff>
                  </from>
                  <to>
                    <xdr:col>9</xdr:col>
                    <xdr:colOff>19050</xdr:colOff>
                    <xdr:row>258</xdr:row>
                    <xdr:rowOff>171450</xdr:rowOff>
                  </to>
                </anchor>
              </controlPr>
            </control>
          </mc:Choice>
        </mc:AlternateContent>
        <mc:AlternateContent xmlns:mc="http://schemas.openxmlformats.org/markup-compatibility/2006">
          <mc:Choice Requires="x14">
            <control shapeId="5282" r:id="rId165" name="Check Box 162">
              <controlPr defaultSize="0" autoFill="0" autoLine="0" autoPict="0">
                <anchor moveWithCells="1" sizeWithCells="1">
                  <from>
                    <xdr:col>3</xdr:col>
                    <xdr:colOff>9525</xdr:colOff>
                    <xdr:row>206</xdr:row>
                    <xdr:rowOff>19050</xdr:rowOff>
                  </from>
                  <to>
                    <xdr:col>9</xdr:col>
                    <xdr:colOff>19050</xdr:colOff>
                    <xdr:row>207</xdr:row>
                    <xdr:rowOff>19050</xdr:rowOff>
                  </to>
                </anchor>
              </controlPr>
            </control>
          </mc:Choice>
        </mc:AlternateContent>
        <mc:AlternateContent xmlns:mc="http://schemas.openxmlformats.org/markup-compatibility/2006">
          <mc:Choice Requires="x14">
            <control shapeId="5283" r:id="rId166" name="Check Box 163">
              <controlPr defaultSize="0" autoFill="0" autoLine="0" autoPict="0">
                <anchor moveWithCells="1" sizeWithCells="1">
                  <from>
                    <xdr:col>3</xdr:col>
                    <xdr:colOff>9525</xdr:colOff>
                    <xdr:row>207</xdr:row>
                    <xdr:rowOff>0</xdr:rowOff>
                  </from>
                  <to>
                    <xdr:col>9</xdr:col>
                    <xdr:colOff>19050</xdr:colOff>
                    <xdr:row>208</xdr:row>
                    <xdr:rowOff>9525</xdr:rowOff>
                  </to>
                </anchor>
              </controlPr>
            </control>
          </mc:Choice>
        </mc:AlternateContent>
        <mc:AlternateContent xmlns:mc="http://schemas.openxmlformats.org/markup-compatibility/2006">
          <mc:Choice Requires="x14">
            <control shapeId="5284" r:id="rId167" name="Check Box 164">
              <controlPr defaultSize="0" autoFill="0" autoLine="0" autoPict="0">
                <anchor moveWithCells="1" sizeWithCells="1">
                  <from>
                    <xdr:col>3</xdr:col>
                    <xdr:colOff>9525</xdr:colOff>
                    <xdr:row>207</xdr:row>
                    <xdr:rowOff>180975</xdr:rowOff>
                  </from>
                  <to>
                    <xdr:col>9</xdr:col>
                    <xdr:colOff>28575</xdr:colOff>
                    <xdr:row>209</xdr:row>
                    <xdr:rowOff>0</xdr:rowOff>
                  </to>
                </anchor>
              </controlPr>
            </control>
          </mc:Choice>
        </mc:AlternateContent>
        <mc:AlternateContent xmlns:mc="http://schemas.openxmlformats.org/markup-compatibility/2006">
          <mc:Choice Requires="x14">
            <control shapeId="5285" r:id="rId168" name="Check Box 165">
              <controlPr defaultSize="0" autoFill="0" autoLine="0" autoPict="0">
                <anchor moveWithCells="1" sizeWithCells="1">
                  <from>
                    <xdr:col>3</xdr:col>
                    <xdr:colOff>9525</xdr:colOff>
                    <xdr:row>209</xdr:row>
                    <xdr:rowOff>19050</xdr:rowOff>
                  </from>
                  <to>
                    <xdr:col>9</xdr:col>
                    <xdr:colOff>19050</xdr:colOff>
                    <xdr:row>210</xdr:row>
                    <xdr:rowOff>19050</xdr:rowOff>
                  </to>
                </anchor>
              </controlPr>
            </control>
          </mc:Choice>
        </mc:AlternateContent>
        <mc:AlternateContent xmlns:mc="http://schemas.openxmlformats.org/markup-compatibility/2006">
          <mc:Choice Requires="x14">
            <control shapeId="5286" r:id="rId169" name="Check Box 166">
              <controlPr defaultSize="0" autoFill="0" autoLine="0" autoPict="0">
                <anchor moveWithCells="1" sizeWithCells="1">
                  <from>
                    <xdr:col>3</xdr:col>
                    <xdr:colOff>9525</xdr:colOff>
                    <xdr:row>210</xdr:row>
                    <xdr:rowOff>0</xdr:rowOff>
                  </from>
                  <to>
                    <xdr:col>9</xdr:col>
                    <xdr:colOff>19050</xdr:colOff>
                    <xdr:row>211</xdr:row>
                    <xdr:rowOff>9525</xdr:rowOff>
                  </to>
                </anchor>
              </controlPr>
            </control>
          </mc:Choice>
        </mc:AlternateContent>
        <mc:AlternateContent xmlns:mc="http://schemas.openxmlformats.org/markup-compatibility/2006">
          <mc:Choice Requires="x14">
            <control shapeId="5287" r:id="rId170" name="Check Box 167">
              <controlPr defaultSize="0" autoFill="0" autoLine="0" autoPict="0">
                <anchor moveWithCells="1" sizeWithCells="1">
                  <from>
                    <xdr:col>3</xdr:col>
                    <xdr:colOff>9525</xdr:colOff>
                    <xdr:row>210</xdr:row>
                    <xdr:rowOff>180975</xdr:rowOff>
                  </from>
                  <to>
                    <xdr:col>9</xdr:col>
                    <xdr:colOff>28575</xdr:colOff>
                    <xdr:row>212</xdr:row>
                    <xdr:rowOff>0</xdr:rowOff>
                  </to>
                </anchor>
              </controlPr>
            </control>
          </mc:Choice>
        </mc:AlternateContent>
        <mc:AlternateContent xmlns:mc="http://schemas.openxmlformats.org/markup-compatibility/2006">
          <mc:Choice Requires="x14">
            <control shapeId="5288" r:id="rId171" name="Check Box 168">
              <controlPr defaultSize="0" autoFill="0" autoLine="0" autoPict="0">
                <anchor moveWithCells="1" sizeWithCells="1">
                  <from>
                    <xdr:col>30</xdr:col>
                    <xdr:colOff>9525</xdr:colOff>
                    <xdr:row>206</xdr:row>
                    <xdr:rowOff>19050</xdr:rowOff>
                  </from>
                  <to>
                    <xdr:col>36</xdr:col>
                    <xdr:colOff>19050</xdr:colOff>
                    <xdr:row>207</xdr:row>
                    <xdr:rowOff>19050</xdr:rowOff>
                  </to>
                </anchor>
              </controlPr>
            </control>
          </mc:Choice>
        </mc:AlternateContent>
        <mc:AlternateContent xmlns:mc="http://schemas.openxmlformats.org/markup-compatibility/2006">
          <mc:Choice Requires="x14">
            <control shapeId="5289" r:id="rId172" name="Check Box 169">
              <controlPr defaultSize="0" autoFill="0" autoLine="0" autoPict="0">
                <anchor moveWithCells="1" sizeWithCells="1">
                  <from>
                    <xdr:col>30</xdr:col>
                    <xdr:colOff>9525</xdr:colOff>
                    <xdr:row>207</xdr:row>
                    <xdr:rowOff>0</xdr:rowOff>
                  </from>
                  <to>
                    <xdr:col>36</xdr:col>
                    <xdr:colOff>19050</xdr:colOff>
                    <xdr:row>208</xdr:row>
                    <xdr:rowOff>9525</xdr:rowOff>
                  </to>
                </anchor>
              </controlPr>
            </control>
          </mc:Choice>
        </mc:AlternateContent>
        <mc:AlternateContent xmlns:mc="http://schemas.openxmlformats.org/markup-compatibility/2006">
          <mc:Choice Requires="x14">
            <control shapeId="5290" r:id="rId173" name="Check Box 170">
              <controlPr defaultSize="0" autoFill="0" autoLine="0" autoPict="0">
                <anchor moveWithCells="1" sizeWithCells="1">
                  <from>
                    <xdr:col>30</xdr:col>
                    <xdr:colOff>9525</xdr:colOff>
                    <xdr:row>207</xdr:row>
                    <xdr:rowOff>180975</xdr:rowOff>
                  </from>
                  <to>
                    <xdr:col>36</xdr:col>
                    <xdr:colOff>28575</xdr:colOff>
                    <xdr:row>209</xdr:row>
                    <xdr:rowOff>0</xdr:rowOff>
                  </to>
                </anchor>
              </controlPr>
            </control>
          </mc:Choice>
        </mc:AlternateContent>
        <mc:AlternateContent xmlns:mc="http://schemas.openxmlformats.org/markup-compatibility/2006">
          <mc:Choice Requires="x14">
            <control shapeId="5291" r:id="rId174" name="Check Box 171">
              <controlPr defaultSize="0" autoFill="0" autoLine="0" autoPict="0">
                <anchor moveWithCells="1" sizeWithCells="1">
                  <from>
                    <xdr:col>30</xdr:col>
                    <xdr:colOff>9525</xdr:colOff>
                    <xdr:row>209</xdr:row>
                    <xdr:rowOff>19050</xdr:rowOff>
                  </from>
                  <to>
                    <xdr:col>36</xdr:col>
                    <xdr:colOff>19050</xdr:colOff>
                    <xdr:row>210</xdr:row>
                    <xdr:rowOff>19050</xdr:rowOff>
                  </to>
                </anchor>
              </controlPr>
            </control>
          </mc:Choice>
        </mc:AlternateContent>
        <mc:AlternateContent xmlns:mc="http://schemas.openxmlformats.org/markup-compatibility/2006">
          <mc:Choice Requires="x14">
            <control shapeId="5292" r:id="rId175" name="Check Box 172">
              <controlPr defaultSize="0" autoFill="0" autoLine="0" autoPict="0">
                <anchor moveWithCells="1" sizeWithCells="1">
                  <from>
                    <xdr:col>30</xdr:col>
                    <xdr:colOff>9525</xdr:colOff>
                    <xdr:row>210</xdr:row>
                    <xdr:rowOff>0</xdr:rowOff>
                  </from>
                  <to>
                    <xdr:col>36</xdr:col>
                    <xdr:colOff>19050</xdr:colOff>
                    <xdr:row>211</xdr:row>
                    <xdr:rowOff>9525</xdr:rowOff>
                  </to>
                </anchor>
              </controlPr>
            </control>
          </mc:Choice>
        </mc:AlternateContent>
        <mc:AlternateContent xmlns:mc="http://schemas.openxmlformats.org/markup-compatibility/2006">
          <mc:Choice Requires="x14">
            <control shapeId="5293" r:id="rId176" name="Check Box 173">
              <controlPr defaultSize="0" autoFill="0" autoLine="0" autoPict="0">
                <anchor moveWithCells="1" sizeWithCells="1">
                  <from>
                    <xdr:col>30</xdr:col>
                    <xdr:colOff>9525</xdr:colOff>
                    <xdr:row>210</xdr:row>
                    <xdr:rowOff>180975</xdr:rowOff>
                  </from>
                  <to>
                    <xdr:col>36</xdr:col>
                    <xdr:colOff>28575</xdr:colOff>
                    <xdr:row>212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J478"/>
  <sheetViews>
    <sheetView showGridLines="0" view="pageBreakPreview" topLeftCell="A253" zoomScaleNormal="100" zoomScaleSheetLayoutView="100" workbookViewId="0">
      <selection activeCell="BK11" sqref="BK11"/>
    </sheetView>
  </sheetViews>
  <sheetFormatPr defaultRowHeight="12" x14ac:dyDescent="0.4"/>
  <cols>
    <col min="1" max="1" width="1.625" style="2" customWidth="1"/>
    <col min="2" max="2" width="2" style="2" customWidth="1"/>
    <col min="3" max="3" width="2.375" style="2" customWidth="1"/>
    <col min="4" max="9" width="1.625" style="2" customWidth="1"/>
    <col min="10" max="10" width="2.375" style="2" customWidth="1"/>
    <col min="11" max="22" width="1.625" style="2" customWidth="1"/>
    <col min="23" max="23" width="1.875" style="2" customWidth="1"/>
    <col min="24" max="26" width="1.75" style="2" customWidth="1"/>
    <col min="27" max="29" width="2.375" style="2" customWidth="1"/>
    <col min="30" max="30" width="2.125" style="2" customWidth="1"/>
    <col min="31" max="37" width="1.625" style="2" customWidth="1"/>
    <col min="38" max="38" width="2.75" style="2" customWidth="1"/>
    <col min="39" max="39" width="3" style="2" customWidth="1"/>
    <col min="40" max="40" width="1.625" style="2" customWidth="1"/>
    <col min="41" max="41" width="2.25" style="2" customWidth="1"/>
    <col min="42" max="42" width="1.625" style="2" customWidth="1"/>
    <col min="43" max="43" width="2.25" style="2" customWidth="1"/>
    <col min="44" max="45" width="1.625" style="2" customWidth="1"/>
    <col min="46" max="46" width="2.625" style="2" customWidth="1"/>
    <col min="47" max="51" width="1.625" style="2" customWidth="1"/>
    <col min="52" max="54" width="2.125" style="2" customWidth="1"/>
    <col min="55" max="57" width="2.5" style="2" customWidth="1"/>
    <col min="58" max="58" width="1.125" style="2" customWidth="1"/>
    <col min="59" max="59" width="0.75" style="2" customWidth="1"/>
    <col min="60" max="66" width="1.625" style="3" customWidth="1"/>
    <col min="67" max="96" width="1.25" style="3" customWidth="1"/>
    <col min="97" max="148" width="1.625" style="3" customWidth="1"/>
    <col min="149" max="256" width="9" style="3"/>
    <col min="257" max="257" width="1.625" style="3" customWidth="1"/>
    <col min="258" max="258" width="2" style="3" customWidth="1"/>
    <col min="259" max="259" width="2.375" style="3" customWidth="1"/>
    <col min="260" max="265" width="1.625" style="3" customWidth="1"/>
    <col min="266" max="266" width="2.375" style="3" customWidth="1"/>
    <col min="267" max="278" width="1.625" style="3" customWidth="1"/>
    <col min="279" max="279" width="1.875" style="3" customWidth="1"/>
    <col min="280" max="282" width="1.75" style="3" customWidth="1"/>
    <col min="283" max="285" width="2.375" style="3" customWidth="1"/>
    <col min="286" max="286" width="2.125" style="3" customWidth="1"/>
    <col min="287" max="293" width="1.625" style="3" customWidth="1"/>
    <col min="294" max="294" width="2.75" style="3" customWidth="1"/>
    <col min="295" max="295" width="3" style="3" customWidth="1"/>
    <col min="296" max="296" width="1.625" style="3" customWidth="1"/>
    <col min="297" max="297" width="2.25" style="3" customWidth="1"/>
    <col min="298" max="298" width="1.625" style="3" customWidth="1"/>
    <col min="299" max="299" width="2.25" style="3" customWidth="1"/>
    <col min="300" max="301" width="1.625" style="3" customWidth="1"/>
    <col min="302" max="302" width="2.625" style="3" customWidth="1"/>
    <col min="303" max="307" width="1.625" style="3" customWidth="1"/>
    <col min="308" max="310" width="2.125" style="3" customWidth="1"/>
    <col min="311" max="313" width="2.5" style="3" customWidth="1"/>
    <col min="314" max="314" width="1.125" style="3" customWidth="1"/>
    <col min="315" max="315" width="0.75" style="3" customWidth="1"/>
    <col min="316" max="322" width="1.625" style="3" customWidth="1"/>
    <col min="323" max="352" width="1.25" style="3" customWidth="1"/>
    <col min="353" max="404" width="1.625" style="3" customWidth="1"/>
    <col min="405" max="512" width="9" style="3"/>
    <col min="513" max="513" width="1.625" style="3" customWidth="1"/>
    <col min="514" max="514" width="2" style="3" customWidth="1"/>
    <col min="515" max="515" width="2.375" style="3" customWidth="1"/>
    <col min="516" max="521" width="1.625" style="3" customWidth="1"/>
    <col min="522" max="522" width="2.375" style="3" customWidth="1"/>
    <col min="523" max="534" width="1.625" style="3" customWidth="1"/>
    <col min="535" max="535" width="1.875" style="3" customWidth="1"/>
    <col min="536" max="538" width="1.75" style="3" customWidth="1"/>
    <col min="539" max="541" width="2.375" style="3" customWidth="1"/>
    <col min="542" max="542" width="2.125" style="3" customWidth="1"/>
    <col min="543" max="549" width="1.625" style="3" customWidth="1"/>
    <col min="550" max="550" width="2.75" style="3" customWidth="1"/>
    <col min="551" max="551" width="3" style="3" customWidth="1"/>
    <col min="552" max="552" width="1.625" style="3" customWidth="1"/>
    <col min="553" max="553" width="2.25" style="3" customWidth="1"/>
    <col min="554" max="554" width="1.625" style="3" customWidth="1"/>
    <col min="555" max="555" width="2.25" style="3" customWidth="1"/>
    <col min="556" max="557" width="1.625" style="3" customWidth="1"/>
    <col min="558" max="558" width="2.625" style="3" customWidth="1"/>
    <col min="559" max="563" width="1.625" style="3" customWidth="1"/>
    <col min="564" max="566" width="2.125" style="3" customWidth="1"/>
    <col min="567" max="569" width="2.5" style="3" customWidth="1"/>
    <col min="570" max="570" width="1.125" style="3" customWidth="1"/>
    <col min="571" max="571" width="0.75" style="3" customWidth="1"/>
    <col min="572" max="578" width="1.625" style="3" customWidth="1"/>
    <col min="579" max="608" width="1.25" style="3" customWidth="1"/>
    <col min="609" max="660" width="1.625" style="3" customWidth="1"/>
    <col min="661" max="768" width="9" style="3"/>
    <col min="769" max="769" width="1.625" style="3" customWidth="1"/>
    <col min="770" max="770" width="2" style="3" customWidth="1"/>
    <col min="771" max="771" width="2.375" style="3" customWidth="1"/>
    <col min="772" max="777" width="1.625" style="3" customWidth="1"/>
    <col min="778" max="778" width="2.375" style="3" customWidth="1"/>
    <col min="779" max="790" width="1.625" style="3" customWidth="1"/>
    <col min="791" max="791" width="1.875" style="3" customWidth="1"/>
    <col min="792" max="794" width="1.75" style="3" customWidth="1"/>
    <col min="795" max="797" width="2.375" style="3" customWidth="1"/>
    <col min="798" max="798" width="2.125" style="3" customWidth="1"/>
    <col min="799" max="805" width="1.625" style="3" customWidth="1"/>
    <col min="806" max="806" width="2.75" style="3" customWidth="1"/>
    <col min="807" max="807" width="3" style="3" customWidth="1"/>
    <col min="808" max="808" width="1.625" style="3" customWidth="1"/>
    <col min="809" max="809" width="2.25" style="3" customWidth="1"/>
    <col min="810" max="810" width="1.625" style="3" customWidth="1"/>
    <col min="811" max="811" width="2.25" style="3" customWidth="1"/>
    <col min="812" max="813" width="1.625" style="3" customWidth="1"/>
    <col min="814" max="814" width="2.625" style="3" customWidth="1"/>
    <col min="815" max="819" width="1.625" style="3" customWidth="1"/>
    <col min="820" max="822" width="2.125" style="3" customWidth="1"/>
    <col min="823" max="825" width="2.5" style="3" customWidth="1"/>
    <col min="826" max="826" width="1.125" style="3" customWidth="1"/>
    <col min="827" max="827" width="0.75" style="3" customWidth="1"/>
    <col min="828" max="834" width="1.625" style="3" customWidth="1"/>
    <col min="835" max="864" width="1.25" style="3" customWidth="1"/>
    <col min="865" max="916" width="1.625" style="3" customWidth="1"/>
    <col min="917" max="1024" width="9" style="3"/>
    <col min="1025" max="1025" width="1.625" style="3" customWidth="1"/>
    <col min="1026" max="1026" width="2" style="3" customWidth="1"/>
    <col min="1027" max="1027" width="2.375" style="3" customWidth="1"/>
    <col min="1028" max="1033" width="1.625" style="3" customWidth="1"/>
    <col min="1034" max="1034" width="2.375" style="3" customWidth="1"/>
    <col min="1035" max="1046" width="1.625" style="3" customWidth="1"/>
    <col min="1047" max="1047" width="1.875" style="3" customWidth="1"/>
    <col min="1048" max="1050" width="1.75" style="3" customWidth="1"/>
    <col min="1051" max="1053" width="2.375" style="3" customWidth="1"/>
    <col min="1054" max="1054" width="2.125" style="3" customWidth="1"/>
    <col min="1055" max="1061" width="1.625" style="3" customWidth="1"/>
    <col min="1062" max="1062" width="2.75" style="3" customWidth="1"/>
    <col min="1063" max="1063" width="3" style="3" customWidth="1"/>
    <col min="1064" max="1064" width="1.625" style="3" customWidth="1"/>
    <col min="1065" max="1065" width="2.25" style="3" customWidth="1"/>
    <col min="1066" max="1066" width="1.625" style="3" customWidth="1"/>
    <col min="1067" max="1067" width="2.25" style="3" customWidth="1"/>
    <col min="1068" max="1069" width="1.625" style="3" customWidth="1"/>
    <col min="1070" max="1070" width="2.625" style="3" customWidth="1"/>
    <col min="1071" max="1075" width="1.625" style="3" customWidth="1"/>
    <col min="1076" max="1078" width="2.125" style="3" customWidth="1"/>
    <col min="1079" max="1081" width="2.5" style="3" customWidth="1"/>
    <col min="1082" max="1082" width="1.125" style="3" customWidth="1"/>
    <col min="1083" max="1083" width="0.75" style="3" customWidth="1"/>
    <col min="1084" max="1090" width="1.625" style="3" customWidth="1"/>
    <col min="1091" max="1120" width="1.25" style="3" customWidth="1"/>
    <col min="1121" max="1172" width="1.625" style="3" customWidth="1"/>
    <col min="1173" max="1280" width="9" style="3"/>
    <col min="1281" max="1281" width="1.625" style="3" customWidth="1"/>
    <col min="1282" max="1282" width="2" style="3" customWidth="1"/>
    <col min="1283" max="1283" width="2.375" style="3" customWidth="1"/>
    <col min="1284" max="1289" width="1.625" style="3" customWidth="1"/>
    <col min="1290" max="1290" width="2.375" style="3" customWidth="1"/>
    <col min="1291" max="1302" width="1.625" style="3" customWidth="1"/>
    <col min="1303" max="1303" width="1.875" style="3" customWidth="1"/>
    <col min="1304" max="1306" width="1.75" style="3" customWidth="1"/>
    <col min="1307" max="1309" width="2.375" style="3" customWidth="1"/>
    <col min="1310" max="1310" width="2.125" style="3" customWidth="1"/>
    <col min="1311" max="1317" width="1.625" style="3" customWidth="1"/>
    <col min="1318" max="1318" width="2.75" style="3" customWidth="1"/>
    <col min="1319" max="1319" width="3" style="3" customWidth="1"/>
    <col min="1320" max="1320" width="1.625" style="3" customWidth="1"/>
    <col min="1321" max="1321" width="2.25" style="3" customWidth="1"/>
    <col min="1322" max="1322" width="1.625" style="3" customWidth="1"/>
    <col min="1323" max="1323" width="2.25" style="3" customWidth="1"/>
    <col min="1324" max="1325" width="1.625" style="3" customWidth="1"/>
    <col min="1326" max="1326" width="2.625" style="3" customWidth="1"/>
    <col min="1327" max="1331" width="1.625" style="3" customWidth="1"/>
    <col min="1332" max="1334" width="2.125" style="3" customWidth="1"/>
    <col min="1335" max="1337" width="2.5" style="3" customWidth="1"/>
    <col min="1338" max="1338" width="1.125" style="3" customWidth="1"/>
    <col min="1339" max="1339" width="0.75" style="3" customWidth="1"/>
    <col min="1340" max="1346" width="1.625" style="3" customWidth="1"/>
    <col min="1347" max="1376" width="1.25" style="3" customWidth="1"/>
    <col min="1377" max="1428" width="1.625" style="3" customWidth="1"/>
    <col min="1429" max="1536" width="9" style="3"/>
    <col min="1537" max="1537" width="1.625" style="3" customWidth="1"/>
    <col min="1538" max="1538" width="2" style="3" customWidth="1"/>
    <col min="1539" max="1539" width="2.375" style="3" customWidth="1"/>
    <col min="1540" max="1545" width="1.625" style="3" customWidth="1"/>
    <col min="1546" max="1546" width="2.375" style="3" customWidth="1"/>
    <col min="1547" max="1558" width="1.625" style="3" customWidth="1"/>
    <col min="1559" max="1559" width="1.875" style="3" customWidth="1"/>
    <col min="1560" max="1562" width="1.75" style="3" customWidth="1"/>
    <col min="1563" max="1565" width="2.375" style="3" customWidth="1"/>
    <col min="1566" max="1566" width="2.125" style="3" customWidth="1"/>
    <col min="1567" max="1573" width="1.625" style="3" customWidth="1"/>
    <col min="1574" max="1574" width="2.75" style="3" customWidth="1"/>
    <col min="1575" max="1575" width="3" style="3" customWidth="1"/>
    <col min="1576" max="1576" width="1.625" style="3" customWidth="1"/>
    <col min="1577" max="1577" width="2.25" style="3" customWidth="1"/>
    <col min="1578" max="1578" width="1.625" style="3" customWidth="1"/>
    <col min="1579" max="1579" width="2.25" style="3" customWidth="1"/>
    <col min="1580" max="1581" width="1.625" style="3" customWidth="1"/>
    <col min="1582" max="1582" width="2.625" style="3" customWidth="1"/>
    <col min="1583" max="1587" width="1.625" style="3" customWidth="1"/>
    <col min="1588" max="1590" width="2.125" style="3" customWidth="1"/>
    <col min="1591" max="1593" width="2.5" style="3" customWidth="1"/>
    <col min="1594" max="1594" width="1.125" style="3" customWidth="1"/>
    <col min="1595" max="1595" width="0.75" style="3" customWidth="1"/>
    <col min="1596" max="1602" width="1.625" style="3" customWidth="1"/>
    <col min="1603" max="1632" width="1.25" style="3" customWidth="1"/>
    <col min="1633" max="1684" width="1.625" style="3" customWidth="1"/>
    <col min="1685" max="1792" width="9" style="3"/>
    <col min="1793" max="1793" width="1.625" style="3" customWidth="1"/>
    <col min="1794" max="1794" width="2" style="3" customWidth="1"/>
    <col min="1795" max="1795" width="2.375" style="3" customWidth="1"/>
    <col min="1796" max="1801" width="1.625" style="3" customWidth="1"/>
    <col min="1802" max="1802" width="2.375" style="3" customWidth="1"/>
    <col min="1803" max="1814" width="1.625" style="3" customWidth="1"/>
    <col min="1815" max="1815" width="1.875" style="3" customWidth="1"/>
    <col min="1816" max="1818" width="1.75" style="3" customWidth="1"/>
    <col min="1819" max="1821" width="2.375" style="3" customWidth="1"/>
    <col min="1822" max="1822" width="2.125" style="3" customWidth="1"/>
    <col min="1823" max="1829" width="1.625" style="3" customWidth="1"/>
    <col min="1830" max="1830" width="2.75" style="3" customWidth="1"/>
    <col min="1831" max="1831" width="3" style="3" customWidth="1"/>
    <col min="1832" max="1832" width="1.625" style="3" customWidth="1"/>
    <col min="1833" max="1833" width="2.25" style="3" customWidth="1"/>
    <col min="1834" max="1834" width="1.625" style="3" customWidth="1"/>
    <col min="1835" max="1835" width="2.25" style="3" customWidth="1"/>
    <col min="1836" max="1837" width="1.625" style="3" customWidth="1"/>
    <col min="1838" max="1838" width="2.625" style="3" customWidth="1"/>
    <col min="1839" max="1843" width="1.625" style="3" customWidth="1"/>
    <col min="1844" max="1846" width="2.125" style="3" customWidth="1"/>
    <col min="1847" max="1849" width="2.5" style="3" customWidth="1"/>
    <col min="1850" max="1850" width="1.125" style="3" customWidth="1"/>
    <col min="1851" max="1851" width="0.75" style="3" customWidth="1"/>
    <col min="1852" max="1858" width="1.625" style="3" customWidth="1"/>
    <col min="1859" max="1888" width="1.25" style="3" customWidth="1"/>
    <col min="1889" max="1940" width="1.625" style="3" customWidth="1"/>
    <col min="1941" max="2048" width="9" style="3"/>
    <col min="2049" max="2049" width="1.625" style="3" customWidth="1"/>
    <col min="2050" max="2050" width="2" style="3" customWidth="1"/>
    <col min="2051" max="2051" width="2.375" style="3" customWidth="1"/>
    <col min="2052" max="2057" width="1.625" style="3" customWidth="1"/>
    <col min="2058" max="2058" width="2.375" style="3" customWidth="1"/>
    <col min="2059" max="2070" width="1.625" style="3" customWidth="1"/>
    <col min="2071" max="2071" width="1.875" style="3" customWidth="1"/>
    <col min="2072" max="2074" width="1.75" style="3" customWidth="1"/>
    <col min="2075" max="2077" width="2.375" style="3" customWidth="1"/>
    <col min="2078" max="2078" width="2.125" style="3" customWidth="1"/>
    <col min="2079" max="2085" width="1.625" style="3" customWidth="1"/>
    <col min="2086" max="2086" width="2.75" style="3" customWidth="1"/>
    <col min="2087" max="2087" width="3" style="3" customWidth="1"/>
    <col min="2088" max="2088" width="1.625" style="3" customWidth="1"/>
    <col min="2089" max="2089" width="2.25" style="3" customWidth="1"/>
    <col min="2090" max="2090" width="1.625" style="3" customWidth="1"/>
    <col min="2091" max="2091" width="2.25" style="3" customWidth="1"/>
    <col min="2092" max="2093" width="1.625" style="3" customWidth="1"/>
    <col min="2094" max="2094" width="2.625" style="3" customWidth="1"/>
    <col min="2095" max="2099" width="1.625" style="3" customWidth="1"/>
    <col min="2100" max="2102" width="2.125" style="3" customWidth="1"/>
    <col min="2103" max="2105" width="2.5" style="3" customWidth="1"/>
    <col min="2106" max="2106" width="1.125" style="3" customWidth="1"/>
    <col min="2107" max="2107" width="0.75" style="3" customWidth="1"/>
    <col min="2108" max="2114" width="1.625" style="3" customWidth="1"/>
    <col min="2115" max="2144" width="1.25" style="3" customWidth="1"/>
    <col min="2145" max="2196" width="1.625" style="3" customWidth="1"/>
    <col min="2197" max="2304" width="9" style="3"/>
    <col min="2305" max="2305" width="1.625" style="3" customWidth="1"/>
    <col min="2306" max="2306" width="2" style="3" customWidth="1"/>
    <col min="2307" max="2307" width="2.375" style="3" customWidth="1"/>
    <col min="2308" max="2313" width="1.625" style="3" customWidth="1"/>
    <col min="2314" max="2314" width="2.375" style="3" customWidth="1"/>
    <col min="2315" max="2326" width="1.625" style="3" customWidth="1"/>
    <col min="2327" max="2327" width="1.875" style="3" customWidth="1"/>
    <col min="2328" max="2330" width="1.75" style="3" customWidth="1"/>
    <col min="2331" max="2333" width="2.375" style="3" customWidth="1"/>
    <col min="2334" max="2334" width="2.125" style="3" customWidth="1"/>
    <col min="2335" max="2341" width="1.625" style="3" customWidth="1"/>
    <col min="2342" max="2342" width="2.75" style="3" customWidth="1"/>
    <col min="2343" max="2343" width="3" style="3" customWidth="1"/>
    <col min="2344" max="2344" width="1.625" style="3" customWidth="1"/>
    <col min="2345" max="2345" width="2.25" style="3" customWidth="1"/>
    <col min="2346" max="2346" width="1.625" style="3" customWidth="1"/>
    <col min="2347" max="2347" width="2.25" style="3" customWidth="1"/>
    <col min="2348" max="2349" width="1.625" style="3" customWidth="1"/>
    <col min="2350" max="2350" width="2.625" style="3" customWidth="1"/>
    <col min="2351" max="2355" width="1.625" style="3" customWidth="1"/>
    <col min="2356" max="2358" width="2.125" style="3" customWidth="1"/>
    <col min="2359" max="2361" width="2.5" style="3" customWidth="1"/>
    <col min="2362" max="2362" width="1.125" style="3" customWidth="1"/>
    <col min="2363" max="2363" width="0.75" style="3" customWidth="1"/>
    <col min="2364" max="2370" width="1.625" style="3" customWidth="1"/>
    <col min="2371" max="2400" width="1.25" style="3" customWidth="1"/>
    <col min="2401" max="2452" width="1.625" style="3" customWidth="1"/>
    <col min="2453" max="2560" width="9" style="3"/>
    <col min="2561" max="2561" width="1.625" style="3" customWidth="1"/>
    <col min="2562" max="2562" width="2" style="3" customWidth="1"/>
    <col min="2563" max="2563" width="2.375" style="3" customWidth="1"/>
    <col min="2564" max="2569" width="1.625" style="3" customWidth="1"/>
    <col min="2570" max="2570" width="2.375" style="3" customWidth="1"/>
    <col min="2571" max="2582" width="1.625" style="3" customWidth="1"/>
    <col min="2583" max="2583" width="1.875" style="3" customWidth="1"/>
    <col min="2584" max="2586" width="1.75" style="3" customWidth="1"/>
    <col min="2587" max="2589" width="2.375" style="3" customWidth="1"/>
    <col min="2590" max="2590" width="2.125" style="3" customWidth="1"/>
    <col min="2591" max="2597" width="1.625" style="3" customWidth="1"/>
    <col min="2598" max="2598" width="2.75" style="3" customWidth="1"/>
    <col min="2599" max="2599" width="3" style="3" customWidth="1"/>
    <col min="2600" max="2600" width="1.625" style="3" customWidth="1"/>
    <col min="2601" max="2601" width="2.25" style="3" customWidth="1"/>
    <col min="2602" max="2602" width="1.625" style="3" customWidth="1"/>
    <col min="2603" max="2603" width="2.25" style="3" customWidth="1"/>
    <col min="2604" max="2605" width="1.625" style="3" customWidth="1"/>
    <col min="2606" max="2606" width="2.625" style="3" customWidth="1"/>
    <col min="2607" max="2611" width="1.625" style="3" customWidth="1"/>
    <col min="2612" max="2614" width="2.125" style="3" customWidth="1"/>
    <col min="2615" max="2617" width="2.5" style="3" customWidth="1"/>
    <col min="2618" max="2618" width="1.125" style="3" customWidth="1"/>
    <col min="2619" max="2619" width="0.75" style="3" customWidth="1"/>
    <col min="2620" max="2626" width="1.625" style="3" customWidth="1"/>
    <col min="2627" max="2656" width="1.25" style="3" customWidth="1"/>
    <col min="2657" max="2708" width="1.625" style="3" customWidth="1"/>
    <col min="2709" max="2816" width="9" style="3"/>
    <col min="2817" max="2817" width="1.625" style="3" customWidth="1"/>
    <col min="2818" max="2818" width="2" style="3" customWidth="1"/>
    <col min="2819" max="2819" width="2.375" style="3" customWidth="1"/>
    <col min="2820" max="2825" width="1.625" style="3" customWidth="1"/>
    <col min="2826" max="2826" width="2.375" style="3" customWidth="1"/>
    <col min="2827" max="2838" width="1.625" style="3" customWidth="1"/>
    <col min="2839" max="2839" width="1.875" style="3" customWidth="1"/>
    <col min="2840" max="2842" width="1.75" style="3" customWidth="1"/>
    <col min="2843" max="2845" width="2.375" style="3" customWidth="1"/>
    <col min="2846" max="2846" width="2.125" style="3" customWidth="1"/>
    <col min="2847" max="2853" width="1.625" style="3" customWidth="1"/>
    <col min="2854" max="2854" width="2.75" style="3" customWidth="1"/>
    <col min="2855" max="2855" width="3" style="3" customWidth="1"/>
    <col min="2856" max="2856" width="1.625" style="3" customWidth="1"/>
    <col min="2857" max="2857" width="2.25" style="3" customWidth="1"/>
    <col min="2858" max="2858" width="1.625" style="3" customWidth="1"/>
    <col min="2859" max="2859" width="2.25" style="3" customWidth="1"/>
    <col min="2860" max="2861" width="1.625" style="3" customWidth="1"/>
    <col min="2862" max="2862" width="2.625" style="3" customWidth="1"/>
    <col min="2863" max="2867" width="1.625" style="3" customWidth="1"/>
    <col min="2868" max="2870" width="2.125" style="3" customWidth="1"/>
    <col min="2871" max="2873" width="2.5" style="3" customWidth="1"/>
    <col min="2874" max="2874" width="1.125" style="3" customWidth="1"/>
    <col min="2875" max="2875" width="0.75" style="3" customWidth="1"/>
    <col min="2876" max="2882" width="1.625" style="3" customWidth="1"/>
    <col min="2883" max="2912" width="1.25" style="3" customWidth="1"/>
    <col min="2913" max="2964" width="1.625" style="3" customWidth="1"/>
    <col min="2965" max="3072" width="9" style="3"/>
    <col min="3073" max="3073" width="1.625" style="3" customWidth="1"/>
    <col min="3074" max="3074" width="2" style="3" customWidth="1"/>
    <col min="3075" max="3075" width="2.375" style="3" customWidth="1"/>
    <col min="3076" max="3081" width="1.625" style="3" customWidth="1"/>
    <col min="3082" max="3082" width="2.375" style="3" customWidth="1"/>
    <col min="3083" max="3094" width="1.625" style="3" customWidth="1"/>
    <col min="3095" max="3095" width="1.875" style="3" customWidth="1"/>
    <col min="3096" max="3098" width="1.75" style="3" customWidth="1"/>
    <col min="3099" max="3101" width="2.375" style="3" customWidth="1"/>
    <col min="3102" max="3102" width="2.125" style="3" customWidth="1"/>
    <col min="3103" max="3109" width="1.625" style="3" customWidth="1"/>
    <col min="3110" max="3110" width="2.75" style="3" customWidth="1"/>
    <col min="3111" max="3111" width="3" style="3" customWidth="1"/>
    <col min="3112" max="3112" width="1.625" style="3" customWidth="1"/>
    <col min="3113" max="3113" width="2.25" style="3" customWidth="1"/>
    <col min="3114" max="3114" width="1.625" style="3" customWidth="1"/>
    <col min="3115" max="3115" width="2.25" style="3" customWidth="1"/>
    <col min="3116" max="3117" width="1.625" style="3" customWidth="1"/>
    <col min="3118" max="3118" width="2.625" style="3" customWidth="1"/>
    <col min="3119" max="3123" width="1.625" style="3" customWidth="1"/>
    <col min="3124" max="3126" width="2.125" style="3" customWidth="1"/>
    <col min="3127" max="3129" width="2.5" style="3" customWidth="1"/>
    <col min="3130" max="3130" width="1.125" style="3" customWidth="1"/>
    <col min="3131" max="3131" width="0.75" style="3" customWidth="1"/>
    <col min="3132" max="3138" width="1.625" style="3" customWidth="1"/>
    <col min="3139" max="3168" width="1.25" style="3" customWidth="1"/>
    <col min="3169" max="3220" width="1.625" style="3" customWidth="1"/>
    <col min="3221" max="3328" width="9" style="3"/>
    <col min="3329" max="3329" width="1.625" style="3" customWidth="1"/>
    <col min="3330" max="3330" width="2" style="3" customWidth="1"/>
    <col min="3331" max="3331" width="2.375" style="3" customWidth="1"/>
    <col min="3332" max="3337" width="1.625" style="3" customWidth="1"/>
    <col min="3338" max="3338" width="2.375" style="3" customWidth="1"/>
    <col min="3339" max="3350" width="1.625" style="3" customWidth="1"/>
    <col min="3351" max="3351" width="1.875" style="3" customWidth="1"/>
    <col min="3352" max="3354" width="1.75" style="3" customWidth="1"/>
    <col min="3355" max="3357" width="2.375" style="3" customWidth="1"/>
    <col min="3358" max="3358" width="2.125" style="3" customWidth="1"/>
    <col min="3359" max="3365" width="1.625" style="3" customWidth="1"/>
    <col min="3366" max="3366" width="2.75" style="3" customWidth="1"/>
    <col min="3367" max="3367" width="3" style="3" customWidth="1"/>
    <col min="3368" max="3368" width="1.625" style="3" customWidth="1"/>
    <col min="3369" max="3369" width="2.25" style="3" customWidth="1"/>
    <col min="3370" max="3370" width="1.625" style="3" customWidth="1"/>
    <col min="3371" max="3371" width="2.25" style="3" customWidth="1"/>
    <col min="3372" max="3373" width="1.625" style="3" customWidth="1"/>
    <col min="3374" max="3374" width="2.625" style="3" customWidth="1"/>
    <col min="3375" max="3379" width="1.625" style="3" customWidth="1"/>
    <col min="3380" max="3382" width="2.125" style="3" customWidth="1"/>
    <col min="3383" max="3385" width="2.5" style="3" customWidth="1"/>
    <col min="3386" max="3386" width="1.125" style="3" customWidth="1"/>
    <col min="3387" max="3387" width="0.75" style="3" customWidth="1"/>
    <col min="3388" max="3394" width="1.625" style="3" customWidth="1"/>
    <col min="3395" max="3424" width="1.25" style="3" customWidth="1"/>
    <col min="3425" max="3476" width="1.625" style="3" customWidth="1"/>
    <col min="3477" max="3584" width="9" style="3"/>
    <col min="3585" max="3585" width="1.625" style="3" customWidth="1"/>
    <col min="3586" max="3586" width="2" style="3" customWidth="1"/>
    <col min="3587" max="3587" width="2.375" style="3" customWidth="1"/>
    <col min="3588" max="3593" width="1.625" style="3" customWidth="1"/>
    <col min="3594" max="3594" width="2.375" style="3" customWidth="1"/>
    <col min="3595" max="3606" width="1.625" style="3" customWidth="1"/>
    <col min="3607" max="3607" width="1.875" style="3" customWidth="1"/>
    <col min="3608" max="3610" width="1.75" style="3" customWidth="1"/>
    <col min="3611" max="3613" width="2.375" style="3" customWidth="1"/>
    <col min="3614" max="3614" width="2.125" style="3" customWidth="1"/>
    <col min="3615" max="3621" width="1.625" style="3" customWidth="1"/>
    <col min="3622" max="3622" width="2.75" style="3" customWidth="1"/>
    <col min="3623" max="3623" width="3" style="3" customWidth="1"/>
    <col min="3624" max="3624" width="1.625" style="3" customWidth="1"/>
    <col min="3625" max="3625" width="2.25" style="3" customWidth="1"/>
    <col min="3626" max="3626" width="1.625" style="3" customWidth="1"/>
    <col min="3627" max="3627" width="2.25" style="3" customWidth="1"/>
    <col min="3628" max="3629" width="1.625" style="3" customWidth="1"/>
    <col min="3630" max="3630" width="2.625" style="3" customWidth="1"/>
    <col min="3631" max="3635" width="1.625" style="3" customWidth="1"/>
    <col min="3636" max="3638" width="2.125" style="3" customWidth="1"/>
    <col min="3639" max="3641" width="2.5" style="3" customWidth="1"/>
    <col min="3642" max="3642" width="1.125" style="3" customWidth="1"/>
    <col min="3643" max="3643" width="0.75" style="3" customWidth="1"/>
    <col min="3644" max="3650" width="1.625" style="3" customWidth="1"/>
    <col min="3651" max="3680" width="1.25" style="3" customWidth="1"/>
    <col min="3681" max="3732" width="1.625" style="3" customWidth="1"/>
    <col min="3733" max="3840" width="9" style="3"/>
    <col min="3841" max="3841" width="1.625" style="3" customWidth="1"/>
    <col min="3842" max="3842" width="2" style="3" customWidth="1"/>
    <col min="3843" max="3843" width="2.375" style="3" customWidth="1"/>
    <col min="3844" max="3849" width="1.625" style="3" customWidth="1"/>
    <col min="3850" max="3850" width="2.375" style="3" customWidth="1"/>
    <col min="3851" max="3862" width="1.625" style="3" customWidth="1"/>
    <col min="3863" max="3863" width="1.875" style="3" customWidth="1"/>
    <col min="3864" max="3866" width="1.75" style="3" customWidth="1"/>
    <col min="3867" max="3869" width="2.375" style="3" customWidth="1"/>
    <col min="3870" max="3870" width="2.125" style="3" customWidth="1"/>
    <col min="3871" max="3877" width="1.625" style="3" customWidth="1"/>
    <col min="3878" max="3878" width="2.75" style="3" customWidth="1"/>
    <col min="3879" max="3879" width="3" style="3" customWidth="1"/>
    <col min="3880" max="3880" width="1.625" style="3" customWidth="1"/>
    <col min="3881" max="3881" width="2.25" style="3" customWidth="1"/>
    <col min="3882" max="3882" width="1.625" style="3" customWidth="1"/>
    <col min="3883" max="3883" width="2.25" style="3" customWidth="1"/>
    <col min="3884" max="3885" width="1.625" style="3" customWidth="1"/>
    <col min="3886" max="3886" width="2.625" style="3" customWidth="1"/>
    <col min="3887" max="3891" width="1.625" style="3" customWidth="1"/>
    <col min="3892" max="3894" width="2.125" style="3" customWidth="1"/>
    <col min="3895" max="3897" width="2.5" style="3" customWidth="1"/>
    <col min="3898" max="3898" width="1.125" style="3" customWidth="1"/>
    <col min="3899" max="3899" width="0.75" style="3" customWidth="1"/>
    <col min="3900" max="3906" width="1.625" style="3" customWidth="1"/>
    <col min="3907" max="3936" width="1.25" style="3" customWidth="1"/>
    <col min="3937" max="3988" width="1.625" style="3" customWidth="1"/>
    <col min="3989" max="4096" width="9" style="3"/>
    <col min="4097" max="4097" width="1.625" style="3" customWidth="1"/>
    <col min="4098" max="4098" width="2" style="3" customWidth="1"/>
    <col min="4099" max="4099" width="2.375" style="3" customWidth="1"/>
    <col min="4100" max="4105" width="1.625" style="3" customWidth="1"/>
    <col min="4106" max="4106" width="2.375" style="3" customWidth="1"/>
    <col min="4107" max="4118" width="1.625" style="3" customWidth="1"/>
    <col min="4119" max="4119" width="1.875" style="3" customWidth="1"/>
    <col min="4120" max="4122" width="1.75" style="3" customWidth="1"/>
    <col min="4123" max="4125" width="2.375" style="3" customWidth="1"/>
    <col min="4126" max="4126" width="2.125" style="3" customWidth="1"/>
    <col min="4127" max="4133" width="1.625" style="3" customWidth="1"/>
    <col min="4134" max="4134" width="2.75" style="3" customWidth="1"/>
    <col min="4135" max="4135" width="3" style="3" customWidth="1"/>
    <col min="4136" max="4136" width="1.625" style="3" customWidth="1"/>
    <col min="4137" max="4137" width="2.25" style="3" customWidth="1"/>
    <col min="4138" max="4138" width="1.625" style="3" customWidth="1"/>
    <col min="4139" max="4139" width="2.25" style="3" customWidth="1"/>
    <col min="4140" max="4141" width="1.625" style="3" customWidth="1"/>
    <col min="4142" max="4142" width="2.625" style="3" customWidth="1"/>
    <col min="4143" max="4147" width="1.625" style="3" customWidth="1"/>
    <col min="4148" max="4150" width="2.125" style="3" customWidth="1"/>
    <col min="4151" max="4153" width="2.5" style="3" customWidth="1"/>
    <col min="4154" max="4154" width="1.125" style="3" customWidth="1"/>
    <col min="4155" max="4155" width="0.75" style="3" customWidth="1"/>
    <col min="4156" max="4162" width="1.625" style="3" customWidth="1"/>
    <col min="4163" max="4192" width="1.25" style="3" customWidth="1"/>
    <col min="4193" max="4244" width="1.625" style="3" customWidth="1"/>
    <col min="4245" max="4352" width="9" style="3"/>
    <col min="4353" max="4353" width="1.625" style="3" customWidth="1"/>
    <col min="4354" max="4354" width="2" style="3" customWidth="1"/>
    <col min="4355" max="4355" width="2.375" style="3" customWidth="1"/>
    <col min="4356" max="4361" width="1.625" style="3" customWidth="1"/>
    <col min="4362" max="4362" width="2.375" style="3" customWidth="1"/>
    <col min="4363" max="4374" width="1.625" style="3" customWidth="1"/>
    <col min="4375" max="4375" width="1.875" style="3" customWidth="1"/>
    <col min="4376" max="4378" width="1.75" style="3" customWidth="1"/>
    <col min="4379" max="4381" width="2.375" style="3" customWidth="1"/>
    <col min="4382" max="4382" width="2.125" style="3" customWidth="1"/>
    <col min="4383" max="4389" width="1.625" style="3" customWidth="1"/>
    <col min="4390" max="4390" width="2.75" style="3" customWidth="1"/>
    <col min="4391" max="4391" width="3" style="3" customWidth="1"/>
    <col min="4392" max="4392" width="1.625" style="3" customWidth="1"/>
    <col min="4393" max="4393" width="2.25" style="3" customWidth="1"/>
    <col min="4394" max="4394" width="1.625" style="3" customWidth="1"/>
    <col min="4395" max="4395" width="2.25" style="3" customWidth="1"/>
    <col min="4396" max="4397" width="1.625" style="3" customWidth="1"/>
    <col min="4398" max="4398" width="2.625" style="3" customWidth="1"/>
    <col min="4399" max="4403" width="1.625" style="3" customWidth="1"/>
    <col min="4404" max="4406" width="2.125" style="3" customWidth="1"/>
    <col min="4407" max="4409" width="2.5" style="3" customWidth="1"/>
    <col min="4410" max="4410" width="1.125" style="3" customWidth="1"/>
    <col min="4411" max="4411" width="0.75" style="3" customWidth="1"/>
    <col min="4412" max="4418" width="1.625" style="3" customWidth="1"/>
    <col min="4419" max="4448" width="1.25" style="3" customWidth="1"/>
    <col min="4449" max="4500" width="1.625" style="3" customWidth="1"/>
    <col min="4501" max="4608" width="9" style="3"/>
    <col min="4609" max="4609" width="1.625" style="3" customWidth="1"/>
    <col min="4610" max="4610" width="2" style="3" customWidth="1"/>
    <col min="4611" max="4611" width="2.375" style="3" customWidth="1"/>
    <col min="4612" max="4617" width="1.625" style="3" customWidth="1"/>
    <col min="4618" max="4618" width="2.375" style="3" customWidth="1"/>
    <col min="4619" max="4630" width="1.625" style="3" customWidth="1"/>
    <col min="4631" max="4631" width="1.875" style="3" customWidth="1"/>
    <col min="4632" max="4634" width="1.75" style="3" customWidth="1"/>
    <col min="4635" max="4637" width="2.375" style="3" customWidth="1"/>
    <col min="4638" max="4638" width="2.125" style="3" customWidth="1"/>
    <col min="4639" max="4645" width="1.625" style="3" customWidth="1"/>
    <col min="4646" max="4646" width="2.75" style="3" customWidth="1"/>
    <col min="4647" max="4647" width="3" style="3" customWidth="1"/>
    <col min="4648" max="4648" width="1.625" style="3" customWidth="1"/>
    <col min="4649" max="4649" width="2.25" style="3" customWidth="1"/>
    <col min="4650" max="4650" width="1.625" style="3" customWidth="1"/>
    <col min="4651" max="4651" width="2.25" style="3" customWidth="1"/>
    <col min="4652" max="4653" width="1.625" style="3" customWidth="1"/>
    <col min="4654" max="4654" width="2.625" style="3" customWidth="1"/>
    <col min="4655" max="4659" width="1.625" style="3" customWidth="1"/>
    <col min="4660" max="4662" width="2.125" style="3" customWidth="1"/>
    <col min="4663" max="4665" width="2.5" style="3" customWidth="1"/>
    <col min="4666" max="4666" width="1.125" style="3" customWidth="1"/>
    <col min="4667" max="4667" width="0.75" style="3" customWidth="1"/>
    <col min="4668" max="4674" width="1.625" style="3" customWidth="1"/>
    <col min="4675" max="4704" width="1.25" style="3" customWidth="1"/>
    <col min="4705" max="4756" width="1.625" style="3" customWidth="1"/>
    <col min="4757" max="4864" width="9" style="3"/>
    <col min="4865" max="4865" width="1.625" style="3" customWidth="1"/>
    <col min="4866" max="4866" width="2" style="3" customWidth="1"/>
    <col min="4867" max="4867" width="2.375" style="3" customWidth="1"/>
    <col min="4868" max="4873" width="1.625" style="3" customWidth="1"/>
    <col min="4874" max="4874" width="2.375" style="3" customWidth="1"/>
    <col min="4875" max="4886" width="1.625" style="3" customWidth="1"/>
    <col min="4887" max="4887" width="1.875" style="3" customWidth="1"/>
    <col min="4888" max="4890" width="1.75" style="3" customWidth="1"/>
    <col min="4891" max="4893" width="2.375" style="3" customWidth="1"/>
    <col min="4894" max="4894" width="2.125" style="3" customWidth="1"/>
    <col min="4895" max="4901" width="1.625" style="3" customWidth="1"/>
    <col min="4902" max="4902" width="2.75" style="3" customWidth="1"/>
    <col min="4903" max="4903" width="3" style="3" customWidth="1"/>
    <col min="4904" max="4904" width="1.625" style="3" customWidth="1"/>
    <col min="4905" max="4905" width="2.25" style="3" customWidth="1"/>
    <col min="4906" max="4906" width="1.625" style="3" customWidth="1"/>
    <col min="4907" max="4907" width="2.25" style="3" customWidth="1"/>
    <col min="4908" max="4909" width="1.625" style="3" customWidth="1"/>
    <col min="4910" max="4910" width="2.625" style="3" customWidth="1"/>
    <col min="4911" max="4915" width="1.625" style="3" customWidth="1"/>
    <col min="4916" max="4918" width="2.125" style="3" customWidth="1"/>
    <col min="4919" max="4921" width="2.5" style="3" customWidth="1"/>
    <col min="4922" max="4922" width="1.125" style="3" customWidth="1"/>
    <col min="4923" max="4923" width="0.75" style="3" customWidth="1"/>
    <col min="4924" max="4930" width="1.625" style="3" customWidth="1"/>
    <col min="4931" max="4960" width="1.25" style="3" customWidth="1"/>
    <col min="4961" max="5012" width="1.625" style="3" customWidth="1"/>
    <col min="5013" max="5120" width="9" style="3"/>
    <col min="5121" max="5121" width="1.625" style="3" customWidth="1"/>
    <col min="5122" max="5122" width="2" style="3" customWidth="1"/>
    <col min="5123" max="5123" width="2.375" style="3" customWidth="1"/>
    <col min="5124" max="5129" width="1.625" style="3" customWidth="1"/>
    <col min="5130" max="5130" width="2.375" style="3" customWidth="1"/>
    <col min="5131" max="5142" width="1.625" style="3" customWidth="1"/>
    <col min="5143" max="5143" width="1.875" style="3" customWidth="1"/>
    <col min="5144" max="5146" width="1.75" style="3" customWidth="1"/>
    <col min="5147" max="5149" width="2.375" style="3" customWidth="1"/>
    <col min="5150" max="5150" width="2.125" style="3" customWidth="1"/>
    <col min="5151" max="5157" width="1.625" style="3" customWidth="1"/>
    <col min="5158" max="5158" width="2.75" style="3" customWidth="1"/>
    <col min="5159" max="5159" width="3" style="3" customWidth="1"/>
    <col min="5160" max="5160" width="1.625" style="3" customWidth="1"/>
    <col min="5161" max="5161" width="2.25" style="3" customWidth="1"/>
    <col min="5162" max="5162" width="1.625" style="3" customWidth="1"/>
    <col min="5163" max="5163" width="2.25" style="3" customWidth="1"/>
    <col min="5164" max="5165" width="1.625" style="3" customWidth="1"/>
    <col min="5166" max="5166" width="2.625" style="3" customWidth="1"/>
    <col min="5167" max="5171" width="1.625" style="3" customWidth="1"/>
    <col min="5172" max="5174" width="2.125" style="3" customWidth="1"/>
    <col min="5175" max="5177" width="2.5" style="3" customWidth="1"/>
    <col min="5178" max="5178" width="1.125" style="3" customWidth="1"/>
    <col min="5179" max="5179" width="0.75" style="3" customWidth="1"/>
    <col min="5180" max="5186" width="1.625" style="3" customWidth="1"/>
    <col min="5187" max="5216" width="1.25" style="3" customWidth="1"/>
    <col min="5217" max="5268" width="1.625" style="3" customWidth="1"/>
    <col min="5269" max="5376" width="9" style="3"/>
    <col min="5377" max="5377" width="1.625" style="3" customWidth="1"/>
    <col min="5378" max="5378" width="2" style="3" customWidth="1"/>
    <col min="5379" max="5379" width="2.375" style="3" customWidth="1"/>
    <col min="5380" max="5385" width="1.625" style="3" customWidth="1"/>
    <col min="5386" max="5386" width="2.375" style="3" customWidth="1"/>
    <col min="5387" max="5398" width="1.625" style="3" customWidth="1"/>
    <col min="5399" max="5399" width="1.875" style="3" customWidth="1"/>
    <col min="5400" max="5402" width="1.75" style="3" customWidth="1"/>
    <col min="5403" max="5405" width="2.375" style="3" customWidth="1"/>
    <col min="5406" max="5406" width="2.125" style="3" customWidth="1"/>
    <col min="5407" max="5413" width="1.625" style="3" customWidth="1"/>
    <col min="5414" max="5414" width="2.75" style="3" customWidth="1"/>
    <col min="5415" max="5415" width="3" style="3" customWidth="1"/>
    <col min="5416" max="5416" width="1.625" style="3" customWidth="1"/>
    <col min="5417" max="5417" width="2.25" style="3" customWidth="1"/>
    <col min="5418" max="5418" width="1.625" style="3" customWidth="1"/>
    <col min="5419" max="5419" width="2.25" style="3" customWidth="1"/>
    <col min="5420" max="5421" width="1.625" style="3" customWidth="1"/>
    <col min="5422" max="5422" width="2.625" style="3" customWidth="1"/>
    <col min="5423" max="5427" width="1.625" style="3" customWidth="1"/>
    <col min="5428" max="5430" width="2.125" style="3" customWidth="1"/>
    <col min="5431" max="5433" width="2.5" style="3" customWidth="1"/>
    <col min="5434" max="5434" width="1.125" style="3" customWidth="1"/>
    <col min="5435" max="5435" width="0.75" style="3" customWidth="1"/>
    <col min="5436" max="5442" width="1.625" style="3" customWidth="1"/>
    <col min="5443" max="5472" width="1.25" style="3" customWidth="1"/>
    <col min="5473" max="5524" width="1.625" style="3" customWidth="1"/>
    <col min="5525" max="5632" width="9" style="3"/>
    <col min="5633" max="5633" width="1.625" style="3" customWidth="1"/>
    <col min="5634" max="5634" width="2" style="3" customWidth="1"/>
    <col min="5635" max="5635" width="2.375" style="3" customWidth="1"/>
    <col min="5636" max="5641" width="1.625" style="3" customWidth="1"/>
    <col min="5642" max="5642" width="2.375" style="3" customWidth="1"/>
    <col min="5643" max="5654" width="1.625" style="3" customWidth="1"/>
    <col min="5655" max="5655" width="1.875" style="3" customWidth="1"/>
    <col min="5656" max="5658" width="1.75" style="3" customWidth="1"/>
    <col min="5659" max="5661" width="2.375" style="3" customWidth="1"/>
    <col min="5662" max="5662" width="2.125" style="3" customWidth="1"/>
    <col min="5663" max="5669" width="1.625" style="3" customWidth="1"/>
    <col min="5670" max="5670" width="2.75" style="3" customWidth="1"/>
    <col min="5671" max="5671" width="3" style="3" customWidth="1"/>
    <col min="5672" max="5672" width="1.625" style="3" customWidth="1"/>
    <col min="5673" max="5673" width="2.25" style="3" customWidth="1"/>
    <col min="5674" max="5674" width="1.625" style="3" customWidth="1"/>
    <col min="5675" max="5675" width="2.25" style="3" customWidth="1"/>
    <col min="5676" max="5677" width="1.625" style="3" customWidth="1"/>
    <col min="5678" max="5678" width="2.625" style="3" customWidth="1"/>
    <col min="5679" max="5683" width="1.625" style="3" customWidth="1"/>
    <col min="5684" max="5686" width="2.125" style="3" customWidth="1"/>
    <col min="5687" max="5689" width="2.5" style="3" customWidth="1"/>
    <col min="5690" max="5690" width="1.125" style="3" customWidth="1"/>
    <col min="5691" max="5691" width="0.75" style="3" customWidth="1"/>
    <col min="5692" max="5698" width="1.625" style="3" customWidth="1"/>
    <col min="5699" max="5728" width="1.25" style="3" customWidth="1"/>
    <col min="5729" max="5780" width="1.625" style="3" customWidth="1"/>
    <col min="5781" max="5888" width="9" style="3"/>
    <col min="5889" max="5889" width="1.625" style="3" customWidth="1"/>
    <col min="5890" max="5890" width="2" style="3" customWidth="1"/>
    <col min="5891" max="5891" width="2.375" style="3" customWidth="1"/>
    <col min="5892" max="5897" width="1.625" style="3" customWidth="1"/>
    <col min="5898" max="5898" width="2.375" style="3" customWidth="1"/>
    <col min="5899" max="5910" width="1.625" style="3" customWidth="1"/>
    <col min="5911" max="5911" width="1.875" style="3" customWidth="1"/>
    <col min="5912" max="5914" width="1.75" style="3" customWidth="1"/>
    <col min="5915" max="5917" width="2.375" style="3" customWidth="1"/>
    <col min="5918" max="5918" width="2.125" style="3" customWidth="1"/>
    <col min="5919" max="5925" width="1.625" style="3" customWidth="1"/>
    <col min="5926" max="5926" width="2.75" style="3" customWidth="1"/>
    <col min="5927" max="5927" width="3" style="3" customWidth="1"/>
    <col min="5928" max="5928" width="1.625" style="3" customWidth="1"/>
    <col min="5929" max="5929" width="2.25" style="3" customWidth="1"/>
    <col min="5930" max="5930" width="1.625" style="3" customWidth="1"/>
    <col min="5931" max="5931" width="2.25" style="3" customWidth="1"/>
    <col min="5932" max="5933" width="1.625" style="3" customWidth="1"/>
    <col min="5934" max="5934" width="2.625" style="3" customWidth="1"/>
    <col min="5935" max="5939" width="1.625" style="3" customWidth="1"/>
    <col min="5940" max="5942" width="2.125" style="3" customWidth="1"/>
    <col min="5943" max="5945" width="2.5" style="3" customWidth="1"/>
    <col min="5946" max="5946" width="1.125" style="3" customWidth="1"/>
    <col min="5947" max="5947" width="0.75" style="3" customWidth="1"/>
    <col min="5948" max="5954" width="1.625" style="3" customWidth="1"/>
    <col min="5955" max="5984" width="1.25" style="3" customWidth="1"/>
    <col min="5985" max="6036" width="1.625" style="3" customWidth="1"/>
    <col min="6037" max="6144" width="9" style="3"/>
    <col min="6145" max="6145" width="1.625" style="3" customWidth="1"/>
    <col min="6146" max="6146" width="2" style="3" customWidth="1"/>
    <col min="6147" max="6147" width="2.375" style="3" customWidth="1"/>
    <col min="6148" max="6153" width="1.625" style="3" customWidth="1"/>
    <col min="6154" max="6154" width="2.375" style="3" customWidth="1"/>
    <col min="6155" max="6166" width="1.625" style="3" customWidth="1"/>
    <col min="6167" max="6167" width="1.875" style="3" customWidth="1"/>
    <col min="6168" max="6170" width="1.75" style="3" customWidth="1"/>
    <col min="6171" max="6173" width="2.375" style="3" customWidth="1"/>
    <col min="6174" max="6174" width="2.125" style="3" customWidth="1"/>
    <col min="6175" max="6181" width="1.625" style="3" customWidth="1"/>
    <col min="6182" max="6182" width="2.75" style="3" customWidth="1"/>
    <col min="6183" max="6183" width="3" style="3" customWidth="1"/>
    <col min="6184" max="6184" width="1.625" style="3" customWidth="1"/>
    <col min="6185" max="6185" width="2.25" style="3" customWidth="1"/>
    <col min="6186" max="6186" width="1.625" style="3" customWidth="1"/>
    <col min="6187" max="6187" width="2.25" style="3" customWidth="1"/>
    <col min="6188" max="6189" width="1.625" style="3" customWidth="1"/>
    <col min="6190" max="6190" width="2.625" style="3" customWidth="1"/>
    <col min="6191" max="6195" width="1.625" style="3" customWidth="1"/>
    <col min="6196" max="6198" width="2.125" style="3" customWidth="1"/>
    <col min="6199" max="6201" width="2.5" style="3" customWidth="1"/>
    <col min="6202" max="6202" width="1.125" style="3" customWidth="1"/>
    <col min="6203" max="6203" width="0.75" style="3" customWidth="1"/>
    <col min="6204" max="6210" width="1.625" style="3" customWidth="1"/>
    <col min="6211" max="6240" width="1.25" style="3" customWidth="1"/>
    <col min="6241" max="6292" width="1.625" style="3" customWidth="1"/>
    <col min="6293" max="6400" width="9" style="3"/>
    <col min="6401" max="6401" width="1.625" style="3" customWidth="1"/>
    <col min="6402" max="6402" width="2" style="3" customWidth="1"/>
    <col min="6403" max="6403" width="2.375" style="3" customWidth="1"/>
    <col min="6404" max="6409" width="1.625" style="3" customWidth="1"/>
    <col min="6410" max="6410" width="2.375" style="3" customWidth="1"/>
    <col min="6411" max="6422" width="1.625" style="3" customWidth="1"/>
    <col min="6423" max="6423" width="1.875" style="3" customWidth="1"/>
    <col min="6424" max="6426" width="1.75" style="3" customWidth="1"/>
    <col min="6427" max="6429" width="2.375" style="3" customWidth="1"/>
    <col min="6430" max="6430" width="2.125" style="3" customWidth="1"/>
    <col min="6431" max="6437" width="1.625" style="3" customWidth="1"/>
    <col min="6438" max="6438" width="2.75" style="3" customWidth="1"/>
    <col min="6439" max="6439" width="3" style="3" customWidth="1"/>
    <col min="6440" max="6440" width="1.625" style="3" customWidth="1"/>
    <col min="6441" max="6441" width="2.25" style="3" customWidth="1"/>
    <col min="6442" max="6442" width="1.625" style="3" customWidth="1"/>
    <col min="6443" max="6443" width="2.25" style="3" customWidth="1"/>
    <col min="6444" max="6445" width="1.625" style="3" customWidth="1"/>
    <col min="6446" max="6446" width="2.625" style="3" customWidth="1"/>
    <col min="6447" max="6451" width="1.625" style="3" customWidth="1"/>
    <col min="6452" max="6454" width="2.125" style="3" customWidth="1"/>
    <col min="6455" max="6457" width="2.5" style="3" customWidth="1"/>
    <col min="6458" max="6458" width="1.125" style="3" customWidth="1"/>
    <col min="6459" max="6459" width="0.75" style="3" customWidth="1"/>
    <col min="6460" max="6466" width="1.625" style="3" customWidth="1"/>
    <col min="6467" max="6496" width="1.25" style="3" customWidth="1"/>
    <col min="6497" max="6548" width="1.625" style="3" customWidth="1"/>
    <col min="6549" max="6656" width="9" style="3"/>
    <col min="6657" max="6657" width="1.625" style="3" customWidth="1"/>
    <col min="6658" max="6658" width="2" style="3" customWidth="1"/>
    <col min="6659" max="6659" width="2.375" style="3" customWidth="1"/>
    <col min="6660" max="6665" width="1.625" style="3" customWidth="1"/>
    <col min="6666" max="6666" width="2.375" style="3" customWidth="1"/>
    <col min="6667" max="6678" width="1.625" style="3" customWidth="1"/>
    <col min="6679" max="6679" width="1.875" style="3" customWidth="1"/>
    <col min="6680" max="6682" width="1.75" style="3" customWidth="1"/>
    <col min="6683" max="6685" width="2.375" style="3" customWidth="1"/>
    <col min="6686" max="6686" width="2.125" style="3" customWidth="1"/>
    <col min="6687" max="6693" width="1.625" style="3" customWidth="1"/>
    <col min="6694" max="6694" width="2.75" style="3" customWidth="1"/>
    <col min="6695" max="6695" width="3" style="3" customWidth="1"/>
    <col min="6696" max="6696" width="1.625" style="3" customWidth="1"/>
    <col min="6697" max="6697" width="2.25" style="3" customWidth="1"/>
    <col min="6698" max="6698" width="1.625" style="3" customWidth="1"/>
    <col min="6699" max="6699" width="2.25" style="3" customWidth="1"/>
    <col min="6700" max="6701" width="1.625" style="3" customWidth="1"/>
    <col min="6702" max="6702" width="2.625" style="3" customWidth="1"/>
    <col min="6703" max="6707" width="1.625" style="3" customWidth="1"/>
    <col min="6708" max="6710" width="2.125" style="3" customWidth="1"/>
    <col min="6711" max="6713" width="2.5" style="3" customWidth="1"/>
    <col min="6714" max="6714" width="1.125" style="3" customWidth="1"/>
    <col min="6715" max="6715" width="0.75" style="3" customWidth="1"/>
    <col min="6716" max="6722" width="1.625" style="3" customWidth="1"/>
    <col min="6723" max="6752" width="1.25" style="3" customWidth="1"/>
    <col min="6753" max="6804" width="1.625" style="3" customWidth="1"/>
    <col min="6805" max="6912" width="9" style="3"/>
    <col min="6913" max="6913" width="1.625" style="3" customWidth="1"/>
    <col min="6914" max="6914" width="2" style="3" customWidth="1"/>
    <col min="6915" max="6915" width="2.375" style="3" customWidth="1"/>
    <col min="6916" max="6921" width="1.625" style="3" customWidth="1"/>
    <col min="6922" max="6922" width="2.375" style="3" customWidth="1"/>
    <col min="6923" max="6934" width="1.625" style="3" customWidth="1"/>
    <col min="6935" max="6935" width="1.875" style="3" customWidth="1"/>
    <col min="6936" max="6938" width="1.75" style="3" customWidth="1"/>
    <col min="6939" max="6941" width="2.375" style="3" customWidth="1"/>
    <col min="6942" max="6942" width="2.125" style="3" customWidth="1"/>
    <col min="6943" max="6949" width="1.625" style="3" customWidth="1"/>
    <col min="6950" max="6950" width="2.75" style="3" customWidth="1"/>
    <col min="6951" max="6951" width="3" style="3" customWidth="1"/>
    <col min="6952" max="6952" width="1.625" style="3" customWidth="1"/>
    <col min="6953" max="6953" width="2.25" style="3" customWidth="1"/>
    <col min="6954" max="6954" width="1.625" style="3" customWidth="1"/>
    <col min="6955" max="6955" width="2.25" style="3" customWidth="1"/>
    <col min="6956" max="6957" width="1.625" style="3" customWidth="1"/>
    <col min="6958" max="6958" width="2.625" style="3" customWidth="1"/>
    <col min="6959" max="6963" width="1.625" style="3" customWidth="1"/>
    <col min="6964" max="6966" width="2.125" style="3" customWidth="1"/>
    <col min="6967" max="6969" width="2.5" style="3" customWidth="1"/>
    <col min="6970" max="6970" width="1.125" style="3" customWidth="1"/>
    <col min="6971" max="6971" width="0.75" style="3" customWidth="1"/>
    <col min="6972" max="6978" width="1.625" style="3" customWidth="1"/>
    <col min="6979" max="7008" width="1.25" style="3" customWidth="1"/>
    <col min="7009" max="7060" width="1.625" style="3" customWidth="1"/>
    <col min="7061" max="7168" width="9" style="3"/>
    <col min="7169" max="7169" width="1.625" style="3" customWidth="1"/>
    <col min="7170" max="7170" width="2" style="3" customWidth="1"/>
    <col min="7171" max="7171" width="2.375" style="3" customWidth="1"/>
    <col min="7172" max="7177" width="1.625" style="3" customWidth="1"/>
    <col min="7178" max="7178" width="2.375" style="3" customWidth="1"/>
    <col min="7179" max="7190" width="1.625" style="3" customWidth="1"/>
    <col min="7191" max="7191" width="1.875" style="3" customWidth="1"/>
    <col min="7192" max="7194" width="1.75" style="3" customWidth="1"/>
    <col min="7195" max="7197" width="2.375" style="3" customWidth="1"/>
    <col min="7198" max="7198" width="2.125" style="3" customWidth="1"/>
    <col min="7199" max="7205" width="1.625" style="3" customWidth="1"/>
    <col min="7206" max="7206" width="2.75" style="3" customWidth="1"/>
    <col min="7207" max="7207" width="3" style="3" customWidth="1"/>
    <col min="7208" max="7208" width="1.625" style="3" customWidth="1"/>
    <col min="7209" max="7209" width="2.25" style="3" customWidth="1"/>
    <col min="7210" max="7210" width="1.625" style="3" customWidth="1"/>
    <col min="7211" max="7211" width="2.25" style="3" customWidth="1"/>
    <col min="7212" max="7213" width="1.625" style="3" customWidth="1"/>
    <col min="7214" max="7214" width="2.625" style="3" customWidth="1"/>
    <col min="7215" max="7219" width="1.625" style="3" customWidth="1"/>
    <col min="7220" max="7222" width="2.125" style="3" customWidth="1"/>
    <col min="7223" max="7225" width="2.5" style="3" customWidth="1"/>
    <col min="7226" max="7226" width="1.125" style="3" customWidth="1"/>
    <col min="7227" max="7227" width="0.75" style="3" customWidth="1"/>
    <col min="7228" max="7234" width="1.625" style="3" customWidth="1"/>
    <col min="7235" max="7264" width="1.25" style="3" customWidth="1"/>
    <col min="7265" max="7316" width="1.625" style="3" customWidth="1"/>
    <col min="7317" max="7424" width="9" style="3"/>
    <col min="7425" max="7425" width="1.625" style="3" customWidth="1"/>
    <col min="7426" max="7426" width="2" style="3" customWidth="1"/>
    <col min="7427" max="7427" width="2.375" style="3" customWidth="1"/>
    <col min="7428" max="7433" width="1.625" style="3" customWidth="1"/>
    <col min="7434" max="7434" width="2.375" style="3" customWidth="1"/>
    <col min="7435" max="7446" width="1.625" style="3" customWidth="1"/>
    <col min="7447" max="7447" width="1.875" style="3" customWidth="1"/>
    <col min="7448" max="7450" width="1.75" style="3" customWidth="1"/>
    <col min="7451" max="7453" width="2.375" style="3" customWidth="1"/>
    <col min="7454" max="7454" width="2.125" style="3" customWidth="1"/>
    <col min="7455" max="7461" width="1.625" style="3" customWidth="1"/>
    <col min="7462" max="7462" width="2.75" style="3" customWidth="1"/>
    <col min="7463" max="7463" width="3" style="3" customWidth="1"/>
    <col min="7464" max="7464" width="1.625" style="3" customWidth="1"/>
    <col min="7465" max="7465" width="2.25" style="3" customWidth="1"/>
    <col min="7466" max="7466" width="1.625" style="3" customWidth="1"/>
    <col min="7467" max="7467" width="2.25" style="3" customWidth="1"/>
    <col min="7468" max="7469" width="1.625" style="3" customWidth="1"/>
    <col min="7470" max="7470" width="2.625" style="3" customWidth="1"/>
    <col min="7471" max="7475" width="1.625" style="3" customWidth="1"/>
    <col min="7476" max="7478" width="2.125" style="3" customWidth="1"/>
    <col min="7479" max="7481" width="2.5" style="3" customWidth="1"/>
    <col min="7482" max="7482" width="1.125" style="3" customWidth="1"/>
    <col min="7483" max="7483" width="0.75" style="3" customWidth="1"/>
    <col min="7484" max="7490" width="1.625" style="3" customWidth="1"/>
    <col min="7491" max="7520" width="1.25" style="3" customWidth="1"/>
    <col min="7521" max="7572" width="1.625" style="3" customWidth="1"/>
    <col min="7573" max="7680" width="9" style="3"/>
    <col min="7681" max="7681" width="1.625" style="3" customWidth="1"/>
    <col min="7682" max="7682" width="2" style="3" customWidth="1"/>
    <col min="7683" max="7683" width="2.375" style="3" customWidth="1"/>
    <col min="7684" max="7689" width="1.625" style="3" customWidth="1"/>
    <col min="7690" max="7690" width="2.375" style="3" customWidth="1"/>
    <col min="7691" max="7702" width="1.625" style="3" customWidth="1"/>
    <col min="7703" max="7703" width="1.875" style="3" customWidth="1"/>
    <col min="7704" max="7706" width="1.75" style="3" customWidth="1"/>
    <col min="7707" max="7709" width="2.375" style="3" customWidth="1"/>
    <col min="7710" max="7710" width="2.125" style="3" customWidth="1"/>
    <col min="7711" max="7717" width="1.625" style="3" customWidth="1"/>
    <col min="7718" max="7718" width="2.75" style="3" customWidth="1"/>
    <col min="7719" max="7719" width="3" style="3" customWidth="1"/>
    <col min="7720" max="7720" width="1.625" style="3" customWidth="1"/>
    <col min="7721" max="7721" width="2.25" style="3" customWidth="1"/>
    <col min="7722" max="7722" width="1.625" style="3" customWidth="1"/>
    <col min="7723" max="7723" width="2.25" style="3" customWidth="1"/>
    <col min="7724" max="7725" width="1.625" style="3" customWidth="1"/>
    <col min="7726" max="7726" width="2.625" style="3" customWidth="1"/>
    <col min="7727" max="7731" width="1.625" style="3" customWidth="1"/>
    <col min="7732" max="7734" width="2.125" style="3" customWidth="1"/>
    <col min="7735" max="7737" width="2.5" style="3" customWidth="1"/>
    <col min="7738" max="7738" width="1.125" style="3" customWidth="1"/>
    <col min="7739" max="7739" width="0.75" style="3" customWidth="1"/>
    <col min="7740" max="7746" width="1.625" style="3" customWidth="1"/>
    <col min="7747" max="7776" width="1.25" style="3" customWidth="1"/>
    <col min="7777" max="7828" width="1.625" style="3" customWidth="1"/>
    <col min="7829" max="7936" width="9" style="3"/>
    <col min="7937" max="7937" width="1.625" style="3" customWidth="1"/>
    <col min="7938" max="7938" width="2" style="3" customWidth="1"/>
    <col min="7939" max="7939" width="2.375" style="3" customWidth="1"/>
    <col min="7940" max="7945" width="1.625" style="3" customWidth="1"/>
    <col min="7946" max="7946" width="2.375" style="3" customWidth="1"/>
    <col min="7947" max="7958" width="1.625" style="3" customWidth="1"/>
    <col min="7959" max="7959" width="1.875" style="3" customWidth="1"/>
    <col min="7960" max="7962" width="1.75" style="3" customWidth="1"/>
    <col min="7963" max="7965" width="2.375" style="3" customWidth="1"/>
    <col min="7966" max="7966" width="2.125" style="3" customWidth="1"/>
    <col min="7967" max="7973" width="1.625" style="3" customWidth="1"/>
    <col min="7974" max="7974" width="2.75" style="3" customWidth="1"/>
    <col min="7975" max="7975" width="3" style="3" customWidth="1"/>
    <col min="7976" max="7976" width="1.625" style="3" customWidth="1"/>
    <col min="7977" max="7977" width="2.25" style="3" customWidth="1"/>
    <col min="7978" max="7978" width="1.625" style="3" customWidth="1"/>
    <col min="7979" max="7979" width="2.25" style="3" customWidth="1"/>
    <col min="7980" max="7981" width="1.625" style="3" customWidth="1"/>
    <col min="7982" max="7982" width="2.625" style="3" customWidth="1"/>
    <col min="7983" max="7987" width="1.625" style="3" customWidth="1"/>
    <col min="7988" max="7990" width="2.125" style="3" customWidth="1"/>
    <col min="7991" max="7993" width="2.5" style="3" customWidth="1"/>
    <col min="7994" max="7994" width="1.125" style="3" customWidth="1"/>
    <col min="7995" max="7995" width="0.75" style="3" customWidth="1"/>
    <col min="7996" max="8002" width="1.625" style="3" customWidth="1"/>
    <col min="8003" max="8032" width="1.25" style="3" customWidth="1"/>
    <col min="8033" max="8084" width="1.625" style="3" customWidth="1"/>
    <col min="8085" max="8192" width="9" style="3"/>
    <col min="8193" max="8193" width="1.625" style="3" customWidth="1"/>
    <col min="8194" max="8194" width="2" style="3" customWidth="1"/>
    <col min="8195" max="8195" width="2.375" style="3" customWidth="1"/>
    <col min="8196" max="8201" width="1.625" style="3" customWidth="1"/>
    <col min="8202" max="8202" width="2.375" style="3" customWidth="1"/>
    <col min="8203" max="8214" width="1.625" style="3" customWidth="1"/>
    <col min="8215" max="8215" width="1.875" style="3" customWidth="1"/>
    <col min="8216" max="8218" width="1.75" style="3" customWidth="1"/>
    <col min="8219" max="8221" width="2.375" style="3" customWidth="1"/>
    <col min="8222" max="8222" width="2.125" style="3" customWidth="1"/>
    <col min="8223" max="8229" width="1.625" style="3" customWidth="1"/>
    <col min="8230" max="8230" width="2.75" style="3" customWidth="1"/>
    <col min="8231" max="8231" width="3" style="3" customWidth="1"/>
    <col min="8232" max="8232" width="1.625" style="3" customWidth="1"/>
    <col min="8233" max="8233" width="2.25" style="3" customWidth="1"/>
    <col min="8234" max="8234" width="1.625" style="3" customWidth="1"/>
    <col min="8235" max="8235" width="2.25" style="3" customWidth="1"/>
    <col min="8236" max="8237" width="1.625" style="3" customWidth="1"/>
    <col min="8238" max="8238" width="2.625" style="3" customWidth="1"/>
    <col min="8239" max="8243" width="1.625" style="3" customWidth="1"/>
    <col min="8244" max="8246" width="2.125" style="3" customWidth="1"/>
    <col min="8247" max="8249" width="2.5" style="3" customWidth="1"/>
    <col min="8250" max="8250" width="1.125" style="3" customWidth="1"/>
    <col min="8251" max="8251" width="0.75" style="3" customWidth="1"/>
    <col min="8252" max="8258" width="1.625" style="3" customWidth="1"/>
    <col min="8259" max="8288" width="1.25" style="3" customWidth="1"/>
    <col min="8289" max="8340" width="1.625" style="3" customWidth="1"/>
    <col min="8341" max="8448" width="9" style="3"/>
    <col min="8449" max="8449" width="1.625" style="3" customWidth="1"/>
    <col min="8450" max="8450" width="2" style="3" customWidth="1"/>
    <col min="8451" max="8451" width="2.375" style="3" customWidth="1"/>
    <col min="8452" max="8457" width="1.625" style="3" customWidth="1"/>
    <col min="8458" max="8458" width="2.375" style="3" customWidth="1"/>
    <col min="8459" max="8470" width="1.625" style="3" customWidth="1"/>
    <col min="8471" max="8471" width="1.875" style="3" customWidth="1"/>
    <col min="8472" max="8474" width="1.75" style="3" customWidth="1"/>
    <col min="8475" max="8477" width="2.375" style="3" customWidth="1"/>
    <col min="8478" max="8478" width="2.125" style="3" customWidth="1"/>
    <col min="8479" max="8485" width="1.625" style="3" customWidth="1"/>
    <col min="8486" max="8486" width="2.75" style="3" customWidth="1"/>
    <col min="8487" max="8487" width="3" style="3" customWidth="1"/>
    <col min="8488" max="8488" width="1.625" style="3" customWidth="1"/>
    <col min="8489" max="8489" width="2.25" style="3" customWidth="1"/>
    <col min="8490" max="8490" width="1.625" style="3" customWidth="1"/>
    <col min="8491" max="8491" width="2.25" style="3" customWidth="1"/>
    <col min="8492" max="8493" width="1.625" style="3" customWidth="1"/>
    <col min="8494" max="8494" width="2.625" style="3" customWidth="1"/>
    <col min="8495" max="8499" width="1.625" style="3" customWidth="1"/>
    <col min="8500" max="8502" width="2.125" style="3" customWidth="1"/>
    <col min="8503" max="8505" width="2.5" style="3" customWidth="1"/>
    <col min="8506" max="8506" width="1.125" style="3" customWidth="1"/>
    <col min="8507" max="8507" width="0.75" style="3" customWidth="1"/>
    <col min="8508" max="8514" width="1.625" style="3" customWidth="1"/>
    <col min="8515" max="8544" width="1.25" style="3" customWidth="1"/>
    <col min="8545" max="8596" width="1.625" style="3" customWidth="1"/>
    <col min="8597" max="8704" width="9" style="3"/>
    <col min="8705" max="8705" width="1.625" style="3" customWidth="1"/>
    <col min="8706" max="8706" width="2" style="3" customWidth="1"/>
    <col min="8707" max="8707" width="2.375" style="3" customWidth="1"/>
    <col min="8708" max="8713" width="1.625" style="3" customWidth="1"/>
    <col min="8714" max="8714" width="2.375" style="3" customWidth="1"/>
    <col min="8715" max="8726" width="1.625" style="3" customWidth="1"/>
    <col min="8727" max="8727" width="1.875" style="3" customWidth="1"/>
    <col min="8728" max="8730" width="1.75" style="3" customWidth="1"/>
    <col min="8731" max="8733" width="2.375" style="3" customWidth="1"/>
    <col min="8734" max="8734" width="2.125" style="3" customWidth="1"/>
    <col min="8735" max="8741" width="1.625" style="3" customWidth="1"/>
    <col min="8742" max="8742" width="2.75" style="3" customWidth="1"/>
    <col min="8743" max="8743" width="3" style="3" customWidth="1"/>
    <col min="8744" max="8744" width="1.625" style="3" customWidth="1"/>
    <col min="8745" max="8745" width="2.25" style="3" customWidth="1"/>
    <col min="8746" max="8746" width="1.625" style="3" customWidth="1"/>
    <col min="8747" max="8747" width="2.25" style="3" customWidth="1"/>
    <col min="8748" max="8749" width="1.625" style="3" customWidth="1"/>
    <col min="8750" max="8750" width="2.625" style="3" customWidth="1"/>
    <col min="8751" max="8755" width="1.625" style="3" customWidth="1"/>
    <col min="8756" max="8758" width="2.125" style="3" customWidth="1"/>
    <col min="8759" max="8761" width="2.5" style="3" customWidth="1"/>
    <col min="8762" max="8762" width="1.125" style="3" customWidth="1"/>
    <col min="8763" max="8763" width="0.75" style="3" customWidth="1"/>
    <col min="8764" max="8770" width="1.625" style="3" customWidth="1"/>
    <col min="8771" max="8800" width="1.25" style="3" customWidth="1"/>
    <col min="8801" max="8852" width="1.625" style="3" customWidth="1"/>
    <col min="8853" max="8960" width="9" style="3"/>
    <col min="8961" max="8961" width="1.625" style="3" customWidth="1"/>
    <col min="8962" max="8962" width="2" style="3" customWidth="1"/>
    <col min="8963" max="8963" width="2.375" style="3" customWidth="1"/>
    <col min="8964" max="8969" width="1.625" style="3" customWidth="1"/>
    <col min="8970" max="8970" width="2.375" style="3" customWidth="1"/>
    <col min="8971" max="8982" width="1.625" style="3" customWidth="1"/>
    <col min="8983" max="8983" width="1.875" style="3" customWidth="1"/>
    <col min="8984" max="8986" width="1.75" style="3" customWidth="1"/>
    <col min="8987" max="8989" width="2.375" style="3" customWidth="1"/>
    <col min="8990" max="8990" width="2.125" style="3" customWidth="1"/>
    <col min="8991" max="8997" width="1.625" style="3" customWidth="1"/>
    <col min="8998" max="8998" width="2.75" style="3" customWidth="1"/>
    <col min="8999" max="8999" width="3" style="3" customWidth="1"/>
    <col min="9000" max="9000" width="1.625" style="3" customWidth="1"/>
    <col min="9001" max="9001" width="2.25" style="3" customWidth="1"/>
    <col min="9002" max="9002" width="1.625" style="3" customWidth="1"/>
    <col min="9003" max="9003" width="2.25" style="3" customWidth="1"/>
    <col min="9004" max="9005" width="1.625" style="3" customWidth="1"/>
    <col min="9006" max="9006" width="2.625" style="3" customWidth="1"/>
    <col min="9007" max="9011" width="1.625" style="3" customWidth="1"/>
    <col min="9012" max="9014" width="2.125" style="3" customWidth="1"/>
    <col min="9015" max="9017" width="2.5" style="3" customWidth="1"/>
    <col min="9018" max="9018" width="1.125" style="3" customWidth="1"/>
    <col min="9019" max="9019" width="0.75" style="3" customWidth="1"/>
    <col min="9020" max="9026" width="1.625" style="3" customWidth="1"/>
    <col min="9027" max="9056" width="1.25" style="3" customWidth="1"/>
    <col min="9057" max="9108" width="1.625" style="3" customWidth="1"/>
    <col min="9109" max="9216" width="9" style="3"/>
    <col min="9217" max="9217" width="1.625" style="3" customWidth="1"/>
    <col min="9218" max="9218" width="2" style="3" customWidth="1"/>
    <col min="9219" max="9219" width="2.375" style="3" customWidth="1"/>
    <col min="9220" max="9225" width="1.625" style="3" customWidth="1"/>
    <col min="9226" max="9226" width="2.375" style="3" customWidth="1"/>
    <col min="9227" max="9238" width="1.625" style="3" customWidth="1"/>
    <col min="9239" max="9239" width="1.875" style="3" customWidth="1"/>
    <col min="9240" max="9242" width="1.75" style="3" customWidth="1"/>
    <col min="9243" max="9245" width="2.375" style="3" customWidth="1"/>
    <col min="9246" max="9246" width="2.125" style="3" customWidth="1"/>
    <col min="9247" max="9253" width="1.625" style="3" customWidth="1"/>
    <col min="9254" max="9254" width="2.75" style="3" customWidth="1"/>
    <col min="9255" max="9255" width="3" style="3" customWidth="1"/>
    <col min="9256" max="9256" width="1.625" style="3" customWidth="1"/>
    <col min="9257" max="9257" width="2.25" style="3" customWidth="1"/>
    <col min="9258" max="9258" width="1.625" style="3" customWidth="1"/>
    <col min="9259" max="9259" width="2.25" style="3" customWidth="1"/>
    <col min="9260" max="9261" width="1.625" style="3" customWidth="1"/>
    <col min="9262" max="9262" width="2.625" style="3" customWidth="1"/>
    <col min="9263" max="9267" width="1.625" style="3" customWidth="1"/>
    <col min="9268" max="9270" width="2.125" style="3" customWidth="1"/>
    <col min="9271" max="9273" width="2.5" style="3" customWidth="1"/>
    <col min="9274" max="9274" width="1.125" style="3" customWidth="1"/>
    <col min="9275" max="9275" width="0.75" style="3" customWidth="1"/>
    <col min="9276" max="9282" width="1.625" style="3" customWidth="1"/>
    <col min="9283" max="9312" width="1.25" style="3" customWidth="1"/>
    <col min="9313" max="9364" width="1.625" style="3" customWidth="1"/>
    <col min="9365" max="9472" width="9" style="3"/>
    <col min="9473" max="9473" width="1.625" style="3" customWidth="1"/>
    <col min="9474" max="9474" width="2" style="3" customWidth="1"/>
    <col min="9475" max="9475" width="2.375" style="3" customWidth="1"/>
    <col min="9476" max="9481" width="1.625" style="3" customWidth="1"/>
    <col min="9482" max="9482" width="2.375" style="3" customWidth="1"/>
    <col min="9483" max="9494" width="1.625" style="3" customWidth="1"/>
    <col min="9495" max="9495" width="1.875" style="3" customWidth="1"/>
    <col min="9496" max="9498" width="1.75" style="3" customWidth="1"/>
    <col min="9499" max="9501" width="2.375" style="3" customWidth="1"/>
    <col min="9502" max="9502" width="2.125" style="3" customWidth="1"/>
    <col min="9503" max="9509" width="1.625" style="3" customWidth="1"/>
    <col min="9510" max="9510" width="2.75" style="3" customWidth="1"/>
    <col min="9511" max="9511" width="3" style="3" customWidth="1"/>
    <col min="9512" max="9512" width="1.625" style="3" customWidth="1"/>
    <col min="9513" max="9513" width="2.25" style="3" customWidth="1"/>
    <col min="9514" max="9514" width="1.625" style="3" customWidth="1"/>
    <col min="9515" max="9515" width="2.25" style="3" customWidth="1"/>
    <col min="9516" max="9517" width="1.625" style="3" customWidth="1"/>
    <col min="9518" max="9518" width="2.625" style="3" customWidth="1"/>
    <col min="9519" max="9523" width="1.625" style="3" customWidth="1"/>
    <col min="9524" max="9526" width="2.125" style="3" customWidth="1"/>
    <col min="9527" max="9529" width="2.5" style="3" customWidth="1"/>
    <col min="9530" max="9530" width="1.125" style="3" customWidth="1"/>
    <col min="9531" max="9531" width="0.75" style="3" customWidth="1"/>
    <col min="9532" max="9538" width="1.625" style="3" customWidth="1"/>
    <col min="9539" max="9568" width="1.25" style="3" customWidth="1"/>
    <col min="9569" max="9620" width="1.625" style="3" customWidth="1"/>
    <col min="9621" max="9728" width="9" style="3"/>
    <col min="9729" max="9729" width="1.625" style="3" customWidth="1"/>
    <col min="9730" max="9730" width="2" style="3" customWidth="1"/>
    <col min="9731" max="9731" width="2.375" style="3" customWidth="1"/>
    <col min="9732" max="9737" width="1.625" style="3" customWidth="1"/>
    <col min="9738" max="9738" width="2.375" style="3" customWidth="1"/>
    <col min="9739" max="9750" width="1.625" style="3" customWidth="1"/>
    <col min="9751" max="9751" width="1.875" style="3" customWidth="1"/>
    <col min="9752" max="9754" width="1.75" style="3" customWidth="1"/>
    <col min="9755" max="9757" width="2.375" style="3" customWidth="1"/>
    <col min="9758" max="9758" width="2.125" style="3" customWidth="1"/>
    <col min="9759" max="9765" width="1.625" style="3" customWidth="1"/>
    <col min="9766" max="9766" width="2.75" style="3" customWidth="1"/>
    <col min="9767" max="9767" width="3" style="3" customWidth="1"/>
    <col min="9768" max="9768" width="1.625" style="3" customWidth="1"/>
    <col min="9769" max="9769" width="2.25" style="3" customWidth="1"/>
    <col min="9770" max="9770" width="1.625" style="3" customWidth="1"/>
    <col min="9771" max="9771" width="2.25" style="3" customWidth="1"/>
    <col min="9772" max="9773" width="1.625" style="3" customWidth="1"/>
    <col min="9774" max="9774" width="2.625" style="3" customWidth="1"/>
    <col min="9775" max="9779" width="1.625" style="3" customWidth="1"/>
    <col min="9780" max="9782" width="2.125" style="3" customWidth="1"/>
    <col min="9783" max="9785" width="2.5" style="3" customWidth="1"/>
    <col min="9786" max="9786" width="1.125" style="3" customWidth="1"/>
    <col min="9787" max="9787" width="0.75" style="3" customWidth="1"/>
    <col min="9788" max="9794" width="1.625" style="3" customWidth="1"/>
    <col min="9795" max="9824" width="1.25" style="3" customWidth="1"/>
    <col min="9825" max="9876" width="1.625" style="3" customWidth="1"/>
    <col min="9877" max="9984" width="9" style="3"/>
    <col min="9985" max="9985" width="1.625" style="3" customWidth="1"/>
    <col min="9986" max="9986" width="2" style="3" customWidth="1"/>
    <col min="9987" max="9987" width="2.375" style="3" customWidth="1"/>
    <col min="9988" max="9993" width="1.625" style="3" customWidth="1"/>
    <col min="9994" max="9994" width="2.375" style="3" customWidth="1"/>
    <col min="9995" max="10006" width="1.625" style="3" customWidth="1"/>
    <col min="10007" max="10007" width="1.875" style="3" customWidth="1"/>
    <col min="10008" max="10010" width="1.75" style="3" customWidth="1"/>
    <col min="10011" max="10013" width="2.375" style="3" customWidth="1"/>
    <col min="10014" max="10014" width="2.125" style="3" customWidth="1"/>
    <col min="10015" max="10021" width="1.625" style="3" customWidth="1"/>
    <col min="10022" max="10022" width="2.75" style="3" customWidth="1"/>
    <col min="10023" max="10023" width="3" style="3" customWidth="1"/>
    <col min="10024" max="10024" width="1.625" style="3" customWidth="1"/>
    <col min="10025" max="10025" width="2.25" style="3" customWidth="1"/>
    <col min="10026" max="10026" width="1.625" style="3" customWidth="1"/>
    <col min="10027" max="10027" width="2.25" style="3" customWidth="1"/>
    <col min="10028" max="10029" width="1.625" style="3" customWidth="1"/>
    <col min="10030" max="10030" width="2.625" style="3" customWidth="1"/>
    <col min="10031" max="10035" width="1.625" style="3" customWidth="1"/>
    <col min="10036" max="10038" width="2.125" style="3" customWidth="1"/>
    <col min="10039" max="10041" width="2.5" style="3" customWidth="1"/>
    <col min="10042" max="10042" width="1.125" style="3" customWidth="1"/>
    <col min="10043" max="10043" width="0.75" style="3" customWidth="1"/>
    <col min="10044" max="10050" width="1.625" style="3" customWidth="1"/>
    <col min="10051" max="10080" width="1.25" style="3" customWidth="1"/>
    <col min="10081" max="10132" width="1.625" style="3" customWidth="1"/>
    <col min="10133" max="10240" width="9" style="3"/>
    <col min="10241" max="10241" width="1.625" style="3" customWidth="1"/>
    <col min="10242" max="10242" width="2" style="3" customWidth="1"/>
    <col min="10243" max="10243" width="2.375" style="3" customWidth="1"/>
    <col min="10244" max="10249" width="1.625" style="3" customWidth="1"/>
    <col min="10250" max="10250" width="2.375" style="3" customWidth="1"/>
    <col min="10251" max="10262" width="1.625" style="3" customWidth="1"/>
    <col min="10263" max="10263" width="1.875" style="3" customWidth="1"/>
    <col min="10264" max="10266" width="1.75" style="3" customWidth="1"/>
    <col min="10267" max="10269" width="2.375" style="3" customWidth="1"/>
    <col min="10270" max="10270" width="2.125" style="3" customWidth="1"/>
    <col min="10271" max="10277" width="1.625" style="3" customWidth="1"/>
    <col min="10278" max="10278" width="2.75" style="3" customWidth="1"/>
    <col min="10279" max="10279" width="3" style="3" customWidth="1"/>
    <col min="10280" max="10280" width="1.625" style="3" customWidth="1"/>
    <col min="10281" max="10281" width="2.25" style="3" customWidth="1"/>
    <col min="10282" max="10282" width="1.625" style="3" customWidth="1"/>
    <col min="10283" max="10283" width="2.25" style="3" customWidth="1"/>
    <col min="10284" max="10285" width="1.625" style="3" customWidth="1"/>
    <col min="10286" max="10286" width="2.625" style="3" customWidth="1"/>
    <col min="10287" max="10291" width="1.625" style="3" customWidth="1"/>
    <col min="10292" max="10294" width="2.125" style="3" customWidth="1"/>
    <col min="10295" max="10297" width="2.5" style="3" customWidth="1"/>
    <col min="10298" max="10298" width="1.125" style="3" customWidth="1"/>
    <col min="10299" max="10299" width="0.75" style="3" customWidth="1"/>
    <col min="10300" max="10306" width="1.625" style="3" customWidth="1"/>
    <col min="10307" max="10336" width="1.25" style="3" customWidth="1"/>
    <col min="10337" max="10388" width="1.625" style="3" customWidth="1"/>
    <col min="10389" max="10496" width="9" style="3"/>
    <col min="10497" max="10497" width="1.625" style="3" customWidth="1"/>
    <col min="10498" max="10498" width="2" style="3" customWidth="1"/>
    <col min="10499" max="10499" width="2.375" style="3" customWidth="1"/>
    <col min="10500" max="10505" width="1.625" style="3" customWidth="1"/>
    <col min="10506" max="10506" width="2.375" style="3" customWidth="1"/>
    <col min="10507" max="10518" width="1.625" style="3" customWidth="1"/>
    <col min="10519" max="10519" width="1.875" style="3" customWidth="1"/>
    <col min="10520" max="10522" width="1.75" style="3" customWidth="1"/>
    <col min="10523" max="10525" width="2.375" style="3" customWidth="1"/>
    <col min="10526" max="10526" width="2.125" style="3" customWidth="1"/>
    <col min="10527" max="10533" width="1.625" style="3" customWidth="1"/>
    <col min="10534" max="10534" width="2.75" style="3" customWidth="1"/>
    <col min="10535" max="10535" width="3" style="3" customWidth="1"/>
    <col min="10536" max="10536" width="1.625" style="3" customWidth="1"/>
    <col min="10537" max="10537" width="2.25" style="3" customWidth="1"/>
    <col min="10538" max="10538" width="1.625" style="3" customWidth="1"/>
    <col min="10539" max="10539" width="2.25" style="3" customWidth="1"/>
    <col min="10540" max="10541" width="1.625" style="3" customWidth="1"/>
    <col min="10542" max="10542" width="2.625" style="3" customWidth="1"/>
    <col min="10543" max="10547" width="1.625" style="3" customWidth="1"/>
    <col min="10548" max="10550" width="2.125" style="3" customWidth="1"/>
    <col min="10551" max="10553" width="2.5" style="3" customWidth="1"/>
    <col min="10554" max="10554" width="1.125" style="3" customWidth="1"/>
    <col min="10555" max="10555" width="0.75" style="3" customWidth="1"/>
    <col min="10556" max="10562" width="1.625" style="3" customWidth="1"/>
    <col min="10563" max="10592" width="1.25" style="3" customWidth="1"/>
    <col min="10593" max="10644" width="1.625" style="3" customWidth="1"/>
    <col min="10645" max="10752" width="9" style="3"/>
    <col min="10753" max="10753" width="1.625" style="3" customWidth="1"/>
    <col min="10754" max="10754" width="2" style="3" customWidth="1"/>
    <col min="10755" max="10755" width="2.375" style="3" customWidth="1"/>
    <col min="10756" max="10761" width="1.625" style="3" customWidth="1"/>
    <col min="10762" max="10762" width="2.375" style="3" customWidth="1"/>
    <col min="10763" max="10774" width="1.625" style="3" customWidth="1"/>
    <col min="10775" max="10775" width="1.875" style="3" customWidth="1"/>
    <col min="10776" max="10778" width="1.75" style="3" customWidth="1"/>
    <col min="10779" max="10781" width="2.375" style="3" customWidth="1"/>
    <col min="10782" max="10782" width="2.125" style="3" customWidth="1"/>
    <col min="10783" max="10789" width="1.625" style="3" customWidth="1"/>
    <col min="10790" max="10790" width="2.75" style="3" customWidth="1"/>
    <col min="10791" max="10791" width="3" style="3" customWidth="1"/>
    <col min="10792" max="10792" width="1.625" style="3" customWidth="1"/>
    <col min="10793" max="10793" width="2.25" style="3" customWidth="1"/>
    <col min="10794" max="10794" width="1.625" style="3" customWidth="1"/>
    <col min="10795" max="10795" width="2.25" style="3" customWidth="1"/>
    <col min="10796" max="10797" width="1.625" style="3" customWidth="1"/>
    <col min="10798" max="10798" width="2.625" style="3" customWidth="1"/>
    <col min="10799" max="10803" width="1.625" style="3" customWidth="1"/>
    <col min="10804" max="10806" width="2.125" style="3" customWidth="1"/>
    <col min="10807" max="10809" width="2.5" style="3" customWidth="1"/>
    <col min="10810" max="10810" width="1.125" style="3" customWidth="1"/>
    <col min="10811" max="10811" width="0.75" style="3" customWidth="1"/>
    <col min="10812" max="10818" width="1.625" style="3" customWidth="1"/>
    <col min="10819" max="10848" width="1.25" style="3" customWidth="1"/>
    <col min="10849" max="10900" width="1.625" style="3" customWidth="1"/>
    <col min="10901" max="11008" width="9" style="3"/>
    <col min="11009" max="11009" width="1.625" style="3" customWidth="1"/>
    <col min="11010" max="11010" width="2" style="3" customWidth="1"/>
    <col min="11011" max="11011" width="2.375" style="3" customWidth="1"/>
    <col min="11012" max="11017" width="1.625" style="3" customWidth="1"/>
    <col min="11018" max="11018" width="2.375" style="3" customWidth="1"/>
    <col min="11019" max="11030" width="1.625" style="3" customWidth="1"/>
    <col min="11031" max="11031" width="1.875" style="3" customWidth="1"/>
    <col min="11032" max="11034" width="1.75" style="3" customWidth="1"/>
    <col min="11035" max="11037" width="2.375" style="3" customWidth="1"/>
    <col min="11038" max="11038" width="2.125" style="3" customWidth="1"/>
    <col min="11039" max="11045" width="1.625" style="3" customWidth="1"/>
    <col min="11046" max="11046" width="2.75" style="3" customWidth="1"/>
    <col min="11047" max="11047" width="3" style="3" customWidth="1"/>
    <col min="11048" max="11048" width="1.625" style="3" customWidth="1"/>
    <col min="11049" max="11049" width="2.25" style="3" customWidth="1"/>
    <col min="11050" max="11050" width="1.625" style="3" customWidth="1"/>
    <col min="11051" max="11051" width="2.25" style="3" customWidth="1"/>
    <col min="11052" max="11053" width="1.625" style="3" customWidth="1"/>
    <col min="11054" max="11054" width="2.625" style="3" customWidth="1"/>
    <col min="11055" max="11059" width="1.625" style="3" customWidth="1"/>
    <col min="11060" max="11062" width="2.125" style="3" customWidth="1"/>
    <col min="11063" max="11065" width="2.5" style="3" customWidth="1"/>
    <col min="11066" max="11066" width="1.125" style="3" customWidth="1"/>
    <col min="11067" max="11067" width="0.75" style="3" customWidth="1"/>
    <col min="11068" max="11074" width="1.625" style="3" customWidth="1"/>
    <col min="11075" max="11104" width="1.25" style="3" customWidth="1"/>
    <col min="11105" max="11156" width="1.625" style="3" customWidth="1"/>
    <col min="11157" max="11264" width="9" style="3"/>
    <col min="11265" max="11265" width="1.625" style="3" customWidth="1"/>
    <col min="11266" max="11266" width="2" style="3" customWidth="1"/>
    <col min="11267" max="11267" width="2.375" style="3" customWidth="1"/>
    <col min="11268" max="11273" width="1.625" style="3" customWidth="1"/>
    <col min="11274" max="11274" width="2.375" style="3" customWidth="1"/>
    <col min="11275" max="11286" width="1.625" style="3" customWidth="1"/>
    <col min="11287" max="11287" width="1.875" style="3" customWidth="1"/>
    <col min="11288" max="11290" width="1.75" style="3" customWidth="1"/>
    <col min="11291" max="11293" width="2.375" style="3" customWidth="1"/>
    <col min="11294" max="11294" width="2.125" style="3" customWidth="1"/>
    <col min="11295" max="11301" width="1.625" style="3" customWidth="1"/>
    <col min="11302" max="11302" width="2.75" style="3" customWidth="1"/>
    <col min="11303" max="11303" width="3" style="3" customWidth="1"/>
    <col min="11304" max="11304" width="1.625" style="3" customWidth="1"/>
    <col min="11305" max="11305" width="2.25" style="3" customWidth="1"/>
    <col min="11306" max="11306" width="1.625" style="3" customWidth="1"/>
    <col min="11307" max="11307" width="2.25" style="3" customWidth="1"/>
    <col min="11308" max="11309" width="1.625" style="3" customWidth="1"/>
    <col min="11310" max="11310" width="2.625" style="3" customWidth="1"/>
    <col min="11311" max="11315" width="1.625" style="3" customWidth="1"/>
    <col min="11316" max="11318" width="2.125" style="3" customWidth="1"/>
    <col min="11319" max="11321" width="2.5" style="3" customWidth="1"/>
    <col min="11322" max="11322" width="1.125" style="3" customWidth="1"/>
    <col min="11323" max="11323" width="0.75" style="3" customWidth="1"/>
    <col min="11324" max="11330" width="1.625" style="3" customWidth="1"/>
    <col min="11331" max="11360" width="1.25" style="3" customWidth="1"/>
    <col min="11361" max="11412" width="1.625" style="3" customWidth="1"/>
    <col min="11413" max="11520" width="9" style="3"/>
    <col min="11521" max="11521" width="1.625" style="3" customWidth="1"/>
    <col min="11522" max="11522" width="2" style="3" customWidth="1"/>
    <col min="11523" max="11523" width="2.375" style="3" customWidth="1"/>
    <col min="11524" max="11529" width="1.625" style="3" customWidth="1"/>
    <col min="11530" max="11530" width="2.375" style="3" customWidth="1"/>
    <col min="11531" max="11542" width="1.625" style="3" customWidth="1"/>
    <col min="11543" max="11543" width="1.875" style="3" customWidth="1"/>
    <col min="11544" max="11546" width="1.75" style="3" customWidth="1"/>
    <col min="11547" max="11549" width="2.375" style="3" customWidth="1"/>
    <col min="11550" max="11550" width="2.125" style="3" customWidth="1"/>
    <col min="11551" max="11557" width="1.625" style="3" customWidth="1"/>
    <col min="11558" max="11558" width="2.75" style="3" customWidth="1"/>
    <col min="11559" max="11559" width="3" style="3" customWidth="1"/>
    <col min="11560" max="11560" width="1.625" style="3" customWidth="1"/>
    <col min="11561" max="11561" width="2.25" style="3" customWidth="1"/>
    <col min="11562" max="11562" width="1.625" style="3" customWidth="1"/>
    <col min="11563" max="11563" width="2.25" style="3" customWidth="1"/>
    <col min="11564" max="11565" width="1.625" style="3" customWidth="1"/>
    <col min="11566" max="11566" width="2.625" style="3" customWidth="1"/>
    <col min="11567" max="11571" width="1.625" style="3" customWidth="1"/>
    <col min="11572" max="11574" width="2.125" style="3" customWidth="1"/>
    <col min="11575" max="11577" width="2.5" style="3" customWidth="1"/>
    <col min="11578" max="11578" width="1.125" style="3" customWidth="1"/>
    <col min="11579" max="11579" width="0.75" style="3" customWidth="1"/>
    <col min="11580" max="11586" width="1.625" style="3" customWidth="1"/>
    <col min="11587" max="11616" width="1.25" style="3" customWidth="1"/>
    <col min="11617" max="11668" width="1.625" style="3" customWidth="1"/>
    <col min="11669" max="11776" width="9" style="3"/>
    <col min="11777" max="11777" width="1.625" style="3" customWidth="1"/>
    <col min="11778" max="11778" width="2" style="3" customWidth="1"/>
    <col min="11779" max="11779" width="2.375" style="3" customWidth="1"/>
    <col min="11780" max="11785" width="1.625" style="3" customWidth="1"/>
    <col min="11786" max="11786" width="2.375" style="3" customWidth="1"/>
    <col min="11787" max="11798" width="1.625" style="3" customWidth="1"/>
    <col min="11799" max="11799" width="1.875" style="3" customWidth="1"/>
    <col min="11800" max="11802" width="1.75" style="3" customWidth="1"/>
    <col min="11803" max="11805" width="2.375" style="3" customWidth="1"/>
    <col min="11806" max="11806" width="2.125" style="3" customWidth="1"/>
    <col min="11807" max="11813" width="1.625" style="3" customWidth="1"/>
    <col min="11814" max="11814" width="2.75" style="3" customWidth="1"/>
    <col min="11815" max="11815" width="3" style="3" customWidth="1"/>
    <col min="11816" max="11816" width="1.625" style="3" customWidth="1"/>
    <col min="11817" max="11817" width="2.25" style="3" customWidth="1"/>
    <col min="11818" max="11818" width="1.625" style="3" customWidth="1"/>
    <col min="11819" max="11819" width="2.25" style="3" customWidth="1"/>
    <col min="11820" max="11821" width="1.625" style="3" customWidth="1"/>
    <col min="11822" max="11822" width="2.625" style="3" customWidth="1"/>
    <col min="11823" max="11827" width="1.625" style="3" customWidth="1"/>
    <col min="11828" max="11830" width="2.125" style="3" customWidth="1"/>
    <col min="11831" max="11833" width="2.5" style="3" customWidth="1"/>
    <col min="11834" max="11834" width="1.125" style="3" customWidth="1"/>
    <col min="11835" max="11835" width="0.75" style="3" customWidth="1"/>
    <col min="11836" max="11842" width="1.625" style="3" customWidth="1"/>
    <col min="11843" max="11872" width="1.25" style="3" customWidth="1"/>
    <col min="11873" max="11924" width="1.625" style="3" customWidth="1"/>
    <col min="11925" max="12032" width="9" style="3"/>
    <col min="12033" max="12033" width="1.625" style="3" customWidth="1"/>
    <col min="12034" max="12034" width="2" style="3" customWidth="1"/>
    <col min="12035" max="12035" width="2.375" style="3" customWidth="1"/>
    <col min="12036" max="12041" width="1.625" style="3" customWidth="1"/>
    <col min="12042" max="12042" width="2.375" style="3" customWidth="1"/>
    <col min="12043" max="12054" width="1.625" style="3" customWidth="1"/>
    <col min="12055" max="12055" width="1.875" style="3" customWidth="1"/>
    <col min="12056" max="12058" width="1.75" style="3" customWidth="1"/>
    <col min="12059" max="12061" width="2.375" style="3" customWidth="1"/>
    <col min="12062" max="12062" width="2.125" style="3" customWidth="1"/>
    <col min="12063" max="12069" width="1.625" style="3" customWidth="1"/>
    <col min="12070" max="12070" width="2.75" style="3" customWidth="1"/>
    <col min="12071" max="12071" width="3" style="3" customWidth="1"/>
    <col min="12072" max="12072" width="1.625" style="3" customWidth="1"/>
    <col min="12073" max="12073" width="2.25" style="3" customWidth="1"/>
    <col min="12074" max="12074" width="1.625" style="3" customWidth="1"/>
    <col min="12075" max="12075" width="2.25" style="3" customWidth="1"/>
    <col min="12076" max="12077" width="1.625" style="3" customWidth="1"/>
    <col min="12078" max="12078" width="2.625" style="3" customWidth="1"/>
    <col min="12079" max="12083" width="1.625" style="3" customWidth="1"/>
    <col min="12084" max="12086" width="2.125" style="3" customWidth="1"/>
    <col min="12087" max="12089" width="2.5" style="3" customWidth="1"/>
    <col min="12090" max="12090" width="1.125" style="3" customWidth="1"/>
    <col min="12091" max="12091" width="0.75" style="3" customWidth="1"/>
    <col min="12092" max="12098" width="1.625" style="3" customWidth="1"/>
    <col min="12099" max="12128" width="1.25" style="3" customWidth="1"/>
    <col min="12129" max="12180" width="1.625" style="3" customWidth="1"/>
    <col min="12181" max="12288" width="9" style="3"/>
    <col min="12289" max="12289" width="1.625" style="3" customWidth="1"/>
    <col min="12290" max="12290" width="2" style="3" customWidth="1"/>
    <col min="12291" max="12291" width="2.375" style="3" customWidth="1"/>
    <col min="12292" max="12297" width="1.625" style="3" customWidth="1"/>
    <col min="12298" max="12298" width="2.375" style="3" customWidth="1"/>
    <col min="12299" max="12310" width="1.625" style="3" customWidth="1"/>
    <col min="12311" max="12311" width="1.875" style="3" customWidth="1"/>
    <col min="12312" max="12314" width="1.75" style="3" customWidth="1"/>
    <col min="12315" max="12317" width="2.375" style="3" customWidth="1"/>
    <col min="12318" max="12318" width="2.125" style="3" customWidth="1"/>
    <col min="12319" max="12325" width="1.625" style="3" customWidth="1"/>
    <col min="12326" max="12326" width="2.75" style="3" customWidth="1"/>
    <col min="12327" max="12327" width="3" style="3" customWidth="1"/>
    <col min="12328" max="12328" width="1.625" style="3" customWidth="1"/>
    <col min="12329" max="12329" width="2.25" style="3" customWidth="1"/>
    <col min="12330" max="12330" width="1.625" style="3" customWidth="1"/>
    <col min="12331" max="12331" width="2.25" style="3" customWidth="1"/>
    <col min="12332" max="12333" width="1.625" style="3" customWidth="1"/>
    <col min="12334" max="12334" width="2.625" style="3" customWidth="1"/>
    <col min="12335" max="12339" width="1.625" style="3" customWidth="1"/>
    <col min="12340" max="12342" width="2.125" style="3" customWidth="1"/>
    <col min="12343" max="12345" width="2.5" style="3" customWidth="1"/>
    <col min="12346" max="12346" width="1.125" style="3" customWidth="1"/>
    <col min="12347" max="12347" width="0.75" style="3" customWidth="1"/>
    <col min="12348" max="12354" width="1.625" style="3" customWidth="1"/>
    <col min="12355" max="12384" width="1.25" style="3" customWidth="1"/>
    <col min="12385" max="12436" width="1.625" style="3" customWidth="1"/>
    <col min="12437" max="12544" width="9" style="3"/>
    <col min="12545" max="12545" width="1.625" style="3" customWidth="1"/>
    <col min="12546" max="12546" width="2" style="3" customWidth="1"/>
    <col min="12547" max="12547" width="2.375" style="3" customWidth="1"/>
    <col min="12548" max="12553" width="1.625" style="3" customWidth="1"/>
    <col min="12554" max="12554" width="2.375" style="3" customWidth="1"/>
    <col min="12555" max="12566" width="1.625" style="3" customWidth="1"/>
    <col min="12567" max="12567" width="1.875" style="3" customWidth="1"/>
    <col min="12568" max="12570" width="1.75" style="3" customWidth="1"/>
    <col min="12571" max="12573" width="2.375" style="3" customWidth="1"/>
    <col min="12574" max="12574" width="2.125" style="3" customWidth="1"/>
    <col min="12575" max="12581" width="1.625" style="3" customWidth="1"/>
    <col min="12582" max="12582" width="2.75" style="3" customWidth="1"/>
    <col min="12583" max="12583" width="3" style="3" customWidth="1"/>
    <col min="12584" max="12584" width="1.625" style="3" customWidth="1"/>
    <col min="12585" max="12585" width="2.25" style="3" customWidth="1"/>
    <col min="12586" max="12586" width="1.625" style="3" customWidth="1"/>
    <col min="12587" max="12587" width="2.25" style="3" customWidth="1"/>
    <col min="12588" max="12589" width="1.625" style="3" customWidth="1"/>
    <col min="12590" max="12590" width="2.625" style="3" customWidth="1"/>
    <col min="12591" max="12595" width="1.625" style="3" customWidth="1"/>
    <col min="12596" max="12598" width="2.125" style="3" customWidth="1"/>
    <col min="12599" max="12601" width="2.5" style="3" customWidth="1"/>
    <col min="12602" max="12602" width="1.125" style="3" customWidth="1"/>
    <col min="12603" max="12603" width="0.75" style="3" customWidth="1"/>
    <col min="12604" max="12610" width="1.625" style="3" customWidth="1"/>
    <col min="12611" max="12640" width="1.25" style="3" customWidth="1"/>
    <col min="12641" max="12692" width="1.625" style="3" customWidth="1"/>
    <col min="12693" max="12800" width="9" style="3"/>
    <col min="12801" max="12801" width="1.625" style="3" customWidth="1"/>
    <col min="12802" max="12802" width="2" style="3" customWidth="1"/>
    <col min="12803" max="12803" width="2.375" style="3" customWidth="1"/>
    <col min="12804" max="12809" width="1.625" style="3" customWidth="1"/>
    <col min="12810" max="12810" width="2.375" style="3" customWidth="1"/>
    <col min="12811" max="12822" width="1.625" style="3" customWidth="1"/>
    <col min="12823" max="12823" width="1.875" style="3" customWidth="1"/>
    <col min="12824" max="12826" width="1.75" style="3" customWidth="1"/>
    <col min="12827" max="12829" width="2.375" style="3" customWidth="1"/>
    <col min="12830" max="12830" width="2.125" style="3" customWidth="1"/>
    <col min="12831" max="12837" width="1.625" style="3" customWidth="1"/>
    <col min="12838" max="12838" width="2.75" style="3" customWidth="1"/>
    <col min="12839" max="12839" width="3" style="3" customWidth="1"/>
    <col min="12840" max="12840" width="1.625" style="3" customWidth="1"/>
    <col min="12841" max="12841" width="2.25" style="3" customWidth="1"/>
    <col min="12842" max="12842" width="1.625" style="3" customWidth="1"/>
    <col min="12843" max="12843" width="2.25" style="3" customWidth="1"/>
    <col min="12844" max="12845" width="1.625" style="3" customWidth="1"/>
    <col min="12846" max="12846" width="2.625" style="3" customWidth="1"/>
    <col min="12847" max="12851" width="1.625" style="3" customWidth="1"/>
    <col min="12852" max="12854" width="2.125" style="3" customWidth="1"/>
    <col min="12855" max="12857" width="2.5" style="3" customWidth="1"/>
    <col min="12858" max="12858" width="1.125" style="3" customWidth="1"/>
    <col min="12859" max="12859" width="0.75" style="3" customWidth="1"/>
    <col min="12860" max="12866" width="1.625" style="3" customWidth="1"/>
    <col min="12867" max="12896" width="1.25" style="3" customWidth="1"/>
    <col min="12897" max="12948" width="1.625" style="3" customWidth="1"/>
    <col min="12949" max="13056" width="9" style="3"/>
    <col min="13057" max="13057" width="1.625" style="3" customWidth="1"/>
    <col min="13058" max="13058" width="2" style="3" customWidth="1"/>
    <col min="13059" max="13059" width="2.375" style="3" customWidth="1"/>
    <col min="13060" max="13065" width="1.625" style="3" customWidth="1"/>
    <col min="13066" max="13066" width="2.375" style="3" customWidth="1"/>
    <col min="13067" max="13078" width="1.625" style="3" customWidth="1"/>
    <col min="13079" max="13079" width="1.875" style="3" customWidth="1"/>
    <col min="13080" max="13082" width="1.75" style="3" customWidth="1"/>
    <col min="13083" max="13085" width="2.375" style="3" customWidth="1"/>
    <col min="13086" max="13086" width="2.125" style="3" customWidth="1"/>
    <col min="13087" max="13093" width="1.625" style="3" customWidth="1"/>
    <col min="13094" max="13094" width="2.75" style="3" customWidth="1"/>
    <col min="13095" max="13095" width="3" style="3" customWidth="1"/>
    <col min="13096" max="13096" width="1.625" style="3" customWidth="1"/>
    <col min="13097" max="13097" width="2.25" style="3" customWidth="1"/>
    <col min="13098" max="13098" width="1.625" style="3" customWidth="1"/>
    <col min="13099" max="13099" width="2.25" style="3" customWidth="1"/>
    <col min="13100" max="13101" width="1.625" style="3" customWidth="1"/>
    <col min="13102" max="13102" width="2.625" style="3" customWidth="1"/>
    <col min="13103" max="13107" width="1.625" style="3" customWidth="1"/>
    <col min="13108" max="13110" width="2.125" style="3" customWidth="1"/>
    <col min="13111" max="13113" width="2.5" style="3" customWidth="1"/>
    <col min="13114" max="13114" width="1.125" style="3" customWidth="1"/>
    <col min="13115" max="13115" width="0.75" style="3" customWidth="1"/>
    <col min="13116" max="13122" width="1.625" style="3" customWidth="1"/>
    <col min="13123" max="13152" width="1.25" style="3" customWidth="1"/>
    <col min="13153" max="13204" width="1.625" style="3" customWidth="1"/>
    <col min="13205" max="13312" width="9" style="3"/>
    <col min="13313" max="13313" width="1.625" style="3" customWidth="1"/>
    <col min="13314" max="13314" width="2" style="3" customWidth="1"/>
    <col min="13315" max="13315" width="2.375" style="3" customWidth="1"/>
    <col min="13316" max="13321" width="1.625" style="3" customWidth="1"/>
    <col min="13322" max="13322" width="2.375" style="3" customWidth="1"/>
    <col min="13323" max="13334" width="1.625" style="3" customWidth="1"/>
    <col min="13335" max="13335" width="1.875" style="3" customWidth="1"/>
    <col min="13336" max="13338" width="1.75" style="3" customWidth="1"/>
    <col min="13339" max="13341" width="2.375" style="3" customWidth="1"/>
    <col min="13342" max="13342" width="2.125" style="3" customWidth="1"/>
    <col min="13343" max="13349" width="1.625" style="3" customWidth="1"/>
    <col min="13350" max="13350" width="2.75" style="3" customWidth="1"/>
    <col min="13351" max="13351" width="3" style="3" customWidth="1"/>
    <col min="13352" max="13352" width="1.625" style="3" customWidth="1"/>
    <col min="13353" max="13353" width="2.25" style="3" customWidth="1"/>
    <col min="13354" max="13354" width="1.625" style="3" customWidth="1"/>
    <col min="13355" max="13355" width="2.25" style="3" customWidth="1"/>
    <col min="13356" max="13357" width="1.625" style="3" customWidth="1"/>
    <col min="13358" max="13358" width="2.625" style="3" customWidth="1"/>
    <col min="13359" max="13363" width="1.625" style="3" customWidth="1"/>
    <col min="13364" max="13366" width="2.125" style="3" customWidth="1"/>
    <col min="13367" max="13369" width="2.5" style="3" customWidth="1"/>
    <col min="13370" max="13370" width="1.125" style="3" customWidth="1"/>
    <col min="13371" max="13371" width="0.75" style="3" customWidth="1"/>
    <col min="13372" max="13378" width="1.625" style="3" customWidth="1"/>
    <col min="13379" max="13408" width="1.25" style="3" customWidth="1"/>
    <col min="13409" max="13460" width="1.625" style="3" customWidth="1"/>
    <col min="13461" max="13568" width="9" style="3"/>
    <col min="13569" max="13569" width="1.625" style="3" customWidth="1"/>
    <col min="13570" max="13570" width="2" style="3" customWidth="1"/>
    <col min="13571" max="13571" width="2.375" style="3" customWidth="1"/>
    <col min="13572" max="13577" width="1.625" style="3" customWidth="1"/>
    <col min="13578" max="13578" width="2.375" style="3" customWidth="1"/>
    <col min="13579" max="13590" width="1.625" style="3" customWidth="1"/>
    <col min="13591" max="13591" width="1.875" style="3" customWidth="1"/>
    <col min="13592" max="13594" width="1.75" style="3" customWidth="1"/>
    <col min="13595" max="13597" width="2.375" style="3" customWidth="1"/>
    <col min="13598" max="13598" width="2.125" style="3" customWidth="1"/>
    <col min="13599" max="13605" width="1.625" style="3" customWidth="1"/>
    <col min="13606" max="13606" width="2.75" style="3" customWidth="1"/>
    <col min="13607" max="13607" width="3" style="3" customWidth="1"/>
    <col min="13608" max="13608" width="1.625" style="3" customWidth="1"/>
    <col min="13609" max="13609" width="2.25" style="3" customWidth="1"/>
    <col min="13610" max="13610" width="1.625" style="3" customWidth="1"/>
    <col min="13611" max="13611" width="2.25" style="3" customWidth="1"/>
    <col min="13612" max="13613" width="1.625" style="3" customWidth="1"/>
    <col min="13614" max="13614" width="2.625" style="3" customWidth="1"/>
    <col min="13615" max="13619" width="1.625" style="3" customWidth="1"/>
    <col min="13620" max="13622" width="2.125" style="3" customWidth="1"/>
    <col min="13623" max="13625" width="2.5" style="3" customWidth="1"/>
    <col min="13626" max="13626" width="1.125" style="3" customWidth="1"/>
    <col min="13627" max="13627" width="0.75" style="3" customWidth="1"/>
    <col min="13628" max="13634" width="1.625" style="3" customWidth="1"/>
    <col min="13635" max="13664" width="1.25" style="3" customWidth="1"/>
    <col min="13665" max="13716" width="1.625" style="3" customWidth="1"/>
    <col min="13717" max="13824" width="9" style="3"/>
    <col min="13825" max="13825" width="1.625" style="3" customWidth="1"/>
    <col min="13826" max="13826" width="2" style="3" customWidth="1"/>
    <col min="13827" max="13827" width="2.375" style="3" customWidth="1"/>
    <col min="13828" max="13833" width="1.625" style="3" customWidth="1"/>
    <col min="13834" max="13834" width="2.375" style="3" customWidth="1"/>
    <col min="13835" max="13846" width="1.625" style="3" customWidth="1"/>
    <col min="13847" max="13847" width="1.875" style="3" customWidth="1"/>
    <col min="13848" max="13850" width="1.75" style="3" customWidth="1"/>
    <col min="13851" max="13853" width="2.375" style="3" customWidth="1"/>
    <col min="13854" max="13854" width="2.125" style="3" customWidth="1"/>
    <col min="13855" max="13861" width="1.625" style="3" customWidth="1"/>
    <col min="13862" max="13862" width="2.75" style="3" customWidth="1"/>
    <col min="13863" max="13863" width="3" style="3" customWidth="1"/>
    <col min="13864" max="13864" width="1.625" style="3" customWidth="1"/>
    <col min="13865" max="13865" width="2.25" style="3" customWidth="1"/>
    <col min="13866" max="13866" width="1.625" style="3" customWidth="1"/>
    <col min="13867" max="13867" width="2.25" style="3" customWidth="1"/>
    <col min="13868" max="13869" width="1.625" style="3" customWidth="1"/>
    <col min="13870" max="13870" width="2.625" style="3" customWidth="1"/>
    <col min="13871" max="13875" width="1.625" style="3" customWidth="1"/>
    <col min="13876" max="13878" width="2.125" style="3" customWidth="1"/>
    <col min="13879" max="13881" width="2.5" style="3" customWidth="1"/>
    <col min="13882" max="13882" width="1.125" style="3" customWidth="1"/>
    <col min="13883" max="13883" width="0.75" style="3" customWidth="1"/>
    <col min="13884" max="13890" width="1.625" style="3" customWidth="1"/>
    <col min="13891" max="13920" width="1.25" style="3" customWidth="1"/>
    <col min="13921" max="13972" width="1.625" style="3" customWidth="1"/>
    <col min="13973" max="14080" width="9" style="3"/>
    <col min="14081" max="14081" width="1.625" style="3" customWidth="1"/>
    <col min="14082" max="14082" width="2" style="3" customWidth="1"/>
    <col min="14083" max="14083" width="2.375" style="3" customWidth="1"/>
    <col min="14084" max="14089" width="1.625" style="3" customWidth="1"/>
    <col min="14090" max="14090" width="2.375" style="3" customWidth="1"/>
    <col min="14091" max="14102" width="1.625" style="3" customWidth="1"/>
    <col min="14103" max="14103" width="1.875" style="3" customWidth="1"/>
    <col min="14104" max="14106" width="1.75" style="3" customWidth="1"/>
    <col min="14107" max="14109" width="2.375" style="3" customWidth="1"/>
    <col min="14110" max="14110" width="2.125" style="3" customWidth="1"/>
    <col min="14111" max="14117" width="1.625" style="3" customWidth="1"/>
    <col min="14118" max="14118" width="2.75" style="3" customWidth="1"/>
    <col min="14119" max="14119" width="3" style="3" customWidth="1"/>
    <col min="14120" max="14120" width="1.625" style="3" customWidth="1"/>
    <col min="14121" max="14121" width="2.25" style="3" customWidth="1"/>
    <col min="14122" max="14122" width="1.625" style="3" customWidth="1"/>
    <col min="14123" max="14123" width="2.25" style="3" customWidth="1"/>
    <col min="14124" max="14125" width="1.625" style="3" customWidth="1"/>
    <col min="14126" max="14126" width="2.625" style="3" customWidth="1"/>
    <col min="14127" max="14131" width="1.625" style="3" customWidth="1"/>
    <col min="14132" max="14134" width="2.125" style="3" customWidth="1"/>
    <col min="14135" max="14137" width="2.5" style="3" customWidth="1"/>
    <col min="14138" max="14138" width="1.125" style="3" customWidth="1"/>
    <col min="14139" max="14139" width="0.75" style="3" customWidth="1"/>
    <col min="14140" max="14146" width="1.625" style="3" customWidth="1"/>
    <col min="14147" max="14176" width="1.25" style="3" customWidth="1"/>
    <col min="14177" max="14228" width="1.625" style="3" customWidth="1"/>
    <col min="14229" max="14336" width="9" style="3"/>
    <col min="14337" max="14337" width="1.625" style="3" customWidth="1"/>
    <col min="14338" max="14338" width="2" style="3" customWidth="1"/>
    <col min="14339" max="14339" width="2.375" style="3" customWidth="1"/>
    <col min="14340" max="14345" width="1.625" style="3" customWidth="1"/>
    <col min="14346" max="14346" width="2.375" style="3" customWidth="1"/>
    <col min="14347" max="14358" width="1.625" style="3" customWidth="1"/>
    <col min="14359" max="14359" width="1.875" style="3" customWidth="1"/>
    <col min="14360" max="14362" width="1.75" style="3" customWidth="1"/>
    <col min="14363" max="14365" width="2.375" style="3" customWidth="1"/>
    <col min="14366" max="14366" width="2.125" style="3" customWidth="1"/>
    <col min="14367" max="14373" width="1.625" style="3" customWidth="1"/>
    <col min="14374" max="14374" width="2.75" style="3" customWidth="1"/>
    <col min="14375" max="14375" width="3" style="3" customWidth="1"/>
    <col min="14376" max="14376" width="1.625" style="3" customWidth="1"/>
    <col min="14377" max="14377" width="2.25" style="3" customWidth="1"/>
    <col min="14378" max="14378" width="1.625" style="3" customWidth="1"/>
    <col min="14379" max="14379" width="2.25" style="3" customWidth="1"/>
    <col min="14380" max="14381" width="1.625" style="3" customWidth="1"/>
    <col min="14382" max="14382" width="2.625" style="3" customWidth="1"/>
    <col min="14383" max="14387" width="1.625" style="3" customWidth="1"/>
    <col min="14388" max="14390" width="2.125" style="3" customWidth="1"/>
    <col min="14391" max="14393" width="2.5" style="3" customWidth="1"/>
    <col min="14394" max="14394" width="1.125" style="3" customWidth="1"/>
    <col min="14395" max="14395" width="0.75" style="3" customWidth="1"/>
    <col min="14396" max="14402" width="1.625" style="3" customWidth="1"/>
    <col min="14403" max="14432" width="1.25" style="3" customWidth="1"/>
    <col min="14433" max="14484" width="1.625" style="3" customWidth="1"/>
    <col min="14485" max="14592" width="9" style="3"/>
    <col min="14593" max="14593" width="1.625" style="3" customWidth="1"/>
    <col min="14594" max="14594" width="2" style="3" customWidth="1"/>
    <col min="14595" max="14595" width="2.375" style="3" customWidth="1"/>
    <col min="14596" max="14601" width="1.625" style="3" customWidth="1"/>
    <col min="14602" max="14602" width="2.375" style="3" customWidth="1"/>
    <col min="14603" max="14614" width="1.625" style="3" customWidth="1"/>
    <col min="14615" max="14615" width="1.875" style="3" customWidth="1"/>
    <col min="14616" max="14618" width="1.75" style="3" customWidth="1"/>
    <col min="14619" max="14621" width="2.375" style="3" customWidth="1"/>
    <col min="14622" max="14622" width="2.125" style="3" customWidth="1"/>
    <col min="14623" max="14629" width="1.625" style="3" customWidth="1"/>
    <col min="14630" max="14630" width="2.75" style="3" customWidth="1"/>
    <col min="14631" max="14631" width="3" style="3" customWidth="1"/>
    <col min="14632" max="14632" width="1.625" style="3" customWidth="1"/>
    <col min="14633" max="14633" width="2.25" style="3" customWidth="1"/>
    <col min="14634" max="14634" width="1.625" style="3" customWidth="1"/>
    <col min="14635" max="14635" width="2.25" style="3" customWidth="1"/>
    <col min="14636" max="14637" width="1.625" style="3" customWidth="1"/>
    <col min="14638" max="14638" width="2.625" style="3" customWidth="1"/>
    <col min="14639" max="14643" width="1.625" style="3" customWidth="1"/>
    <col min="14644" max="14646" width="2.125" style="3" customWidth="1"/>
    <col min="14647" max="14649" width="2.5" style="3" customWidth="1"/>
    <col min="14650" max="14650" width="1.125" style="3" customWidth="1"/>
    <col min="14651" max="14651" width="0.75" style="3" customWidth="1"/>
    <col min="14652" max="14658" width="1.625" style="3" customWidth="1"/>
    <col min="14659" max="14688" width="1.25" style="3" customWidth="1"/>
    <col min="14689" max="14740" width="1.625" style="3" customWidth="1"/>
    <col min="14741" max="14848" width="9" style="3"/>
    <col min="14849" max="14849" width="1.625" style="3" customWidth="1"/>
    <col min="14850" max="14850" width="2" style="3" customWidth="1"/>
    <col min="14851" max="14851" width="2.375" style="3" customWidth="1"/>
    <col min="14852" max="14857" width="1.625" style="3" customWidth="1"/>
    <col min="14858" max="14858" width="2.375" style="3" customWidth="1"/>
    <col min="14859" max="14870" width="1.625" style="3" customWidth="1"/>
    <col min="14871" max="14871" width="1.875" style="3" customWidth="1"/>
    <col min="14872" max="14874" width="1.75" style="3" customWidth="1"/>
    <col min="14875" max="14877" width="2.375" style="3" customWidth="1"/>
    <col min="14878" max="14878" width="2.125" style="3" customWidth="1"/>
    <col min="14879" max="14885" width="1.625" style="3" customWidth="1"/>
    <col min="14886" max="14886" width="2.75" style="3" customWidth="1"/>
    <col min="14887" max="14887" width="3" style="3" customWidth="1"/>
    <col min="14888" max="14888" width="1.625" style="3" customWidth="1"/>
    <col min="14889" max="14889" width="2.25" style="3" customWidth="1"/>
    <col min="14890" max="14890" width="1.625" style="3" customWidth="1"/>
    <col min="14891" max="14891" width="2.25" style="3" customWidth="1"/>
    <col min="14892" max="14893" width="1.625" style="3" customWidth="1"/>
    <col min="14894" max="14894" width="2.625" style="3" customWidth="1"/>
    <col min="14895" max="14899" width="1.625" style="3" customWidth="1"/>
    <col min="14900" max="14902" width="2.125" style="3" customWidth="1"/>
    <col min="14903" max="14905" width="2.5" style="3" customWidth="1"/>
    <col min="14906" max="14906" width="1.125" style="3" customWidth="1"/>
    <col min="14907" max="14907" width="0.75" style="3" customWidth="1"/>
    <col min="14908" max="14914" width="1.625" style="3" customWidth="1"/>
    <col min="14915" max="14944" width="1.25" style="3" customWidth="1"/>
    <col min="14945" max="14996" width="1.625" style="3" customWidth="1"/>
    <col min="14997" max="15104" width="9" style="3"/>
    <col min="15105" max="15105" width="1.625" style="3" customWidth="1"/>
    <col min="15106" max="15106" width="2" style="3" customWidth="1"/>
    <col min="15107" max="15107" width="2.375" style="3" customWidth="1"/>
    <col min="15108" max="15113" width="1.625" style="3" customWidth="1"/>
    <col min="15114" max="15114" width="2.375" style="3" customWidth="1"/>
    <col min="15115" max="15126" width="1.625" style="3" customWidth="1"/>
    <col min="15127" max="15127" width="1.875" style="3" customWidth="1"/>
    <col min="15128" max="15130" width="1.75" style="3" customWidth="1"/>
    <col min="15131" max="15133" width="2.375" style="3" customWidth="1"/>
    <col min="15134" max="15134" width="2.125" style="3" customWidth="1"/>
    <col min="15135" max="15141" width="1.625" style="3" customWidth="1"/>
    <col min="15142" max="15142" width="2.75" style="3" customWidth="1"/>
    <col min="15143" max="15143" width="3" style="3" customWidth="1"/>
    <col min="15144" max="15144" width="1.625" style="3" customWidth="1"/>
    <col min="15145" max="15145" width="2.25" style="3" customWidth="1"/>
    <col min="15146" max="15146" width="1.625" style="3" customWidth="1"/>
    <col min="15147" max="15147" width="2.25" style="3" customWidth="1"/>
    <col min="15148" max="15149" width="1.625" style="3" customWidth="1"/>
    <col min="15150" max="15150" width="2.625" style="3" customWidth="1"/>
    <col min="15151" max="15155" width="1.625" style="3" customWidth="1"/>
    <col min="15156" max="15158" width="2.125" style="3" customWidth="1"/>
    <col min="15159" max="15161" width="2.5" style="3" customWidth="1"/>
    <col min="15162" max="15162" width="1.125" style="3" customWidth="1"/>
    <col min="15163" max="15163" width="0.75" style="3" customWidth="1"/>
    <col min="15164" max="15170" width="1.625" style="3" customWidth="1"/>
    <col min="15171" max="15200" width="1.25" style="3" customWidth="1"/>
    <col min="15201" max="15252" width="1.625" style="3" customWidth="1"/>
    <col min="15253" max="15360" width="9" style="3"/>
    <col min="15361" max="15361" width="1.625" style="3" customWidth="1"/>
    <col min="15362" max="15362" width="2" style="3" customWidth="1"/>
    <col min="15363" max="15363" width="2.375" style="3" customWidth="1"/>
    <col min="15364" max="15369" width="1.625" style="3" customWidth="1"/>
    <col min="15370" max="15370" width="2.375" style="3" customWidth="1"/>
    <col min="15371" max="15382" width="1.625" style="3" customWidth="1"/>
    <col min="15383" max="15383" width="1.875" style="3" customWidth="1"/>
    <col min="15384" max="15386" width="1.75" style="3" customWidth="1"/>
    <col min="15387" max="15389" width="2.375" style="3" customWidth="1"/>
    <col min="15390" max="15390" width="2.125" style="3" customWidth="1"/>
    <col min="15391" max="15397" width="1.625" style="3" customWidth="1"/>
    <col min="15398" max="15398" width="2.75" style="3" customWidth="1"/>
    <col min="15399" max="15399" width="3" style="3" customWidth="1"/>
    <col min="15400" max="15400" width="1.625" style="3" customWidth="1"/>
    <col min="15401" max="15401" width="2.25" style="3" customWidth="1"/>
    <col min="15402" max="15402" width="1.625" style="3" customWidth="1"/>
    <col min="15403" max="15403" width="2.25" style="3" customWidth="1"/>
    <col min="15404" max="15405" width="1.625" style="3" customWidth="1"/>
    <col min="15406" max="15406" width="2.625" style="3" customWidth="1"/>
    <col min="15407" max="15411" width="1.625" style="3" customWidth="1"/>
    <col min="15412" max="15414" width="2.125" style="3" customWidth="1"/>
    <col min="15415" max="15417" width="2.5" style="3" customWidth="1"/>
    <col min="15418" max="15418" width="1.125" style="3" customWidth="1"/>
    <col min="15419" max="15419" width="0.75" style="3" customWidth="1"/>
    <col min="15420" max="15426" width="1.625" style="3" customWidth="1"/>
    <col min="15427" max="15456" width="1.25" style="3" customWidth="1"/>
    <col min="15457" max="15508" width="1.625" style="3" customWidth="1"/>
    <col min="15509" max="15616" width="9" style="3"/>
    <col min="15617" max="15617" width="1.625" style="3" customWidth="1"/>
    <col min="15618" max="15618" width="2" style="3" customWidth="1"/>
    <col min="15619" max="15619" width="2.375" style="3" customWidth="1"/>
    <col min="15620" max="15625" width="1.625" style="3" customWidth="1"/>
    <col min="15626" max="15626" width="2.375" style="3" customWidth="1"/>
    <col min="15627" max="15638" width="1.625" style="3" customWidth="1"/>
    <col min="15639" max="15639" width="1.875" style="3" customWidth="1"/>
    <col min="15640" max="15642" width="1.75" style="3" customWidth="1"/>
    <col min="15643" max="15645" width="2.375" style="3" customWidth="1"/>
    <col min="15646" max="15646" width="2.125" style="3" customWidth="1"/>
    <col min="15647" max="15653" width="1.625" style="3" customWidth="1"/>
    <col min="15654" max="15654" width="2.75" style="3" customWidth="1"/>
    <col min="15655" max="15655" width="3" style="3" customWidth="1"/>
    <col min="15656" max="15656" width="1.625" style="3" customWidth="1"/>
    <col min="15657" max="15657" width="2.25" style="3" customWidth="1"/>
    <col min="15658" max="15658" width="1.625" style="3" customWidth="1"/>
    <col min="15659" max="15659" width="2.25" style="3" customWidth="1"/>
    <col min="15660" max="15661" width="1.625" style="3" customWidth="1"/>
    <col min="15662" max="15662" width="2.625" style="3" customWidth="1"/>
    <col min="15663" max="15667" width="1.625" style="3" customWidth="1"/>
    <col min="15668" max="15670" width="2.125" style="3" customWidth="1"/>
    <col min="15671" max="15673" width="2.5" style="3" customWidth="1"/>
    <col min="15674" max="15674" width="1.125" style="3" customWidth="1"/>
    <col min="15675" max="15675" width="0.75" style="3" customWidth="1"/>
    <col min="15676" max="15682" width="1.625" style="3" customWidth="1"/>
    <col min="15683" max="15712" width="1.25" style="3" customWidth="1"/>
    <col min="15713" max="15764" width="1.625" style="3" customWidth="1"/>
    <col min="15765" max="15872" width="9" style="3"/>
    <col min="15873" max="15873" width="1.625" style="3" customWidth="1"/>
    <col min="15874" max="15874" width="2" style="3" customWidth="1"/>
    <col min="15875" max="15875" width="2.375" style="3" customWidth="1"/>
    <col min="15876" max="15881" width="1.625" style="3" customWidth="1"/>
    <col min="15882" max="15882" width="2.375" style="3" customWidth="1"/>
    <col min="15883" max="15894" width="1.625" style="3" customWidth="1"/>
    <col min="15895" max="15895" width="1.875" style="3" customWidth="1"/>
    <col min="15896" max="15898" width="1.75" style="3" customWidth="1"/>
    <col min="15899" max="15901" width="2.375" style="3" customWidth="1"/>
    <col min="15902" max="15902" width="2.125" style="3" customWidth="1"/>
    <col min="15903" max="15909" width="1.625" style="3" customWidth="1"/>
    <col min="15910" max="15910" width="2.75" style="3" customWidth="1"/>
    <col min="15911" max="15911" width="3" style="3" customWidth="1"/>
    <col min="15912" max="15912" width="1.625" style="3" customWidth="1"/>
    <col min="15913" max="15913" width="2.25" style="3" customWidth="1"/>
    <col min="15914" max="15914" width="1.625" style="3" customWidth="1"/>
    <col min="15915" max="15915" width="2.25" style="3" customWidth="1"/>
    <col min="15916" max="15917" width="1.625" style="3" customWidth="1"/>
    <col min="15918" max="15918" width="2.625" style="3" customWidth="1"/>
    <col min="15919" max="15923" width="1.625" style="3" customWidth="1"/>
    <col min="15924" max="15926" width="2.125" style="3" customWidth="1"/>
    <col min="15927" max="15929" width="2.5" style="3" customWidth="1"/>
    <col min="15930" max="15930" width="1.125" style="3" customWidth="1"/>
    <col min="15931" max="15931" width="0.75" style="3" customWidth="1"/>
    <col min="15932" max="15938" width="1.625" style="3" customWidth="1"/>
    <col min="15939" max="15968" width="1.25" style="3" customWidth="1"/>
    <col min="15969" max="16020" width="1.625" style="3" customWidth="1"/>
    <col min="16021" max="16128" width="9" style="3"/>
    <col min="16129" max="16129" width="1.625" style="3" customWidth="1"/>
    <col min="16130" max="16130" width="2" style="3" customWidth="1"/>
    <col min="16131" max="16131" width="2.375" style="3" customWidth="1"/>
    <col min="16132" max="16137" width="1.625" style="3" customWidth="1"/>
    <col min="16138" max="16138" width="2.375" style="3" customWidth="1"/>
    <col min="16139" max="16150" width="1.625" style="3" customWidth="1"/>
    <col min="16151" max="16151" width="1.875" style="3" customWidth="1"/>
    <col min="16152" max="16154" width="1.75" style="3" customWidth="1"/>
    <col min="16155" max="16157" width="2.375" style="3" customWidth="1"/>
    <col min="16158" max="16158" width="2.125" style="3" customWidth="1"/>
    <col min="16159" max="16165" width="1.625" style="3" customWidth="1"/>
    <col min="16166" max="16166" width="2.75" style="3" customWidth="1"/>
    <col min="16167" max="16167" width="3" style="3" customWidth="1"/>
    <col min="16168" max="16168" width="1.625" style="3" customWidth="1"/>
    <col min="16169" max="16169" width="2.25" style="3" customWidth="1"/>
    <col min="16170" max="16170" width="1.625" style="3" customWidth="1"/>
    <col min="16171" max="16171" width="2.25" style="3" customWidth="1"/>
    <col min="16172" max="16173" width="1.625" style="3" customWidth="1"/>
    <col min="16174" max="16174" width="2.625" style="3" customWidth="1"/>
    <col min="16175" max="16179" width="1.625" style="3" customWidth="1"/>
    <col min="16180" max="16182" width="2.125" style="3" customWidth="1"/>
    <col min="16183" max="16185" width="2.5" style="3" customWidth="1"/>
    <col min="16186" max="16186" width="1.125" style="3" customWidth="1"/>
    <col min="16187" max="16187" width="0.75" style="3" customWidth="1"/>
    <col min="16188" max="16194" width="1.625" style="3" customWidth="1"/>
    <col min="16195" max="16224" width="1.25" style="3" customWidth="1"/>
    <col min="16225" max="16276" width="1.625" style="3" customWidth="1"/>
    <col min="16277" max="16384" width="9" style="3"/>
  </cols>
  <sheetData>
    <row r="1" spans="1:63" ht="16.5" customHeight="1" x14ac:dyDescent="0.4">
      <c r="A1" s="1" t="s">
        <v>725</v>
      </c>
      <c r="R1" s="64"/>
      <c r="S1" s="64"/>
      <c r="T1" s="64"/>
      <c r="U1" s="64"/>
      <c r="V1" s="64"/>
      <c r="W1" s="64"/>
      <c r="X1" s="64"/>
      <c r="Y1" s="2529" t="s">
        <v>1</v>
      </c>
      <c r="Z1" s="2530"/>
      <c r="AA1" s="2530"/>
      <c r="AB1" s="2530"/>
      <c r="AC1" s="2531"/>
      <c r="AD1" s="2532"/>
      <c r="AE1" s="2532"/>
      <c r="AF1" s="2532"/>
      <c r="AG1" s="2532"/>
      <c r="AH1" s="2532"/>
      <c r="AI1" s="2532"/>
      <c r="AJ1" s="2532"/>
      <c r="AK1" s="2532"/>
      <c r="AL1" s="2532"/>
      <c r="AM1" s="2532"/>
      <c r="AN1" s="2532"/>
      <c r="AO1" s="2532"/>
      <c r="AP1" s="2532"/>
      <c r="AQ1" s="2532"/>
      <c r="AR1" s="2533" t="s">
        <v>2</v>
      </c>
      <c r="AS1" s="2533"/>
      <c r="AT1" s="2533"/>
      <c r="AU1" s="2533"/>
      <c r="AV1" s="2533"/>
      <c r="AW1" s="2533"/>
      <c r="AX1" s="2534"/>
      <c r="AY1" s="2534"/>
      <c r="AZ1" s="2534"/>
      <c r="BA1" s="2534"/>
      <c r="BB1" s="2534"/>
      <c r="BC1" s="2534"/>
      <c r="BD1" s="2535"/>
      <c r="BE1" s="2531" t="s">
        <v>3</v>
      </c>
      <c r="BF1" s="2533"/>
      <c r="BG1" s="2533"/>
    </row>
    <row r="2" spans="1:63" ht="16.5" customHeight="1" x14ac:dyDescent="0.4">
      <c r="R2" s="64"/>
      <c r="S2" s="64"/>
      <c r="T2" s="64"/>
      <c r="U2" s="64"/>
      <c r="V2" s="64"/>
      <c r="W2" s="64"/>
      <c r="X2" s="64"/>
      <c r="Y2" s="1383" t="s">
        <v>532</v>
      </c>
      <c r="Z2" s="1974"/>
      <c r="AA2" s="1974"/>
      <c r="AB2" s="1974"/>
      <c r="AC2" s="2536"/>
      <c r="AD2" s="2538"/>
      <c r="AE2" s="2538"/>
      <c r="AF2" s="2538"/>
      <c r="AG2" s="2538"/>
      <c r="AH2" s="2538"/>
      <c r="AI2" s="2538"/>
      <c r="AJ2" s="2538"/>
      <c r="AK2" s="2538"/>
      <c r="AL2" s="2538"/>
      <c r="AM2" s="2538"/>
      <c r="AN2" s="2538"/>
      <c r="AO2" s="2538"/>
      <c r="AP2" s="2538"/>
      <c r="AQ2" s="2538"/>
      <c r="AR2" s="2347" t="s">
        <v>5</v>
      </c>
      <c r="AS2" s="2347"/>
      <c r="AT2" s="2347"/>
      <c r="AU2" s="2347"/>
      <c r="AV2" s="2347"/>
      <c r="AW2" s="2347"/>
      <c r="AX2" s="2539"/>
      <c r="AY2" s="2539"/>
      <c r="AZ2" s="2539"/>
      <c r="BA2" s="2539"/>
      <c r="BB2" s="2539"/>
      <c r="BC2" s="2539"/>
      <c r="BD2" s="2539"/>
      <c r="BE2" s="2539"/>
      <c r="BF2" s="2539"/>
      <c r="BG2" s="2539"/>
    </row>
    <row r="3" spans="1:63" ht="16.5" customHeight="1" x14ac:dyDescent="0.4">
      <c r="R3" s="64"/>
      <c r="S3" s="64"/>
      <c r="T3" s="64"/>
      <c r="U3" s="64"/>
      <c r="V3" s="64"/>
      <c r="W3" s="64"/>
      <c r="X3" s="64"/>
      <c r="Y3" s="1381"/>
      <c r="Z3" s="1975"/>
      <c r="AA3" s="1975"/>
      <c r="AB3" s="1975"/>
      <c r="AC3" s="2537"/>
      <c r="AD3" s="2538"/>
      <c r="AE3" s="2538"/>
      <c r="AF3" s="2538"/>
      <c r="AG3" s="2538"/>
      <c r="AH3" s="2538"/>
      <c r="AI3" s="2538"/>
      <c r="AJ3" s="2538"/>
      <c r="AK3" s="2538"/>
      <c r="AL3" s="2538"/>
      <c r="AM3" s="2538"/>
      <c r="AN3" s="2538"/>
      <c r="AO3" s="2538"/>
      <c r="AP3" s="2538"/>
      <c r="AQ3" s="2538"/>
      <c r="AR3" s="1380" t="s">
        <v>6</v>
      </c>
      <c r="AS3" s="1380"/>
      <c r="AT3" s="1380"/>
      <c r="AU3" s="1380"/>
      <c r="AV3" s="1380"/>
      <c r="AW3" s="1380"/>
      <c r="AX3" s="2517"/>
      <c r="AY3" s="2517"/>
      <c r="AZ3" s="2517"/>
      <c r="BA3" s="2517"/>
      <c r="BB3" s="2517"/>
      <c r="BC3" s="2517"/>
      <c r="BD3" s="2517"/>
      <c r="BE3" s="2517"/>
      <c r="BF3" s="2517"/>
      <c r="BG3" s="2517"/>
    </row>
    <row r="4" spans="1:63" ht="10.5" customHeight="1" x14ac:dyDescent="0.4">
      <c r="F4" s="1299" t="s">
        <v>726</v>
      </c>
      <c r="G4" s="1299"/>
      <c r="H4" s="1299"/>
      <c r="I4" s="1299"/>
      <c r="J4" s="1299"/>
      <c r="K4" s="1299"/>
      <c r="L4" s="1299"/>
      <c r="M4" s="1299"/>
      <c r="R4" s="2518"/>
      <c r="S4" s="2519"/>
      <c r="T4" s="2519"/>
      <c r="U4" s="2519"/>
      <c r="V4" s="2520"/>
      <c r="W4" s="64"/>
      <c r="X4" s="64"/>
      <c r="Y4" s="64"/>
      <c r="Z4" s="64"/>
      <c r="AA4" s="64"/>
      <c r="AB4" s="64"/>
      <c r="AC4" s="64"/>
      <c r="AD4" s="64"/>
      <c r="AE4" s="64"/>
      <c r="AF4" s="64"/>
      <c r="AG4" s="310"/>
      <c r="AH4" s="310"/>
      <c r="AI4" s="310"/>
      <c r="AJ4" s="310"/>
      <c r="AK4" s="310"/>
      <c r="AL4" s="310"/>
      <c r="AM4" s="310"/>
      <c r="AN4" s="310"/>
      <c r="AO4" s="310"/>
      <c r="AP4" s="310"/>
      <c r="AQ4" s="310"/>
      <c r="AR4" s="310"/>
      <c r="AS4" s="310"/>
      <c r="AT4" s="310"/>
      <c r="AU4" s="310"/>
      <c r="AV4" s="310"/>
      <c r="AW4" s="310"/>
      <c r="AX4" s="3007" t="s">
        <v>8</v>
      </c>
      <c r="AY4" s="3007"/>
      <c r="AZ4" s="3007"/>
      <c r="BA4" s="3007"/>
      <c r="BB4" s="3007"/>
      <c r="BC4" s="3007"/>
      <c r="BD4" s="3007"/>
      <c r="BE4" s="3007"/>
      <c r="BF4" s="3007"/>
      <c r="BG4" s="3007"/>
    </row>
    <row r="5" spans="1:63" ht="10.5" customHeight="1" x14ac:dyDescent="0.4">
      <c r="F5" s="1299"/>
      <c r="G5" s="1299"/>
      <c r="H5" s="1299"/>
      <c r="I5" s="1299"/>
      <c r="J5" s="1299"/>
      <c r="K5" s="1299"/>
      <c r="L5" s="1299"/>
      <c r="M5" s="1299"/>
      <c r="N5" s="1310" t="s">
        <v>9</v>
      </c>
      <c r="O5" s="1310"/>
      <c r="P5" s="1310"/>
      <c r="Q5" s="1311"/>
      <c r="R5" s="2521"/>
      <c r="S5" s="2522"/>
      <c r="T5" s="2522"/>
      <c r="U5" s="2522"/>
      <c r="V5" s="2523"/>
      <c r="W5" s="2527" t="s">
        <v>10</v>
      </c>
      <c r="X5" s="2528"/>
      <c r="Y5" s="2528"/>
      <c r="Z5" s="2528"/>
      <c r="AA5" s="2528"/>
      <c r="AB5" s="2528"/>
      <c r="AC5" s="2528"/>
      <c r="AD5" s="2528"/>
      <c r="AE5" s="2528"/>
      <c r="AF5" s="2528"/>
      <c r="AG5" s="2528"/>
      <c r="AH5" s="2528"/>
      <c r="AI5" s="2528"/>
      <c r="AJ5" s="2528"/>
      <c r="AK5" s="2528"/>
      <c r="AL5" s="2528"/>
      <c r="AM5" s="2528"/>
      <c r="AN5" s="2528"/>
      <c r="AO5" s="2528"/>
      <c r="AP5" s="2528"/>
      <c r="AQ5" s="2528"/>
      <c r="AR5" s="2528"/>
      <c r="AS5" s="2528"/>
      <c r="AT5" s="2528"/>
      <c r="AU5" s="311"/>
      <c r="AV5" s="311"/>
      <c r="AW5" s="311"/>
      <c r="AX5" s="311"/>
      <c r="AY5" s="64"/>
      <c r="AZ5" s="64"/>
      <c r="BA5" s="64"/>
      <c r="BB5" s="64"/>
      <c r="BC5" s="64"/>
      <c r="BD5" s="64"/>
      <c r="BE5" s="64"/>
      <c r="BF5" s="64"/>
      <c r="BG5" s="64"/>
    </row>
    <row r="6" spans="1:63" ht="10.5" customHeight="1" x14ac:dyDescent="0.4">
      <c r="F6" s="1300"/>
      <c r="G6" s="1300"/>
      <c r="H6" s="1300"/>
      <c r="I6" s="1300"/>
      <c r="J6" s="1300"/>
      <c r="K6" s="1300"/>
      <c r="L6" s="1300"/>
      <c r="M6" s="1300"/>
      <c r="N6" s="1310"/>
      <c r="O6" s="1310"/>
      <c r="P6" s="1310"/>
      <c r="Q6" s="1311"/>
      <c r="R6" s="2524"/>
      <c r="S6" s="2525"/>
      <c r="T6" s="2525"/>
      <c r="U6" s="2525"/>
      <c r="V6" s="2526"/>
      <c r="W6" s="2527"/>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311"/>
      <c r="AV6" s="311"/>
      <c r="AW6" s="311"/>
      <c r="AX6" s="311"/>
      <c r="AY6" s="64"/>
      <c r="AZ6" s="64"/>
      <c r="BA6" s="64"/>
      <c r="BB6" s="64"/>
      <c r="BC6" s="64"/>
      <c r="BD6" s="64"/>
      <c r="BE6" s="64"/>
      <c r="BF6" s="64"/>
      <c r="BG6" s="64"/>
    </row>
    <row r="7" spans="1:63" ht="3.75" customHeight="1" x14ac:dyDescent="0.4">
      <c r="M7" s="7"/>
      <c r="N7" s="7"/>
      <c r="O7" s="7"/>
      <c r="P7" s="7"/>
      <c r="Q7" s="7"/>
      <c r="R7" s="8"/>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row>
    <row r="8" spans="1:63" ht="11.25" customHeight="1" x14ac:dyDescent="0.4">
      <c r="A8" s="1297" t="s">
        <v>11</v>
      </c>
      <c r="B8" s="1297"/>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c r="AT8" s="1297"/>
      <c r="AU8" s="1297"/>
      <c r="AV8" s="1297"/>
      <c r="AW8" s="1297"/>
      <c r="AX8" s="1297"/>
      <c r="AY8" s="1297"/>
      <c r="AZ8" s="1297"/>
      <c r="BA8" s="1297"/>
      <c r="BB8" s="1297"/>
      <c r="BC8" s="1297"/>
      <c r="BD8" s="1297"/>
      <c r="BE8" s="1297"/>
      <c r="BF8" s="1297"/>
    </row>
    <row r="9" spans="1:63" ht="11.25" customHeight="1" x14ac:dyDescent="0.4">
      <c r="A9" s="576" t="s">
        <v>12</v>
      </c>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315"/>
      <c r="BI9" s="315"/>
      <c r="BJ9" s="315"/>
      <c r="BK9" s="315"/>
    </row>
    <row r="10" spans="1:63" ht="11.25" customHeight="1" x14ac:dyDescent="0.4">
      <c r="A10" s="576" t="s">
        <v>13</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315"/>
      <c r="BI10" s="315"/>
      <c r="BJ10" s="315"/>
      <c r="BK10" s="315"/>
    </row>
    <row r="11" spans="1:63" ht="11.25" customHeight="1" x14ac:dyDescent="0.4">
      <c r="A11" s="52" t="s">
        <v>207</v>
      </c>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7"/>
      <c r="BI11" s="57"/>
      <c r="BJ11" s="57"/>
      <c r="BK11" s="57"/>
    </row>
    <row r="12" spans="1:63" ht="11.25" customHeight="1" x14ac:dyDescent="0.4">
      <c r="A12" s="52" t="s">
        <v>15</v>
      </c>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57"/>
      <c r="BI12" s="57"/>
      <c r="BJ12" s="57"/>
      <c r="BK12" s="57"/>
    </row>
    <row r="13" spans="1:63" ht="15" customHeight="1" x14ac:dyDescent="0.4">
      <c r="A13" s="2" t="s">
        <v>621</v>
      </c>
    </row>
    <row r="14" spans="1:63" ht="15" customHeight="1" x14ac:dyDescent="0.4">
      <c r="A14" s="1775" t="s">
        <v>622</v>
      </c>
      <c r="B14" s="1259"/>
      <c r="C14" s="1259"/>
      <c r="D14" s="1259"/>
      <c r="E14" s="1259"/>
      <c r="F14" s="1776"/>
      <c r="G14" s="1288">
        <f>W175</f>
        <v>0</v>
      </c>
      <c r="H14" s="1289"/>
      <c r="I14" s="1289"/>
      <c r="J14" s="1289"/>
      <c r="K14" s="894" t="s">
        <v>20</v>
      </c>
      <c r="L14" s="895"/>
      <c r="M14" s="10"/>
      <c r="N14" s="1775" t="s">
        <v>623</v>
      </c>
      <c r="O14" s="1259"/>
      <c r="P14" s="1259"/>
      <c r="Q14" s="1259"/>
      <c r="R14" s="1259"/>
      <c r="S14" s="1776"/>
      <c r="T14" s="1288">
        <f>AA142</f>
        <v>0</v>
      </c>
      <c r="U14" s="1289"/>
      <c r="V14" s="1289"/>
      <c r="W14" s="1289"/>
      <c r="X14" s="894"/>
      <c r="Y14" s="895"/>
      <c r="Z14" s="1775" t="s">
        <v>624</v>
      </c>
      <c r="AA14" s="1259"/>
      <c r="AB14" s="1259"/>
      <c r="AC14" s="1259"/>
      <c r="AD14" s="1259"/>
      <c r="AE14" s="1776"/>
      <c r="AF14" s="3001">
        <f>AT142</f>
        <v>0</v>
      </c>
      <c r="AG14" s="3002"/>
      <c r="AH14" s="3002"/>
      <c r="AI14" s="3002"/>
      <c r="AJ14" s="894" t="s">
        <v>21</v>
      </c>
      <c r="AK14" s="895"/>
      <c r="AL14" s="1775" t="s">
        <v>625</v>
      </c>
      <c r="AM14" s="1259"/>
      <c r="AN14" s="1259"/>
      <c r="AO14" s="1259"/>
      <c r="AP14" s="1259"/>
      <c r="AQ14" s="1776"/>
      <c r="AR14" s="1287" t="s">
        <v>215</v>
      </c>
      <c r="AS14" s="894"/>
      <c r="AT14" s="894"/>
      <c r="AU14" s="894"/>
      <c r="AV14" s="894"/>
      <c r="AW14" s="894"/>
      <c r="AX14" s="894" t="s">
        <v>27</v>
      </c>
      <c r="AY14" s="895"/>
      <c r="AZ14" s="165" t="s">
        <v>626</v>
      </c>
      <c r="BA14" s="165"/>
    </row>
    <row r="15" spans="1:63" ht="15" customHeight="1" x14ac:dyDescent="0.4">
      <c r="A15" s="1777"/>
      <c r="B15" s="1778"/>
      <c r="C15" s="1778"/>
      <c r="D15" s="1778"/>
      <c r="E15" s="1778"/>
      <c r="F15" s="1779"/>
      <c r="G15" s="1269"/>
      <c r="H15" s="1290"/>
      <c r="I15" s="1290"/>
      <c r="J15" s="1290"/>
      <c r="K15" s="884"/>
      <c r="L15" s="897"/>
      <c r="M15" s="10"/>
      <c r="N15" s="1777"/>
      <c r="O15" s="1784"/>
      <c r="P15" s="1784"/>
      <c r="Q15" s="1784"/>
      <c r="R15" s="1784"/>
      <c r="S15" s="1779"/>
      <c r="T15" s="1269"/>
      <c r="U15" s="1290"/>
      <c r="V15" s="1290"/>
      <c r="W15" s="1290"/>
      <c r="X15" s="1283"/>
      <c r="Y15" s="897"/>
      <c r="Z15" s="1777"/>
      <c r="AA15" s="1778"/>
      <c r="AB15" s="1778"/>
      <c r="AC15" s="1778"/>
      <c r="AD15" s="1778"/>
      <c r="AE15" s="1779"/>
      <c r="AF15" s="3005"/>
      <c r="AG15" s="3006"/>
      <c r="AH15" s="3006"/>
      <c r="AI15" s="3006"/>
      <c r="AJ15" s="1283"/>
      <c r="AK15" s="897"/>
      <c r="AL15" s="1777"/>
      <c r="AM15" s="1778"/>
      <c r="AN15" s="1778"/>
      <c r="AO15" s="1778"/>
      <c r="AP15" s="1778"/>
      <c r="AQ15" s="1779"/>
      <c r="AR15" s="1269">
        <f>ROUNDDOWN(AF14/160,1)</f>
        <v>0</v>
      </c>
      <c r="AS15" s="1290"/>
      <c r="AT15" s="1290"/>
      <c r="AU15" s="1290"/>
      <c r="AV15" s="1290"/>
      <c r="AW15" s="1290"/>
      <c r="AX15" s="1283"/>
      <c r="AY15" s="897"/>
      <c r="AZ15" s="165"/>
      <c r="BA15" s="165" t="s">
        <v>217</v>
      </c>
    </row>
    <row r="16" spans="1:63" ht="15" customHeight="1" x14ac:dyDescent="0.4">
      <c r="A16" s="1780"/>
      <c r="B16" s="1781"/>
      <c r="C16" s="1781"/>
      <c r="D16" s="1781"/>
      <c r="E16" s="1781"/>
      <c r="F16" s="1782"/>
      <c r="G16" s="1279"/>
      <c r="H16" s="1280"/>
      <c r="I16" s="1280"/>
      <c r="J16" s="1280"/>
      <c r="K16" s="899" t="s">
        <v>28</v>
      </c>
      <c r="L16" s="900"/>
      <c r="M16" s="10"/>
      <c r="N16" s="1780"/>
      <c r="O16" s="1781"/>
      <c r="P16" s="1781"/>
      <c r="Q16" s="1781"/>
      <c r="R16" s="1781"/>
      <c r="S16" s="1782"/>
      <c r="T16" s="1279"/>
      <c r="U16" s="1280"/>
      <c r="V16" s="1280"/>
      <c r="W16" s="1280"/>
      <c r="X16" s="899" t="s">
        <v>28</v>
      </c>
      <c r="Y16" s="900"/>
      <c r="Z16" s="1780"/>
      <c r="AA16" s="1781"/>
      <c r="AB16" s="1781"/>
      <c r="AC16" s="1781"/>
      <c r="AD16" s="1781"/>
      <c r="AE16" s="1782"/>
      <c r="AF16" s="3003"/>
      <c r="AG16" s="3004"/>
      <c r="AH16" s="3004"/>
      <c r="AI16" s="3004"/>
      <c r="AJ16" s="1281" t="s">
        <v>19</v>
      </c>
      <c r="AK16" s="1282"/>
      <c r="AL16" s="1780"/>
      <c r="AM16" s="1781"/>
      <c r="AN16" s="1781"/>
      <c r="AO16" s="1781"/>
      <c r="AP16" s="1781"/>
      <c r="AQ16" s="1782"/>
      <c r="AR16" s="1279"/>
      <c r="AS16" s="1280"/>
      <c r="AT16" s="1280"/>
      <c r="AU16" s="1280"/>
      <c r="AV16" s="1280"/>
      <c r="AW16" s="1280"/>
      <c r="AX16" s="899" t="s">
        <v>28</v>
      </c>
      <c r="AY16" s="900"/>
    </row>
    <row r="17" spans="1:114" ht="12.75" customHeight="1" x14ac:dyDescent="0.4">
      <c r="A17" s="796" t="s">
        <v>727</v>
      </c>
      <c r="B17" s="1482"/>
      <c r="C17" s="1482"/>
      <c r="D17" s="1482"/>
      <c r="E17" s="1482"/>
      <c r="F17" s="1483"/>
      <c r="G17" s="1288">
        <f>AJ175</f>
        <v>0</v>
      </c>
      <c r="H17" s="1289"/>
      <c r="I17" s="1289"/>
      <c r="J17" s="1289"/>
      <c r="K17" s="894" t="s">
        <v>66</v>
      </c>
      <c r="L17" s="895"/>
      <c r="M17" s="182"/>
      <c r="N17" s="796" t="s">
        <v>727</v>
      </c>
      <c r="O17" s="1482"/>
      <c r="P17" s="1482"/>
      <c r="Q17" s="1482"/>
      <c r="R17" s="1482"/>
      <c r="S17" s="1483"/>
      <c r="T17" s="2824">
        <f>AA143</f>
        <v>0</v>
      </c>
      <c r="U17" s="2711"/>
      <c r="V17" s="2711"/>
      <c r="W17" s="2711"/>
      <c r="X17" s="209"/>
      <c r="Y17" s="210"/>
      <c r="Z17" s="796" t="s">
        <v>728</v>
      </c>
      <c r="AA17" s="1482"/>
      <c r="AB17" s="1482"/>
      <c r="AC17" s="1482"/>
      <c r="AD17" s="1482"/>
      <c r="AE17" s="1483"/>
      <c r="AF17" s="3001">
        <f>AT143</f>
        <v>0</v>
      </c>
      <c r="AG17" s="3002"/>
      <c r="AH17" s="3002"/>
      <c r="AI17" s="3002"/>
      <c r="AJ17" s="894" t="s">
        <v>325</v>
      </c>
      <c r="AK17" s="895"/>
      <c r="AL17" s="796" t="s">
        <v>729</v>
      </c>
      <c r="AM17" s="1482"/>
      <c r="AN17" s="1482"/>
      <c r="AO17" s="1482"/>
      <c r="AP17" s="1482"/>
      <c r="AQ17" s="1483"/>
      <c r="AR17" s="1287" t="s">
        <v>327</v>
      </c>
      <c r="AS17" s="894"/>
      <c r="AT17" s="894"/>
      <c r="AU17" s="894"/>
      <c r="AV17" s="894"/>
      <c r="AW17" s="894"/>
      <c r="AX17" s="894" t="s">
        <v>69</v>
      </c>
      <c r="AY17" s="895"/>
      <c r="AZ17" s="165" t="s">
        <v>730</v>
      </c>
      <c r="BA17" s="165"/>
    </row>
    <row r="18" spans="1:114" ht="24" customHeight="1" x14ac:dyDescent="0.15">
      <c r="A18" s="1487"/>
      <c r="B18" s="1488"/>
      <c r="C18" s="1488"/>
      <c r="D18" s="1488"/>
      <c r="E18" s="1488"/>
      <c r="F18" s="1489"/>
      <c r="G18" s="1279"/>
      <c r="H18" s="1280"/>
      <c r="I18" s="1280"/>
      <c r="J18" s="1280"/>
      <c r="K18" s="2822" t="s">
        <v>28</v>
      </c>
      <c r="L18" s="2823"/>
      <c r="M18" s="182"/>
      <c r="N18" s="1487"/>
      <c r="O18" s="1488"/>
      <c r="P18" s="1488"/>
      <c r="Q18" s="1488"/>
      <c r="R18" s="1488"/>
      <c r="S18" s="1489"/>
      <c r="T18" s="2825"/>
      <c r="U18" s="2826"/>
      <c r="V18" s="2826"/>
      <c r="W18" s="2826"/>
      <c r="X18" s="2822" t="s">
        <v>28</v>
      </c>
      <c r="Y18" s="2823"/>
      <c r="Z18" s="1487"/>
      <c r="AA18" s="1488"/>
      <c r="AB18" s="1488"/>
      <c r="AC18" s="1488"/>
      <c r="AD18" s="1488"/>
      <c r="AE18" s="1489"/>
      <c r="AF18" s="3003"/>
      <c r="AG18" s="3004"/>
      <c r="AH18" s="3004"/>
      <c r="AI18" s="3004"/>
      <c r="AJ18" s="2820" t="s">
        <v>19</v>
      </c>
      <c r="AK18" s="2821"/>
      <c r="AL18" s="1487"/>
      <c r="AM18" s="1488"/>
      <c r="AN18" s="1488"/>
      <c r="AO18" s="1488"/>
      <c r="AP18" s="1488"/>
      <c r="AQ18" s="1489"/>
      <c r="AR18" s="1279">
        <f>ROUNDDOWN(AF17/160,0)</f>
        <v>0</v>
      </c>
      <c r="AS18" s="1280"/>
      <c r="AT18" s="1280"/>
      <c r="AU18" s="1280"/>
      <c r="AV18" s="1280"/>
      <c r="AW18" s="1280"/>
      <c r="AX18" s="2822" t="s">
        <v>28</v>
      </c>
      <c r="AY18" s="2823"/>
      <c r="AZ18" s="165"/>
      <c r="BA18" s="165" t="s">
        <v>217</v>
      </c>
    </row>
    <row r="19" spans="1:114" ht="17.25" customHeight="1" x14ac:dyDescent="0.4">
      <c r="A19" s="1013" t="s">
        <v>731</v>
      </c>
      <c r="B19" s="1014"/>
      <c r="C19" s="1014"/>
      <c r="D19" s="1014"/>
      <c r="E19" s="1014"/>
      <c r="F19" s="1015"/>
      <c r="G19" s="1288">
        <f>BA175</f>
        <v>0</v>
      </c>
      <c r="H19" s="1289"/>
      <c r="I19" s="1289"/>
      <c r="J19" s="1289"/>
      <c r="K19" s="894" t="s">
        <v>71</v>
      </c>
      <c r="L19" s="895"/>
      <c r="M19" s="182"/>
      <c r="N19" s="1013" t="s">
        <v>731</v>
      </c>
      <c r="O19" s="1014"/>
      <c r="P19" s="1014"/>
      <c r="Q19" s="1014"/>
      <c r="R19" s="1014"/>
      <c r="S19" s="1015"/>
      <c r="T19" s="2824">
        <f>AA144</f>
        <v>0</v>
      </c>
      <c r="U19" s="2711"/>
      <c r="V19" s="2711"/>
      <c r="W19" s="2711"/>
      <c r="X19" s="209"/>
      <c r="Y19" s="210"/>
      <c r="Z19" s="1013" t="s">
        <v>732</v>
      </c>
      <c r="AA19" s="1014"/>
      <c r="AB19" s="1014"/>
      <c r="AC19" s="1014"/>
      <c r="AD19" s="1014"/>
      <c r="AE19" s="1015"/>
      <c r="AF19" s="3001">
        <f>AT144</f>
        <v>0</v>
      </c>
      <c r="AG19" s="3002"/>
      <c r="AH19" s="3002"/>
      <c r="AI19" s="3002"/>
      <c r="AJ19" s="894" t="s">
        <v>687</v>
      </c>
      <c r="AK19" s="895"/>
      <c r="AL19" s="1013" t="s">
        <v>733</v>
      </c>
      <c r="AM19" s="1014"/>
      <c r="AN19" s="1014"/>
      <c r="AO19" s="1014"/>
      <c r="AP19" s="1014"/>
      <c r="AQ19" s="1015"/>
      <c r="AR19" s="1287" t="s">
        <v>734</v>
      </c>
      <c r="AS19" s="894"/>
      <c r="AT19" s="894"/>
      <c r="AU19" s="894"/>
      <c r="AV19" s="894"/>
      <c r="AW19" s="894"/>
      <c r="AX19" s="894" t="s">
        <v>76</v>
      </c>
      <c r="AY19" s="895"/>
      <c r="AZ19" s="165" t="s">
        <v>735</v>
      </c>
      <c r="BA19" s="165"/>
    </row>
    <row r="20" spans="1:114" ht="24" customHeight="1" x14ac:dyDescent="0.15">
      <c r="A20" s="1019"/>
      <c r="B20" s="1020"/>
      <c r="C20" s="1020"/>
      <c r="D20" s="1020"/>
      <c r="E20" s="1020"/>
      <c r="F20" s="1021"/>
      <c r="G20" s="1279"/>
      <c r="H20" s="1280"/>
      <c r="I20" s="1280"/>
      <c r="J20" s="1280"/>
      <c r="K20" s="2822" t="s">
        <v>28</v>
      </c>
      <c r="L20" s="2823"/>
      <c r="M20" s="182"/>
      <c r="N20" s="1019"/>
      <c r="O20" s="1020"/>
      <c r="P20" s="1020"/>
      <c r="Q20" s="1020"/>
      <c r="R20" s="1020"/>
      <c r="S20" s="1021"/>
      <c r="T20" s="2825"/>
      <c r="U20" s="2826"/>
      <c r="V20" s="2826"/>
      <c r="W20" s="2826"/>
      <c r="X20" s="2822" t="s">
        <v>28</v>
      </c>
      <c r="Y20" s="2823"/>
      <c r="Z20" s="1019"/>
      <c r="AA20" s="1020"/>
      <c r="AB20" s="1020"/>
      <c r="AC20" s="1020"/>
      <c r="AD20" s="1020"/>
      <c r="AE20" s="1021"/>
      <c r="AF20" s="3003"/>
      <c r="AG20" s="3004"/>
      <c r="AH20" s="3004"/>
      <c r="AI20" s="3004"/>
      <c r="AJ20" s="2820" t="s">
        <v>19</v>
      </c>
      <c r="AK20" s="2821"/>
      <c r="AL20" s="1019"/>
      <c r="AM20" s="1020"/>
      <c r="AN20" s="1020"/>
      <c r="AO20" s="1020"/>
      <c r="AP20" s="1020"/>
      <c r="AQ20" s="1021"/>
      <c r="AR20" s="1279">
        <f>ROUNDDOWN(AF19/160,0)</f>
        <v>0</v>
      </c>
      <c r="AS20" s="1280"/>
      <c r="AT20" s="1280"/>
      <c r="AU20" s="1280"/>
      <c r="AV20" s="1280"/>
      <c r="AW20" s="1280"/>
      <c r="AX20" s="2822" t="s">
        <v>28</v>
      </c>
      <c r="AY20" s="2823"/>
      <c r="AZ20" s="165"/>
      <c r="BA20" s="165" t="s">
        <v>217</v>
      </c>
    </row>
    <row r="21" spans="1:114" ht="24" customHeight="1" thickBot="1" x14ac:dyDescent="0.45">
      <c r="A21" s="1259" t="s">
        <v>631</v>
      </c>
      <c r="B21" s="1259"/>
      <c r="C21" s="1259"/>
      <c r="D21" s="1259"/>
      <c r="E21" s="1259"/>
      <c r="F21" s="1259"/>
      <c r="G21" s="1259"/>
      <c r="H21" s="1259"/>
      <c r="I21" s="1259"/>
      <c r="J21" s="1259"/>
      <c r="K21" s="1259"/>
      <c r="L21" s="1259"/>
      <c r="M21" s="12"/>
      <c r="N21" s="1261" t="s">
        <v>632</v>
      </c>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3"/>
      <c r="AM21" s="13"/>
      <c r="AN21" s="13"/>
      <c r="AO21" s="13"/>
      <c r="AP21" s="13"/>
      <c r="AQ21" s="13"/>
      <c r="AR21" s="12"/>
      <c r="AS21" s="12"/>
      <c r="AT21" s="12"/>
      <c r="AU21" s="12"/>
      <c r="AV21" s="12"/>
      <c r="AW21" s="12"/>
      <c r="AX21" s="12"/>
      <c r="AY21" s="12"/>
    </row>
    <row r="22" spans="1:114" s="16" customFormat="1" ht="13.5" customHeight="1" thickTop="1" x14ac:dyDescent="0.15">
      <c r="A22" s="718" t="s">
        <v>633</v>
      </c>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2815"/>
      <c r="AS22" s="1223" t="s">
        <v>539</v>
      </c>
      <c r="AT22" s="1224"/>
      <c r="AU22" s="1224"/>
      <c r="AV22" s="1224"/>
      <c r="AW22" s="1225"/>
      <c r="AX22" s="1770">
        <f>G14+AR15</f>
        <v>0</v>
      </c>
      <c r="AY22" s="1771"/>
      <c r="AZ22" s="1771"/>
      <c r="BA22" s="1771"/>
      <c r="BB22" s="1771"/>
      <c r="BC22" s="1771"/>
      <c r="BD22" s="1771"/>
      <c r="BE22" s="2510" t="s">
        <v>223</v>
      </c>
      <c r="BF22" s="2510"/>
      <c r="BG22" s="2511"/>
      <c r="BH22" s="3"/>
      <c r="BL22" s="1252"/>
      <c r="BM22" s="1252"/>
      <c r="BN22" s="1252"/>
      <c r="BO22" s="1252"/>
      <c r="BP22" s="1252"/>
      <c r="BQ22" s="1252"/>
      <c r="BR22" s="1252"/>
      <c r="BS22" s="1252"/>
      <c r="BT22" s="1252"/>
      <c r="BU22" s="1252"/>
      <c r="BV22" s="1252"/>
      <c r="BW22" s="1252"/>
      <c r="BX22" s="1252"/>
      <c r="BY22" s="1252"/>
      <c r="BZ22" s="1252"/>
      <c r="CA22" s="1252"/>
      <c r="CB22" s="1252"/>
      <c r="CC22" s="1252"/>
      <c r="CD22" s="1252"/>
      <c r="CE22" s="1252"/>
      <c r="CF22" s="1252"/>
      <c r="CG22" s="1252"/>
      <c r="CH22" s="1252"/>
      <c r="CI22" s="1252"/>
      <c r="CJ22" s="1252"/>
      <c r="CK22" s="1252"/>
      <c r="CL22" s="1252"/>
      <c r="CM22" s="1252"/>
      <c r="CN22" s="1252"/>
      <c r="CO22" s="1252"/>
      <c r="CP22" s="1252"/>
      <c r="CQ22" s="1252"/>
      <c r="CR22" s="1252"/>
      <c r="CS22" s="1252"/>
      <c r="CT22" s="1252"/>
      <c r="CU22" s="1252"/>
      <c r="CV22" s="1252"/>
      <c r="CW22" s="1252"/>
      <c r="CX22" s="1252"/>
      <c r="CY22" s="1252"/>
      <c r="CZ22" s="1252"/>
      <c r="DA22" s="1252"/>
      <c r="DB22" s="1252"/>
      <c r="DC22" s="1252"/>
      <c r="DD22" s="1252"/>
      <c r="DE22" s="1252"/>
      <c r="DF22" s="1252"/>
      <c r="DG22" s="1252"/>
      <c r="DH22" s="1252"/>
      <c r="DI22" s="1252"/>
      <c r="DJ22" s="1252"/>
    </row>
    <row r="23" spans="1:114" s="16" customFormat="1" ht="13.5" customHeight="1" thickBot="1" x14ac:dyDescent="0.2">
      <c r="A23" s="2" t="s">
        <v>736</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26"/>
      <c r="AS23" s="2507"/>
      <c r="AT23" s="2508"/>
      <c r="AU23" s="2508"/>
      <c r="AV23" s="2508"/>
      <c r="AW23" s="2509"/>
      <c r="AX23" s="1772"/>
      <c r="AY23" s="1773"/>
      <c r="AZ23" s="1773"/>
      <c r="BA23" s="1773"/>
      <c r="BB23" s="1773"/>
      <c r="BC23" s="1773"/>
      <c r="BD23" s="1773"/>
      <c r="BE23" s="2512" t="s">
        <v>28</v>
      </c>
      <c r="BF23" s="2512"/>
      <c r="BG23" s="2513"/>
      <c r="BL23" s="1252"/>
      <c r="BM23" s="1252"/>
      <c r="BN23" s="1252"/>
      <c r="BO23" s="1252"/>
      <c r="BP23" s="1252"/>
      <c r="BQ23" s="1252"/>
      <c r="BR23" s="1252"/>
      <c r="BS23" s="1252"/>
      <c r="BT23" s="1252"/>
      <c r="BU23" s="1252"/>
      <c r="BV23" s="1252"/>
      <c r="BW23" s="1252"/>
      <c r="BX23" s="1252"/>
      <c r="BY23" s="1252"/>
      <c r="BZ23" s="1252"/>
      <c r="CA23" s="1252"/>
      <c r="CB23" s="1252"/>
      <c r="CC23" s="1252"/>
      <c r="CD23" s="1252"/>
      <c r="CE23" s="1252"/>
      <c r="CF23" s="1252"/>
      <c r="CG23" s="1252"/>
      <c r="CH23" s="1252"/>
      <c r="CI23" s="1252"/>
      <c r="CJ23" s="1252"/>
      <c r="CK23" s="1252"/>
      <c r="CL23" s="1252"/>
      <c r="CM23" s="1252"/>
      <c r="CN23" s="1252"/>
      <c r="CO23" s="1252"/>
      <c r="CP23" s="1252"/>
      <c r="CQ23" s="1252"/>
      <c r="CR23" s="1252"/>
      <c r="CS23" s="1252"/>
      <c r="CT23" s="1252"/>
      <c r="CU23" s="1252"/>
      <c r="CV23" s="1252"/>
      <c r="CW23" s="1252"/>
      <c r="CX23" s="1252"/>
      <c r="CY23" s="1252"/>
      <c r="CZ23" s="1252"/>
      <c r="DA23" s="1252"/>
      <c r="DB23" s="1252"/>
      <c r="DC23" s="1252"/>
      <c r="DD23" s="1252"/>
      <c r="DE23" s="1252"/>
      <c r="DF23" s="1252"/>
      <c r="DG23" s="1252"/>
      <c r="DH23" s="1252"/>
      <c r="DI23" s="1252"/>
      <c r="DJ23" s="1252"/>
    </row>
    <row r="24" spans="1:114" s="16" customFormat="1" ht="13.5" customHeight="1" thickTop="1" x14ac:dyDescent="0.15">
      <c r="A24" s="2" t="s">
        <v>221</v>
      </c>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167"/>
      <c r="AS24" s="1223" t="s">
        <v>737</v>
      </c>
      <c r="AT24" s="1224"/>
      <c r="AU24" s="1224"/>
      <c r="AV24" s="1224"/>
      <c r="AW24" s="1225"/>
      <c r="AX24" s="1770">
        <f>G17+AR18</f>
        <v>0</v>
      </c>
      <c r="AY24" s="1771"/>
      <c r="AZ24" s="1771"/>
      <c r="BA24" s="1771"/>
      <c r="BB24" s="1771"/>
      <c r="BC24" s="1771"/>
      <c r="BD24" s="1771"/>
      <c r="BE24" s="1460" t="s">
        <v>637</v>
      </c>
      <c r="BF24" s="1460"/>
      <c r="BG24" s="1461"/>
      <c r="BL24" s="384"/>
      <c r="BM24" s="384"/>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384"/>
      <c r="CW24" s="384"/>
      <c r="CX24" s="384"/>
      <c r="CY24" s="384"/>
      <c r="CZ24" s="384"/>
      <c r="DA24" s="384"/>
      <c r="DB24" s="384"/>
      <c r="DC24" s="384"/>
      <c r="DD24" s="384"/>
      <c r="DE24" s="384"/>
      <c r="DF24" s="384"/>
      <c r="DG24" s="384"/>
      <c r="DH24" s="384"/>
      <c r="DI24" s="384"/>
      <c r="DJ24" s="384"/>
    </row>
    <row r="25" spans="1:114" s="168" customFormat="1" ht="13.5" customHeight="1" thickBot="1" x14ac:dyDescent="0.45">
      <c r="A25" s="576" t="s">
        <v>540</v>
      </c>
      <c r="B25" s="2999"/>
      <c r="C25" s="2999"/>
      <c r="D25" s="2999"/>
      <c r="E25" s="2999"/>
      <c r="F25" s="2999"/>
      <c r="G25" s="2999"/>
      <c r="H25" s="2999"/>
      <c r="I25" s="2999"/>
      <c r="J25" s="2999"/>
      <c r="K25" s="2999"/>
      <c r="L25" s="2999"/>
      <c r="M25" s="2999"/>
      <c r="N25" s="2999"/>
      <c r="O25" s="2999"/>
      <c r="P25" s="2999"/>
      <c r="Q25" s="2999"/>
      <c r="R25" s="2999"/>
      <c r="S25" s="2999"/>
      <c r="T25" s="2999"/>
      <c r="U25" s="2999"/>
      <c r="V25" s="2999"/>
      <c r="W25" s="2999"/>
      <c r="X25" s="2999"/>
      <c r="Y25" s="2999"/>
      <c r="Z25" s="2999"/>
      <c r="AA25" s="2999"/>
      <c r="AB25" s="2999"/>
      <c r="AC25" s="2999"/>
      <c r="AD25" s="2999"/>
      <c r="AE25" s="2999"/>
      <c r="AF25" s="2999"/>
      <c r="AG25" s="2999"/>
      <c r="AH25" s="2999"/>
      <c r="AI25" s="2999"/>
      <c r="AJ25" s="2999"/>
      <c r="AK25" s="2999"/>
      <c r="AL25" s="2999"/>
      <c r="AM25" s="2999"/>
      <c r="AN25" s="2999"/>
      <c r="AO25" s="2999"/>
      <c r="AP25" s="2999"/>
      <c r="AQ25" s="2999"/>
      <c r="AR25" s="3000"/>
      <c r="AS25" s="2507"/>
      <c r="AT25" s="2508"/>
      <c r="AU25" s="2508"/>
      <c r="AV25" s="2508"/>
      <c r="AW25" s="2509"/>
      <c r="AX25" s="1772"/>
      <c r="AY25" s="1773"/>
      <c r="AZ25" s="1773"/>
      <c r="BA25" s="1773"/>
      <c r="BB25" s="1773"/>
      <c r="BC25" s="1773"/>
      <c r="BD25" s="1773"/>
      <c r="BE25" s="2512" t="s">
        <v>28</v>
      </c>
      <c r="BF25" s="2512"/>
      <c r="BG25" s="2513"/>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row>
    <row r="26" spans="1:114" ht="13.5" customHeight="1" thickTop="1" x14ac:dyDescent="0.15">
      <c r="A26" s="576" t="s">
        <v>541</v>
      </c>
      <c r="B26" s="576"/>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K26" s="576"/>
      <c r="AL26" s="576"/>
      <c r="AM26" s="576"/>
      <c r="AN26" s="576"/>
      <c r="AO26" s="576"/>
      <c r="AP26" s="576"/>
      <c r="AQ26" s="576"/>
      <c r="AR26" s="2998"/>
      <c r="AS26" s="2284" t="s">
        <v>738</v>
      </c>
      <c r="AT26" s="2285"/>
      <c r="AU26" s="2285"/>
      <c r="AV26" s="2285"/>
      <c r="AW26" s="2286"/>
      <c r="AX26" s="1770">
        <f>G19+AR20</f>
        <v>0</v>
      </c>
      <c r="AY26" s="1771"/>
      <c r="AZ26" s="1771"/>
      <c r="BA26" s="1771"/>
      <c r="BB26" s="1771"/>
      <c r="BC26" s="1771"/>
      <c r="BD26" s="1771"/>
      <c r="BE26" s="1460" t="s">
        <v>739</v>
      </c>
      <c r="BF26" s="1460"/>
      <c r="BG26" s="146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row>
    <row r="27" spans="1:114" ht="13.5" customHeight="1" thickBot="1" x14ac:dyDescent="0.45">
      <c r="AS27" s="2287"/>
      <c r="AT27" s="2288"/>
      <c r="AU27" s="2288"/>
      <c r="AV27" s="2288"/>
      <c r="AW27" s="2289"/>
      <c r="AX27" s="1772"/>
      <c r="AY27" s="1773"/>
      <c r="AZ27" s="1773"/>
      <c r="BA27" s="1773"/>
      <c r="BB27" s="1773"/>
      <c r="BC27" s="1773"/>
      <c r="BD27" s="1773"/>
      <c r="BE27" s="1464" t="s">
        <v>28</v>
      </c>
      <c r="BF27" s="1464"/>
      <c r="BG27" s="1465"/>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row>
    <row r="28" spans="1:114" ht="15" customHeight="1" thickTop="1" thickBot="1" x14ac:dyDescent="0.45">
      <c r="A28" s="167" t="s">
        <v>542</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row>
    <row r="29" spans="1:114" ht="12.75" customHeight="1" x14ac:dyDescent="0.4">
      <c r="B29" s="573" t="s">
        <v>44</v>
      </c>
      <c r="C29" s="675"/>
      <c r="D29" s="555" t="s">
        <v>226</v>
      </c>
      <c r="E29" s="674"/>
      <c r="F29" s="674"/>
      <c r="G29" s="674"/>
      <c r="H29" s="674"/>
      <c r="I29" s="675"/>
      <c r="J29" s="555" t="s">
        <v>46</v>
      </c>
      <c r="K29" s="556"/>
      <c r="L29" s="556"/>
      <c r="M29" s="556"/>
      <c r="N29" s="556"/>
      <c r="O29" s="557"/>
      <c r="P29" s="2129">
        <f>R4</f>
        <v>0</v>
      </c>
      <c r="Q29" s="2130"/>
      <c r="R29" s="2130"/>
      <c r="S29" s="1214" t="s">
        <v>47</v>
      </c>
      <c r="T29" s="1214"/>
      <c r="U29" s="1214"/>
      <c r="V29" s="1214"/>
      <c r="W29" s="1214"/>
      <c r="X29" s="1214"/>
      <c r="Y29" s="1214"/>
      <c r="Z29" s="1214"/>
      <c r="AA29" s="1214"/>
      <c r="AB29" s="1214"/>
      <c r="AC29" s="2505"/>
      <c r="AD29" s="317"/>
      <c r="AE29" s="205"/>
      <c r="AF29" s="205"/>
      <c r="AG29" s="744" t="s">
        <v>543</v>
      </c>
      <c r="AH29" s="556"/>
      <c r="AI29" s="556"/>
      <c r="AJ29" s="556"/>
      <c r="AK29" s="556"/>
      <c r="AL29" s="556"/>
      <c r="AM29" s="556"/>
      <c r="AN29" s="556"/>
      <c r="AO29" s="556"/>
      <c r="AP29" s="556"/>
      <c r="AQ29" s="556"/>
      <c r="AR29" s="556"/>
      <c r="AS29" s="556"/>
      <c r="AT29" s="556"/>
      <c r="AU29" s="556"/>
      <c r="AV29" s="556"/>
      <c r="AW29" s="556"/>
      <c r="AX29" s="557"/>
      <c r="BN29" s="51"/>
      <c r="BO29" s="51"/>
      <c r="BP29" s="51"/>
      <c r="BQ29" s="51"/>
      <c r="BR29" s="2979" t="s">
        <v>740</v>
      </c>
      <c r="BS29" s="2980"/>
      <c r="BT29" s="2980"/>
      <c r="BU29" s="2980"/>
      <c r="BV29" s="2980"/>
      <c r="BW29" s="2980"/>
      <c r="BX29" s="2980"/>
      <c r="BY29" s="2980"/>
      <c r="BZ29" s="2980"/>
      <c r="CA29" s="2980"/>
      <c r="CB29" s="2980"/>
      <c r="CC29" s="2980"/>
      <c r="CD29" s="2980"/>
      <c r="CE29" s="2980"/>
      <c r="CF29" s="2980"/>
      <c r="CG29" s="2980"/>
      <c r="CH29" s="2980"/>
      <c r="CI29" s="2980"/>
      <c r="CJ29" s="2980"/>
      <c r="CK29" s="2980"/>
      <c r="CL29" s="2980"/>
      <c r="CM29" s="2980"/>
      <c r="CN29" s="2980"/>
      <c r="CO29" s="2980"/>
      <c r="CP29" s="2980"/>
      <c r="CQ29" s="2980"/>
      <c r="CR29" s="2980"/>
      <c r="CS29" s="2980"/>
      <c r="CT29" s="2980"/>
      <c r="CU29" s="2981"/>
    </row>
    <row r="30" spans="1:114" ht="12.75" customHeight="1" x14ac:dyDescent="0.4">
      <c r="B30" s="676"/>
      <c r="C30" s="678"/>
      <c r="D30" s="676"/>
      <c r="E30" s="1759"/>
      <c r="F30" s="1759"/>
      <c r="G30" s="1759"/>
      <c r="H30" s="1759"/>
      <c r="I30" s="678"/>
      <c r="J30" s="558"/>
      <c r="K30" s="559"/>
      <c r="L30" s="559"/>
      <c r="M30" s="559"/>
      <c r="N30" s="559"/>
      <c r="O30" s="560"/>
      <c r="P30" s="2131"/>
      <c r="Q30" s="2132"/>
      <c r="R30" s="2132"/>
      <c r="S30" s="1216"/>
      <c r="T30" s="1216"/>
      <c r="U30" s="1216"/>
      <c r="V30" s="1216"/>
      <c r="W30" s="1216"/>
      <c r="X30" s="1216"/>
      <c r="Y30" s="1216"/>
      <c r="Z30" s="1216"/>
      <c r="AA30" s="1216"/>
      <c r="AB30" s="1216"/>
      <c r="AC30" s="2506"/>
      <c r="AD30" s="318"/>
      <c r="AE30" s="319"/>
      <c r="AF30" s="319"/>
      <c r="AG30" s="559"/>
      <c r="AH30" s="559"/>
      <c r="AI30" s="559"/>
      <c r="AJ30" s="559"/>
      <c r="AK30" s="559"/>
      <c r="AL30" s="559"/>
      <c r="AM30" s="559"/>
      <c r="AN30" s="559"/>
      <c r="AO30" s="559"/>
      <c r="AP30" s="559"/>
      <c r="AQ30" s="559"/>
      <c r="AR30" s="559"/>
      <c r="AS30" s="559"/>
      <c r="AT30" s="559"/>
      <c r="AU30" s="559"/>
      <c r="AV30" s="559"/>
      <c r="AW30" s="559"/>
      <c r="AX30" s="560"/>
      <c r="BN30" s="51"/>
      <c r="BO30" s="51"/>
      <c r="BP30" s="51"/>
      <c r="BQ30" s="51"/>
      <c r="BR30" s="2982" t="s">
        <v>741</v>
      </c>
      <c r="BS30" s="2983"/>
      <c r="BT30" s="2983"/>
      <c r="BU30" s="2984"/>
      <c r="BV30" s="2988" t="s">
        <v>534</v>
      </c>
      <c r="BW30" s="2989"/>
      <c r="BX30" s="2989"/>
      <c r="BY30" s="2990"/>
      <c r="BZ30" s="2988" t="s">
        <v>742</v>
      </c>
      <c r="CA30" s="2989"/>
      <c r="CB30" s="2989"/>
      <c r="CC30" s="2990"/>
      <c r="CD30" s="2988" t="s">
        <v>106</v>
      </c>
      <c r="CE30" s="2989"/>
      <c r="CF30" s="2990"/>
      <c r="CG30" s="2994" t="s">
        <v>741</v>
      </c>
      <c r="CH30" s="2983"/>
      <c r="CI30" s="2983"/>
      <c r="CJ30" s="2984"/>
      <c r="CK30" s="2988" t="s">
        <v>534</v>
      </c>
      <c r="CL30" s="2989"/>
      <c r="CM30" s="2989"/>
      <c r="CN30" s="2990"/>
      <c r="CO30" s="2988" t="s">
        <v>742</v>
      </c>
      <c r="CP30" s="2989"/>
      <c r="CQ30" s="2989"/>
      <c r="CR30" s="2990"/>
      <c r="CS30" s="2988" t="s">
        <v>106</v>
      </c>
      <c r="CT30" s="2989"/>
      <c r="CU30" s="2996"/>
    </row>
    <row r="31" spans="1:114" ht="12.75" customHeight="1" x14ac:dyDescent="0.4">
      <c r="B31" s="676"/>
      <c r="C31" s="678"/>
      <c r="D31" s="676"/>
      <c r="E31" s="1759"/>
      <c r="F31" s="1759"/>
      <c r="G31" s="1759"/>
      <c r="H31" s="1759"/>
      <c r="I31" s="678"/>
      <c r="J31" s="558"/>
      <c r="K31" s="559"/>
      <c r="L31" s="559"/>
      <c r="M31" s="559"/>
      <c r="N31" s="559"/>
      <c r="O31" s="560"/>
      <c r="P31" s="1222" t="s">
        <v>49</v>
      </c>
      <c r="Q31" s="1191"/>
      <c r="R31" s="1191"/>
      <c r="S31" s="1191"/>
      <c r="T31" s="1191"/>
      <c r="U31" s="1191"/>
      <c r="V31" s="1191"/>
      <c r="W31" s="1191"/>
      <c r="X31" s="1192" t="s">
        <v>50</v>
      </c>
      <c r="Y31" s="1191"/>
      <c r="Z31" s="1191"/>
      <c r="AA31" s="1191"/>
      <c r="AB31" s="1191"/>
      <c r="AC31" s="1193"/>
      <c r="AD31" s="1192" t="s">
        <v>51</v>
      </c>
      <c r="AE31" s="1191"/>
      <c r="AF31" s="1191"/>
      <c r="AG31" s="1191"/>
      <c r="AH31" s="1191"/>
      <c r="AI31" s="1191"/>
      <c r="AJ31" s="1193"/>
      <c r="AK31" s="1745"/>
      <c r="AL31" s="782"/>
      <c r="AM31" s="782"/>
      <c r="AN31" s="782"/>
      <c r="AO31" s="782"/>
      <c r="AP31" s="782"/>
      <c r="AQ31" s="782"/>
      <c r="AR31" s="782"/>
      <c r="AS31" s="782"/>
      <c r="AT31" s="782"/>
      <c r="AU31" s="782"/>
      <c r="AV31" s="782"/>
      <c r="AW31" s="782"/>
      <c r="AX31" s="783"/>
      <c r="BR31" s="2985"/>
      <c r="BS31" s="2986"/>
      <c r="BT31" s="2986"/>
      <c r="BU31" s="2987"/>
      <c r="BV31" s="2991"/>
      <c r="BW31" s="2992"/>
      <c r="BX31" s="2992"/>
      <c r="BY31" s="2993"/>
      <c r="BZ31" s="2991"/>
      <c r="CA31" s="2992"/>
      <c r="CB31" s="2992"/>
      <c r="CC31" s="2993"/>
      <c r="CD31" s="2991"/>
      <c r="CE31" s="2992"/>
      <c r="CF31" s="2993"/>
      <c r="CG31" s="2995"/>
      <c r="CH31" s="2986"/>
      <c r="CI31" s="2986"/>
      <c r="CJ31" s="2987"/>
      <c r="CK31" s="2991"/>
      <c r="CL31" s="2992"/>
      <c r="CM31" s="2992"/>
      <c r="CN31" s="2993"/>
      <c r="CO31" s="2991"/>
      <c r="CP31" s="2992"/>
      <c r="CQ31" s="2992"/>
      <c r="CR31" s="2993"/>
      <c r="CS31" s="2991"/>
      <c r="CT31" s="2992"/>
      <c r="CU31" s="2997"/>
    </row>
    <row r="32" spans="1:114" ht="12.75" customHeight="1" thickBot="1" x14ac:dyDescent="0.45">
      <c r="B32" s="1082"/>
      <c r="C32" s="1209"/>
      <c r="D32" s="676"/>
      <c r="E32" s="677"/>
      <c r="F32" s="677"/>
      <c r="G32" s="677"/>
      <c r="H32" s="677"/>
      <c r="I32" s="678"/>
      <c r="J32" s="2503"/>
      <c r="K32" s="1464"/>
      <c r="L32" s="1464"/>
      <c r="M32" s="1464"/>
      <c r="N32" s="1464"/>
      <c r="O32" s="2504"/>
      <c r="P32" s="2805" t="s">
        <v>230</v>
      </c>
      <c r="Q32" s="2806"/>
      <c r="R32" s="2806"/>
      <c r="S32" s="2806"/>
      <c r="T32" s="2806" t="s">
        <v>231</v>
      </c>
      <c r="U32" s="2806"/>
      <c r="V32" s="2806"/>
      <c r="W32" s="386"/>
      <c r="X32" s="2139" t="s">
        <v>230</v>
      </c>
      <c r="Y32" s="2139"/>
      <c r="Z32" s="2807"/>
      <c r="AA32" s="2138" t="s">
        <v>638</v>
      </c>
      <c r="AB32" s="2807"/>
      <c r="AC32" s="387"/>
      <c r="AD32" s="2492"/>
      <c r="AE32" s="1464"/>
      <c r="AF32" s="1464"/>
      <c r="AG32" s="1464"/>
      <c r="AH32" s="1464"/>
      <c r="AI32" s="1464"/>
      <c r="AJ32" s="2493"/>
      <c r="AK32" s="2494"/>
      <c r="AL32" s="1475"/>
      <c r="AM32" s="1475"/>
      <c r="AN32" s="1475"/>
      <c r="AO32" s="1475"/>
      <c r="AP32" s="1475"/>
      <c r="AQ32" s="1475"/>
      <c r="AR32" s="1475"/>
      <c r="AS32" s="1475"/>
      <c r="AT32" s="1475"/>
      <c r="AU32" s="1475"/>
      <c r="AV32" s="1475"/>
      <c r="AW32" s="1475"/>
      <c r="AX32" s="1476"/>
      <c r="BR32" s="2973" t="s">
        <v>743</v>
      </c>
      <c r="BS32" s="2959"/>
      <c r="BT32" s="2959"/>
      <c r="BU32" s="2959"/>
      <c r="BV32" s="2959" t="s">
        <v>744</v>
      </c>
      <c r="BW32" s="2959"/>
      <c r="BX32" s="2959"/>
      <c r="BY32" s="2959"/>
      <c r="BZ32" s="2959" t="s">
        <v>745</v>
      </c>
      <c r="CA32" s="2959"/>
      <c r="CB32" s="2959"/>
      <c r="CC32" s="2959"/>
      <c r="CD32" s="2959" t="s">
        <v>744</v>
      </c>
      <c r="CE32" s="2959"/>
      <c r="CF32" s="2959"/>
      <c r="CG32" s="2959" t="s">
        <v>746</v>
      </c>
      <c r="CH32" s="2959"/>
      <c r="CI32" s="2959"/>
      <c r="CJ32" s="2959"/>
      <c r="CK32" s="2959" t="s">
        <v>747</v>
      </c>
      <c r="CL32" s="2959"/>
      <c r="CM32" s="2959"/>
      <c r="CN32" s="2959"/>
      <c r="CO32" s="2959" t="s">
        <v>745</v>
      </c>
      <c r="CP32" s="2959"/>
      <c r="CQ32" s="2959"/>
      <c r="CR32" s="2959"/>
      <c r="CS32" s="2959" t="s">
        <v>747</v>
      </c>
      <c r="CT32" s="2959"/>
      <c r="CU32" s="2960"/>
    </row>
    <row r="33" spans="2:99" ht="12.75" customHeight="1" thickTop="1" x14ac:dyDescent="0.4">
      <c r="B33" s="2975" t="s">
        <v>748</v>
      </c>
      <c r="C33" s="2976"/>
      <c r="D33" s="1755" t="s">
        <v>233</v>
      </c>
      <c r="E33" s="2495"/>
      <c r="F33" s="2495"/>
      <c r="G33" s="2495"/>
      <c r="H33" s="2495"/>
      <c r="I33" s="2496"/>
      <c r="J33" s="2497"/>
      <c r="K33" s="2498"/>
      <c r="L33" s="2498"/>
      <c r="M33" s="2498"/>
      <c r="N33" s="2498"/>
      <c r="O33" s="2499" t="s">
        <v>28</v>
      </c>
      <c r="P33" s="2811"/>
      <c r="Q33" s="2812"/>
      <c r="R33" s="2812"/>
      <c r="S33" s="2812"/>
      <c r="T33" s="2812"/>
      <c r="U33" s="2812"/>
      <c r="V33" s="2812"/>
      <c r="W33" s="2502" t="s">
        <v>28</v>
      </c>
      <c r="X33" s="2800"/>
      <c r="Y33" s="2801"/>
      <c r="Z33" s="2801"/>
      <c r="AA33" s="2802"/>
      <c r="AB33" s="2802"/>
      <c r="AC33" s="2803" t="s">
        <v>28</v>
      </c>
      <c r="AD33" s="2477"/>
      <c r="AE33" s="2478"/>
      <c r="AF33" s="2478"/>
      <c r="AG33" s="2478"/>
      <c r="AH33" s="2478"/>
      <c r="AI33" s="2478"/>
      <c r="AJ33" s="2479"/>
      <c r="AK33" s="2974" t="s">
        <v>749</v>
      </c>
      <c r="AL33" s="1233"/>
      <c r="AM33" s="1233"/>
      <c r="AN33" s="1233"/>
      <c r="AO33" s="1233"/>
      <c r="AP33" s="1233"/>
      <c r="AQ33" s="1233"/>
      <c r="AR33" s="1233"/>
      <c r="AS33" s="1233"/>
      <c r="AT33" s="1233"/>
      <c r="AU33" s="1233"/>
      <c r="AV33" s="1233"/>
      <c r="AW33" s="1233"/>
      <c r="AX33" s="1989"/>
      <c r="BR33" s="2973" t="s">
        <v>750</v>
      </c>
      <c r="BS33" s="2959"/>
      <c r="BT33" s="2959"/>
      <c r="BU33" s="2959"/>
      <c r="BV33" s="2959" t="s">
        <v>751</v>
      </c>
      <c r="BW33" s="2959"/>
      <c r="BX33" s="2959"/>
      <c r="BY33" s="2959"/>
      <c r="BZ33" s="2959" t="s">
        <v>745</v>
      </c>
      <c r="CA33" s="2959"/>
      <c r="CB33" s="2959"/>
      <c r="CC33" s="2959"/>
      <c r="CD33" s="2959" t="s">
        <v>751</v>
      </c>
      <c r="CE33" s="2959"/>
      <c r="CF33" s="2959"/>
      <c r="CG33" s="2959"/>
      <c r="CH33" s="2959"/>
      <c r="CI33" s="2959"/>
      <c r="CJ33" s="2959"/>
      <c r="CK33" s="2959" t="s">
        <v>751</v>
      </c>
      <c r="CL33" s="2959"/>
      <c r="CM33" s="2959"/>
      <c r="CN33" s="2959"/>
      <c r="CO33" s="2959" t="s">
        <v>751</v>
      </c>
      <c r="CP33" s="2959"/>
      <c r="CQ33" s="2959"/>
      <c r="CR33" s="2959"/>
      <c r="CS33" s="2959" t="s">
        <v>752</v>
      </c>
      <c r="CT33" s="2959"/>
      <c r="CU33" s="2960"/>
    </row>
    <row r="34" spans="2:99" ht="12.75" customHeight="1" x14ac:dyDescent="0.4">
      <c r="B34" s="1603"/>
      <c r="C34" s="1604"/>
      <c r="D34" s="1646"/>
      <c r="E34" s="1167"/>
      <c r="F34" s="1167"/>
      <c r="G34" s="1167"/>
      <c r="H34" s="1167"/>
      <c r="I34" s="1168"/>
      <c r="J34" s="2488"/>
      <c r="K34" s="2442"/>
      <c r="L34" s="2442"/>
      <c r="M34" s="2442"/>
      <c r="N34" s="2442"/>
      <c r="O34" s="2432"/>
      <c r="P34" s="2782"/>
      <c r="Q34" s="2783"/>
      <c r="R34" s="2783"/>
      <c r="S34" s="2783"/>
      <c r="T34" s="2783"/>
      <c r="U34" s="2783"/>
      <c r="V34" s="2783"/>
      <c r="W34" s="2491"/>
      <c r="X34" s="2787"/>
      <c r="Y34" s="2788"/>
      <c r="Z34" s="2788"/>
      <c r="AA34" s="2793"/>
      <c r="AB34" s="2793"/>
      <c r="AC34" s="2770"/>
      <c r="AD34" s="2480"/>
      <c r="AE34" s="2481"/>
      <c r="AF34" s="2481"/>
      <c r="AG34" s="2481"/>
      <c r="AH34" s="2481"/>
      <c r="AI34" s="2481"/>
      <c r="AJ34" s="2482"/>
      <c r="AK34" s="1194"/>
      <c r="AL34" s="559"/>
      <c r="AM34" s="559"/>
      <c r="AN34" s="559"/>
      <c r="AO34" s="559"/>
      <c r="AP34" s="559"/>
      <c r="AQ34" s="559"/>
      <c r="AR34" s="559"/>
      <c r="AS34" s="559"/>
      <c r="AT34" s="559"/>
      <c r="AU34" s="559"/>
      <c r="AV34" s="559"/>
      <c r="AW34" s="559"/>
      <c r="AX34" s="560"/>
      <c r="BR34" s="2973"/>
      <c r="BS34" s="2959"/>
      <c r="BT34" s="2959"/>
      <c r="BU34" s="2959"/>
      <c r="BV34" s="2959" t="s">
        <v>744</v>
      </c>
      <c r="BW34" s="2959"/>
      <c r="BX34" s="2959"/>
      <c r="BY34" s="2959"/>
      <c r="BZ34" s="2959" t="s">
        <v>744</v>
      </c>
      <c r="CA34" s="2959"/>
      <c r="CB34" s="2959"/>
      <c r="CC34" s="2959"/>
      <c r="CD34" s="2959" t="s">
        <v>751</v>
      </c>
      <c r="CE34" s="2959"/>
      <c r="CF34" s="2959"/>
      <c r="CG34" s="2959" t="s">
        <v>753</v>
      </c>
      <c r="CH34" s="2959"/>
      <c r="CI34" s="2959"/>
      <c r="CJ34" s="2959"/>
      <c r="CK34" s="2959" t="s">
        <v>751</v>
      </c>
      <c r="CL34" s="2959"/>
      <c r="CM34" s="2959"/>
      <c r="CN34" s="2959"/>
      <c r="CO34" s="2959" t="s">
        <v>751</v>
      </c>
      <c r="CP34" s="2959"/>
      <c r="CQ34" s="2959"/>
      <c r="CR34" s="2959"/>
      <c r="CS34" s="2959" t="s">
        <v>752</v>
      </c>
      <c r="CT34" s="2959"/>
      <c r="CU34" s="2960"/>
    </row>
    <row r="35" spans="2:99" ht="12.75" customHeight="1" x14ac:dyDescent="0.4">
      <c r="B35" s="1603"/>
      <c r="C35" s="1604"/>
      <c r="D35" s="1643" t="s">
        <v>546</v>
      </c>
      <c r="E35" s="1153"/>
      <c r="F35" s="1153"/>
      <c r="G35" s="1153"/>
      <c r="H35" s="1153"/>
      <c r="I35" s="1154"/>
      <c r="J35" s="2486"/>
      <c r="K35" s="2487"/>
      <c r="L35" s="2487"/>
      <c r="M35" s="2487"/>
      <c r="N35" s="2487"/>
      <c r="O35" s="2431" t="s">
        <v>28</v>
      </c>
      <c r="P35" s="2780"/>
      <c r="Q35" s="2781"/>
      <c r="R35" s="2781"/>
      <c r="S35" s="2781"/>
      <c r="T35" s="2781"/>
      <c r="U35" s="2781"/>
      <c r="V35" s="2781"/>
      <c r="W35" s="2491" t="s">
        <v>28</v>
      </c>
      <c r="X35" s="2784"/>
      <c r="Y35" s="2785"/>
      <c r="Z35" s="2785"/>
      <c r="AA35" s="2792"/>
      <c r="AB35" s="2792"/>
      <c r="AC35" s="2770" t="s">
        <v>28</v>
      </c>
      <c r="AD35" s="2480"/>
      <c r="AE35" s="2481"/>
      <c r="AF35" s="2481"/>
      <c r="AG35" s="2481"/>
      <c r="AH35" s="2481"/>
      <c r="AI35" s="2481"/>
      <c r="AJ35" s="2482"/>
      <c r="AK35" s="1194"/>
      <c r="AL35" s="559"/>
      <c r="AM35" s="559"/>
      <c r="AN35" s="559"/>
      <c r="AO35" s="559"/>
      <c r="AP35" s="559"/>
      <c r="AQ35" s="559"/>
      <c r="AR35" s="559"/>
      <c r="AS35" s="559"/>
      <c r="AT35" s="559"/>
      <c r="AU35" s="559"/>
      <c r="AV35" s="559"/>
      <c r="AW35" s="559"/>
      <c r="AX35" s="560"/>
      <c r="BR35" s="2973" t="s">
        <v>754</v>
      </c>
      <c r="BS35" s="2959"/>
      <c r="BT35" s="2959"/>
      <c r="BU35" s="2959"/>
      <c r="BV35" s="2959" t="s">
        <v>751</v>
      </c>
      <c r="BW35" s="2959"/>
      <c r="BX35" s="2959"/>
      <c r="BY35" s="2959"/>
      <c r="BZ35" s="2959" t="s">
        <v>745</v>
      </c>
      <c r="CA35" s="2959"/>
      <c r="CB35" s="2959"/>
      <c r="CC35" s="2959"/>
      <c r="CD35" s="2959" t="s">
        <v>751</v>
      </c>
      <c r="CE35" s="2959"/>
      <c r="CF35" s="2959"/>
      <c r="CG35" s="2959"/>
      <c r="CH35" s="2959"/>
      <c r="CI35" s="2959"/>
      <c r="CJ35" s="2959"/>
      <c r="CK35" s="2959" t="s">
        <v>747</v>
      </c>
      <c r="CL35" s="2959"/>
      <c r="CM35" s="2959"/>
      <c r="CN35" s="2959"/>
      <c r="CO35" s="2959" t="s">
        <v>744</v>
      </c>
      <c r="CP35" s="2959"/>
      <c r="CQ35" s="2959"/>
      <c r="CR35" s="2959"/>
      <c r="CS35" s="2959" t="s">
        <v>752</v>
      </c>
      <c r="CT35" s="2959"/>
      <c r="CU35" s="2960"/>
    </row>
    <row r="36" spans="2:99" ht="12.75" customHeight="1" x14ac:dyDescent="0.4">
      <c r="B36" s="1603"/>
      <c r="C36" s="1604"/>
      <c r="D36" s="1646"/>
      <c r="E36" s="1167"/>
      <c r="F36" s="1167"/>
      <c r="G36" s="1167"/>
      <c r="H36" s="1167"/>
      <c r="I36" s="1168"/>
      <c r="J36" s="2488"/>
      <c r="K36" s="2442"/>
      <c r="L36" s="2442"/>
      <c r="M36" s="2442"/>
      <c r="N36" s="2442"/>
      <c r="O36" s="2489"/>
      <c r="P36" s="2782"/>
      <c r="Q36" s="2783"/>
      <c r="R36" s="2783"/>
      <c r="S36" s="2783"/>
      <c r="T36" s="2783"/>
      <c r="U36" s="2783"/>
      <c r="V36" s="2783"/>
      <c r="W36" s="2491"/>
      <c r="X36" s="2787"/>
      <c r="Y36" s="2788"/>
      <c r="Z36" s="2788"/>
      <c r="AA36" s="2793"/>
      <c r="AB36" s="2793"/>
      <c r="AC36" s="2770"/>
      <c r="AD36" s="2480"/>
      <c r="AE36" s="2481"/>
      <c r="AF36" s="2481"/>
      <c r="AG36" s="2481"/>
      <c r="AH36" s="2481"/>
      <c r="AI36" s="2481"/>
      <c r="AJ36" s="2482"/>
      <c r="AK36" s="1194"/>
      <c r="AL36" s="559"/>
      <c r="AM36" s="559"/>
      <c r="AN36" s="559"/>
      <c r="AO36" s="559"/>
      <c r="AP36" s="559"/>
      <c r="AQ36" s="559"/>
      <c r="AR36" s="559"/>
      <c r="AS36" s="559"/>
      <c r="AT36" s="559"/>
      <c r="AU36" s="559"/>
      <c r="AV36" s="559"/>
      <c r="AW36" s="559"/>
      <c r="AX36" s="560"/>
      <c r="BR36" s="2961" t="s">
        <v>755</v>
      </c>
      <c r="BS36" s="2962"/>
      <c r="BT36" s="2962"/>
      <c r="BU36" s="2963"/>
      <c r="BV36" s="2959" t="s">
        <v>751</v>
      </c>
      <c r="BW36" s="2959"/>
      <c r="BX36" s="2959"/>
      <c r="BY36" s="2959"/>
      <c r="BZ36" s="2959" t="s">
        <v>744</v>
      </c>
      <c r="CA36" s="2959"/>
      <c r="CB36" s="2959"/>
      <c r="CC36" s="2959"/>
      <c r="CD36" s="2959" t="s">
        <v>747</v>
      </c>
      <c r="CE36" s="2959"/>
      <c r="CF36" s="2959"/>
      <c r="CG36" s="2967" t="s">
        <v>756</v>
      </c>
      <c r="CH36" s="2968"/>
      <c r="CI36" s="2968"/>
      <c r="CJ36" s="2968"/>
      <c r="CK36" s="2968"/>
      <c r="CL36" s="2968"/>
      <c r="CM36" s="2968"/>
      <c r="CN36" s="2968"/>
      <c r="CO36" s="2968"/>
      <c r="CP36" s="2968"/>
      <c r="CQ36" s="2968"/>
      <c r="CR36" s="2968"/>
      <c r="CS36" s="2968"/>
      <c r="CT36" s="2968"/>
      <c r="CU36" s="2969"/>
    </row>
    <row r="37" spans="2:99" ht="12.75" customHeight="1" thickBot="1" x14ac:dyDescent="0.45">
      <c r="B37" s="1603"/>
      <c r="C37" s="1604"/>
      <c r="D37" s="1643" t="s">
        <v>642</v>
      </c>
      <c r="E37" s="1153"/>
      <c r="F37" s="1153"/>
      <c r="G37" s="1153"/>
      <c r="H37" s="1153"/>
      <c r="I37" s="1154"/>
      <c r="J37" s="1631">
        <f>J33+J35</f>
        <v>0</v>
      </c>
      <c r="K37" s="1148"/>
      <c r="L37" s="1148"/>
      <c r="M37" s="1148"/>
      <c r="N37" s="1148"/>
      <c r="O37" s="895" t="s">
        <v>28</v>
      </c>
      <c r="P37" s="2772">
        <f>P33+P35</f>
        <v>0</v>
      </c>
      <c r="Q37" s="2768"/>
      <c r="R37" s="2768"/>
      <c r="S37" s="2768"/>
      <c r="T37" s="2768">
        <f>T33+T35</f>
        <v>0</v>
      </c>
      <c r="U37" s="2768"/>
      <c r="V37" s="2768"/>
      <c r="W37" s="883" t="s">
        <v>28</v>
      </c>
      <c r="X37" s="1631">
        <f>X33+X35</f>
        <v>0</v>
      </c>
      <c r="Y37" s="1148"/>
      <c r="Z37" s="1148"/>
      <c r="AA37" s="2768">
        <f>AA33+AA35</f>
        <v>0</v>
      </c>
      <c r="AB37" s="2768"/>
      <c r="AC37" s="2770" t="s">
        <v>28</v>
      </c>
      <c r="AD37" s="1711">
        <f>P37+T37+X37+AA37</f>
        <v>0</v>
      </c>
      <c r="AE37" s="880"/>
      <c r="AF37" s="880"/>
      <c r="AG37" s="880"/>
      <c r="AH37" s="880"/>
      <c r="AI37" s="880"/>
      <c r="AJ37" s="1712"/>
      <c r="AK37" s="1619"/>
      <c r="AL37" s="674"/>
      <c r="AM37" s="674"/>
      <c r="AN37" s="674"/>
      <c r="AO37" s="674"/>
      <c r="AP37" s="674"/>
      <c r="AQ37" s="674"/>
      <c r="AR37" s="2006"/>
      <c r="AS37" s="2006"/>
      <c r="AT37" s="2006"/>
      <c r="AU37" s="2006"/>
      <c r="AV37" s="894" t="s">
        <v>28</v>
      </c>
      <c r="AW37" s="894"/>
      <c r="AX37" s="895" t="s">
        <v>79</v>
      </c>
      <c r="BK37" s="320"/>
      <c r="BL37" s="320"/>
      <c r="BR37" s="2964"/>
      <c r="BS37" s="2965"/>
      <c r="BT37" s="2965"/>
      <c r="BU37" s="2966"/>
      <c r="BV37" s="2948" t="s">
        <v>747</v>
      </c>
      <c r="BW37" s="2949"/>
      <c r="BX37" s="2949"/>
      <c r="BY37" s="2950"/>
      <c r="BZ37" s="2948" t="s">
        <v>745</v>
      </c>
      <c r="CA37" s="2949"/>
      <c r="CB37" s="2949"/>
      <c r="CC37" s="2950"/>
      <c r="CD37" s="2948" t="s">
        <v>747</v>
      </c>
      <c r="CE37" s="2949"/>
      <c r="CF37" s="2950"/>
      <c r="CG37" s="2970"/>
      <c r="CH37" s="2971"/>
      <c r="CI37" s="2971"/>
      <c r="CJ37" s="2971"/>
      <c r="CK37" s="2971"/>
      <c r="CL37" s="2971"/>
      <c r="CM37" s="2971"/>
      <c r="CN37" s="2971"/>
      <c r="CO37" s="2971"/>
      <c r="CP37" s="2971"/>
      <c r="CQ37" s="2971"/>
      <c r="CR37" s="2971"/>
      <c r="CS37" s="2971"/>
      <c r="CT37" s="2971"/>
      <c r="CU37" s="2972"/>
    </row>
    <row r="38" spans="2:99" ht="12.75" customHeight="1" thickBot="1" x14ac:dyDescent="0.45">
      <c r="B38" s="1603"/>
      <c r="C38" s="1604"/>
      <c r="D38" s="2080"/>
      <c r="E38" s="1127"/>
      <c r="F38" s="1127"/>
      <c r="G38" s="1127"/>
      <c r="H38" s="1127"/>
      <c r="I38" s="1128"/>
      <c r="J38" s="1130"/>
      <c r="K38" s="1108"/>
      <c r="L38" s="1108"/>
      <c r="M38" s="1108"/>
      <c r="N38" s="1108"/>
      <c r="O38" s="1132"/>
      <c r="P38" s="2773"/>
      <c r="Q38" s="2769"/>
      <c r="R38" s="2769"/>
      <c r="S38" s="2769"/>
      <c r="T38" s="2769"/>
      <c r="U38" s="2769"/>
      <c r="V38" s="2769"/>
      <c r="W38" s="2083"/>
      <c r="X38" s="1130"/>
      <c r="Y38" s="1108"/>
      <c r="Z38" s="1108"/>
      <c r="AA38" s="2769"/>
      <c r="AB38" s="2769"/>
      <c r="AC38" s="2771"/>
      <c r="AD38" s="2474"/>
      <c r="AE38" s="1965"/>
      <c r="AF38" s="1965"/>
      <c r="AG38" s="1965"/>
      <c r="AH38" s="1965"/>
      <c r="AI38" s="1965"/>
      <c r="AJ38" s="2475"/>
      <c r="AK38" s="1113"/>
      <c r="AL38" s="1072"/>
      <c r="AM38" s="1072"/>
      <c r="AN38" s="1072"/>
      <c r="AO38" s="1072"/>
      <c r="AP38" s="1072"/>
      <c r="AQ38" s="1072"/>
      <c r="AR38" s="2443"/>
      <c r="AS38" s="2443"/>
      <c r="AT38" s="2443"/>
      <c r="AU38" s="2443"/>
      <c r="AV38" s="1079"/>
      <c r="AW38" s="1079"/>
      <c r="AX38" s="1132"/>
      <c r="BK38" s="320"/>
      <c r="BL38" s="321"/>
    </row>
    <row r="39" spans="2:99" ht="12.75" customHeight="1" x14ac:dyDescent="0.4">
      <c r="B39" s="1603"/>
      <c r="C39" s="1604"/>
      <c r="D39" s="2774" t="s">
        <v>639</v>
      </c>
      <c r="E39" s="2775"/>
      <c r="F39" s="2775"/>
      <c r="G39" s="2775"/>
      <c r="H39" s="2775"/>
      <c r="I39" s="2775"/>
      <c r="J39" s="2775"/>
      <c r="K39" s="2775"/>
      <c r="L39" s="2775"/>
      <c r="M39" s="2951" t="s">
        <v>757</v>
      </c>
      <c r="N39" s="2952"/>
      <c r="O39" s="2953"/>
      <c r="P39" s="2486"/>
      <c r="Q39" s="2487"/>
      <c r="R39" s="2487"/>
      <c r="S39" s="2957"/>
      <c r="T39" s="2943"/>
      <c r="U39" s="2958"/>
      <c r="V39" s="2944"/>
      <c r="W39" s="2431" t="s">
        <v>28</v>
      </c>
      <c r="X39" s="2370"/>
      <c r="Y39" s="2371"/>
      <c r="Z39" s="2941"/>
      <c r="AA39" s="2943"/>
      <c r="AB39" s="2944"/>
      <c r="AC39" s="1159" t="s">
        <v>28</v>
      </c>
      <c r="AD39" s="1174">
        <f>P39+T39+X39+AA39</f>
        <v>0</v>
      </c>
      <c r="AE39" s="1148"/>
      <c r="AF39" s="1148"/>
      <c r="AG39" s="1148"/>
      <c r="AH39" s="1148"/>
      <c r="AI39" s="1148"/>
      <c r="AJ39" s="1175"/>
      <c r="AK39" s="1146" t="s">
        <v>758</v>
      </c>
      <c r="AL39" s="2947"/>
      <c r="AM39" s="2947"/>
      <c r="AN39" s="2947"/>
      <c r="AO39" s="2947"/>
      <c r="AP39" s="2947"/>
      <c r="AQ39" s="2947"/>
      <c r="AR39" s="1107">
        <f>AD39*0.3</f>
        <v>0</v>
      </c>
      <c r="AS39" s="1107"/>
      <c r="AT39" s="1107"/>
      <c r="AU39" s="1107"/>
      <c r="AV39" s="894" t="s">
        <v>28</v>
      </c>
      <c r="AW39" s="894"/>
      <c r="AX39" s="675" t="s">
        <v>759</v>
      </c>
    </row>
    <row r="40" spans="2:99" ht="12.75" customHeight="1" x14ac:dyDescent="0.4">
      <c r="B40" s="1603"/>
      <c r="C40" s="1604"/>
      <c r="D40" s="2776"/>
      <c r="E40" s="2777"/>
      <c r="F40" s="2777"/>
      <c r="G40" s="2777"/>
      <c r="H40" s="2777"/>
      <c r="I40" s="2777"/>
      <c r="J40" s="2777"/>
      <c r="K40" s="2777"/>
      <c r="L40" s="2777"/>
      <c r="M40" s="2954"/>
      <c r="N40" s="2955"/>
      <c r="O40" s="2956"/>
      <c r="P40" s="2488"/>
      <c r="Q40" s="2442"/>
      <c r="R40" s="2442"/>
      <c r="S40" s="2946"/>
      <c r="T40" s="2945"/>
      <c r="U40" s="2442"/>
      <c r="V40" s="2946"/>
      <c r="W40" s="2489"/>
      <c r="X40" s="2374"/>
      <c r="Y40" s="2375"/>
      <c r="Z40" s="2942"/>
      <c r="AA40" s="2945"/>
      <c r="AB40" s="2946"/>
      <c r="AC40" s="1173"/>
      <c r="AD40" s="1178"/>
      <c r="AE40" s="1150"/>
      <c r="AF40" s="1150"/>
      <c r="AG40" s="1150"/>
      <c r="AH40" s="1150"/>
      <c r="AI40" s="1150"/>
      <c r="AJ40" s="1179"/>
      <c r="AK40" s="1189"/>
      <c r="AL40" s="1190"/>
      <c r="AM40" s="1190"/>
      <c r="AN40" s="1190"/>
      <c r="AO40" s="1190"/>
      <c r="AP40" s="1190"/>
      <c r="AQ40" s="1190"/>
      <c r="AR40" s="1150"/>
      <c r="AS40" s="1150"/>
      <c r="AT40" s="1150"/>
      <c r="AU40" s="1150"/>
      <c r="AV40" s="899"/>
      <c r="AW40" s="899"/>
      <c r="AX40" s="681"/>
    </row>
    <row r="41" spans="2:99" ht="12.75" customHeight="1" x14ac:dyDescent="0.4">
      <c r="B41" s="1603"/>
      <c r="C41" s="1604"/>
      <c r="D41" s="555" t="s">
        <v>760</v>
      </c>
      <c r="E41" s="556"/>
      <c r="F41" s="556"/>
      <c r="G41" s="556"/>
      <c r="H41" s="556"/>
      <c r="I41" s="556"/>
      <c r="J41" s="556"/>
      <c r="K41" s="556"/>
      <c r="L41" s="556"/>
      <c r="M41" s="556"/>
      <c r="N41" s="556"/>
      <c r="O41" s="557"/>
      <c r="P41" s="2929"/>
      <c r="Q41" s="2930"/>
      <c r="R41" s="2930"/>
      <c r="S41" s="2930"/>
      <c r="T41" s="2930"/>
      <c r="U41" s="2930"/>
      <c r="V41" s="2930"/>
      <c r="W41" s="2933"/>
      <c r="X41" s="2929"/>
      <c r="Y41" s="2930"/>
      <c r="Z41" s="2930"/>
      <c r="AA41" s="2930"/>
      <c r="AB41" s="2930"/>
      <c r="AC41" s="2935"/>
      <c r="AD41" s="2937"/>
      <c r="AE41" s="2930"/>
      <c r="AF41" s="2930"/>
      <c r="AG41" s="2930"/>
      <c r="AH41" s="2930"/>
      <c r="AI41" s="2930"/>
      <c r="AJ41" s="2938"/>
      <c r="AK41" s="559" t="s">
        <v>238</v>
      </c>
      <c r="AL41" s="677"/>
      <c r="AM41" s="677"/>
      <c r="AN41" s="677"/>
      <c r="AO41" s="677"/>
      <c r="AP41" s="677"/>
      <c r="AQ41" s="677"/>
      <c r="AR41" s="1150">
        <f>ROUNDUP(AR37+AR39,0)</f>
        <v>0</v>
      </c>
      <c r="AS41" s="1150"/>
      <c r="AT41" s="1150"/>
      <c r="AU41" s="1150"/>
      <c r="AV41" s="894" t="s">
        <v>28</v>
      </c>
      <c r="AW41" s="894"/>
      <c r="AX41" s="895" t="s">
        <v>83</v>
      </c>
      <c r="AY41" s="165" t="s">
        <v>239</v>
      </c>
      <c r="AZ41" s="165"/>
      <c r="BK41" s="320"/>
      <c r="BL41" s="320"/>
    </row>
    <row r="42" spans="2:99" ht="12.75" customHeight="1" thickBot="1" x14ac:dyDescent="0.45">
      <c r="B42" s="1603"/>
      <c r="C42" s="1604"/>
      <c r="D42" s="1627"/>
      <c r="E42" s="1105"/>
      <c r="F42" s="1105"/>
      <c r="G42" s="1105"/>
      <c r="H42" s="1105"/>
      <c r="I42" s="1105"/>
      <c r="J42" s="1105"/>
      <c r="K42" s="1105"/>
      <c r="L42" s="1105"/>
      <c r="M42" s="1105"/>
      <c r="N42" s="1105"/>
      <c r="O42" s="1106"/>
      <c r="P42" s="2931"/>
      <c r="Q42" s="2932"/>
      <c r="R42" s="2932"/>
      <c r="S42" s="2932"/>
      <c r="T42" s="2932"/>
      <c r="U42" s="2932"/>
      <c r="V42" s="2932"/>
      <c r="W42" s="2934"/>
      <c r="X42" s="2931"/>
      <c r="Y42" s="2932"/>
      <c r="Z42" s="2932"/>
      <c r="AA42" s="2932"/>
      <c r="AB42" s="2932"/>
      <c r="AC42" s="2936"/>
      <c r="AD42" s="2939"/>
      <c r="AE42" s="2932"/>
      <c r="AF42" s="2932"/>
      <c r="AG42" s="2932"/>
      <c r="AH42" s="2932"/>
      <c r="AI42" s="2932"/>
      <c r="AJ42" s="2940"/>
      <c r="AK42" s="1072"/>
      <c r="AL42" s="1072"/>
      <c r="AM42" s="1072"/>
      <c r="AN42" s="1072"/>
      <c r="AO42" s="1072"/>
      <c r="AP42" s="1072"/>
      <c r="AQ42" s="1072"/>
      <c r="AR42" s="1965"/>
      <c r="AS42" s="1965"/>
      <c r="AT42" s="1965"/>
      <c r="AU42" s="1965"/>
      <c r="AV42" s="1079"/>
      <c r="AW42" s="1079"/>
      <c r="AX42" s="1132"/>
      <c r="AY42" s="165"/>
      <c r="AZ42" s="165" t="s">
        <v>658</v>
      </c>
      <c r="BK42" s="320"/>
      <c r="BL42" s="321"/>
    </row>
    <row r="43" spans="2:99" ht="12.75" customHeight="1" x14ac:dyDescent="0.4">
      <c r="B43" s="1603"/>
      <c r="C43" s="1604"/>
      <c r="D43" s="2763" t="s">
        <v>761</v>
      </c>
      <c r="E43" s="2764"/>
      <c r="F43" s="2764"/>
      <c r="G43" s="2764"/>
      <c r="H43" s="2764"/>
      <c r="I43" s="2764"/>
      <c r="J43" s="2764"/>
      <c r="K43" s="2764"/>
      <c r="L43" s="2764"/>
      <c r="M43" s="2764"/>
      <c r="N43" s="2764"/>
      <c r="O43" s="2764"/>
      <c r="P43" s="2764"/>
      <c r="Q43" s="2764"/>
      <c r="R43" s="2764"/>
      <c r="S43" s="2764"/>
      <c r="T43" s="2764"/>
      <c r="U43" s="2764"/>
      <c r="V43" s="2764"/>
      <c r="W43" s="2764"/>
      <c r="X43" s="2764"/>
      <c r="Y43" s="2764"/>
      <c r="Z43" s="2764"/>
      <c r="AA43" s="2764"/>
      <c r="AB43" s="2764"/>
      <c r="AC43" s="2764"/>
      <c r="AD43" s="2764"/>
      <c r="AE43" s="2764"/>
      <c r="AF43" s="1694"/>
      <c r="AG43" s="388"/>
      <c r="AH43" s="68"/>
      <c r="AI43" s="68"/>
      <c r="AJ43" s="68"/>
      <c r="AK43" s="68"/>
      <c r="AL43" s="68"/>
      <c r="AM43" s="68"/>
      <c r="AN43" s="68"/>
      <c r="AO43" s="68"/>
      <c r="AP43" s="68"/>
      <c r="AQ43" s="68"/>
      <c r="AR43" s="2570">
        <f>IF(AND((P37+X37)&gt;=1),0.5,0)</f>
        <v>0</v>
      </c>
      <c r="AS43" s="2570"/>
      <c r="AT43" s="2570"/>
      <c r="AU43" s="2570"/>
      <c r="AV43" s="882" t="s">
        <v>28</v>
      </c>
      <c r="AW43" s="882"/>
      <c r="AX43" s="883" t="s">
        <v>262</v>
      </c>
      <c r="AY43" s="165"/>
      <c r="AZ43" s="165"/>
    </row>
    <row r="44" spans="2:99" ht="12.75" customHeight="1" x14ac:dyDescent="0.4">
      <c r="B44" s="1603"/>
      <c r="C44" s="1604"/>
      <c r="D44" s="2763"/>
      <c r="E44" s="2764"/>
      <c r="F44" s="2764"/>
      <c r="G44" s="2764"/>
      <c r="H44" s="2764"/>
      <c r="I44" s="2764"/>
      <c r="J44" s="2764"/>
      <c r="K44" s="2764"/>
      <c r="L44" s="2764"/>
      <c r="M44" s="2764"/>
      <c r="N44" s="2764"/>
      <c r="O44" s="2764"/>
      <c r="P44" s="2764"/>
      <c r="Q44" s="2764"/>
      <c r="R44" s="2764"/>
      <c r="S44" s="2764"/>
      <c r="T44" s="2764"/>
      <c r="U44" s="2764"/>
      <c r="V44" s="2764"/>
      <c r="W44" s="2764"/>
      <c r="X44" s="2764"/>
      <c r="Y44" s="2764"/>
      <c r="Z44" s="2764"/>
      <c r="AA44" s="2764"/>
      <c r="AB44" s="2764"/>
      <c r="AC44" s="2764"/>
      <c r="AD44" s="2764"/>
      <c r="AE44" s="2764"/>
      <c r="AF44" s="1694"/>
      <c r="AG44" s="389"/>
      <c r="AH44" s="70"/>
      <c r="AI44" s="70"/>
      <c r="AJ44" s="70"/>
      <c r="AK44" s="70"/>
      <c r="AL44" s="70"/>
      <c r="AM44" s="70"/>
      <c r="AN44" s="70"/>
      <c r="AO44" s="70"/>
      <c r="AP44" s="70"/>
      <c r="AQ44" s="70"/>
      <c r="AR44" s="1997"/>
      <c r="AS44" s="1997"/>
      <c r="AT44" s="1997"/>
      <c r="AU44" s="1997"/>
      <c r="AV44" s="882"/>
      <c r="AW44" s="882"/>
      <c r="AX44" s="883"/>
      <c r="AY44" s="165"/>
      <c r="AZ44" s="165"/>
    </row>
    <row r="45" spans="2:99" ht="12.75" customHeight="1" x14ac:dyDescent="0.4">
      <c r="B45" s="1603"/>
      <c r="C45" s="1604"/>
      <c r="D45" s="2765" t="s">
        <v>762</v>
      </c>
      <c r="E45" s="2766"/>
      <c r="F45" s="2766"/>
      <c r="G45" s="2766"/>
      <c r="H45" s="2766"/>
      <c r="I45" s="2766"/>
      <c r="J45" s="2766"/>
      <c r="K45" s="2766"/>
      <c r="L45" s="2766"/>
      <c r="M45" s="2766"/>
      <c r="N45" s="2766"/>
      <c r="O45" s="2766"/>
      <c r="P45" s="2766"/>
      <c r="Q45" s="2766"/>
      <c r="R45" s="2766"/>
      <c r="S45" s="2766"/>
      <c r="T45" s="2766"/>
      <c r="U45" s="2766"/>
      <c r="V45" s="2766"/>
      <c r="W45" s="2766"/>
      <c r="X45" s="2766"/>
      <c r="Y45" s="2766"/>
      <c r="Z45" s="2766"/>
      <c r="AA45" s="2766"/>
      <c r="AB45" s="2766"/>
      <c r="AC45" s="2766"/>
      <c r="AD45" s="2766"/>
      <c r="AE45" s="2766"/>
      <c r="AF45" s="2767"/>
      <c r="AG45" s="388"/>
      <c r="AH45" s="68"/>
      <c r="AI45" s="68"/>
      <c r="AJ45" s="68"/>
      <c r="AK45" s="68"/>
      <c r="AL45" s="68"/>
      <c r="AM45" s="68"/>
      <c r="AN45" s="68"/>
      <c r="AO45" s="68"/>
      <c r="AP45" s="68"/>
      <c r="AQ45" s="68"/>
      <c r="AR45" s="1997">
        <f>AR41+AR43</f>
        <v>0</v>
      </c>
      <c r="AS45" s="1997"/>
      <c r="AT45" s="1997"/>
      <c r="AU45" s="1997"/>
      <c r="AV45" s="882" t="s">
        <v>28</v>
      </c>
      <c r="AW45" s="882"/>
      <c r="AX45" s="883" t="s">
        <v>263</v>
      </c>
      <c r="AY45" s="165"/>
      <c r="AZ45" s="165"/>
    </row>
    <row r="46" spans="2:99" ht="12.75" customHeight="1" thickBot="1" x14ac:dyDescent="0.45">
      <c r="B46" s="2977"/>
      <c r="C46" s="2978"/>
      <c r="D46" s="2924"/>
      <c r="E46" s="2925"/>
      <c r="F46" s="2925"/>
      <c r="G46" s="2925"/>
      <c r="H46" s="2925"/>
      <c r="I46" s="2925"/>
      <c r="J46" s="2925"/>
      <c r="K46" s="2925"/>
      <c r="L46" s="2925"/>
      <c r="M46" s="2925"/>
      <c r="N46" s="2925"/>
      <c r="O46" s="2925"/>
      <c r="P46" s="2925"/>
      <c r="Q46" s="2925"/>
      <c r="R46" s="2925"/>
      <c r="S46" s="2925"/>
      <c r="T46" s="2925"/>
      <c r="U46" s="2925"/>
      <c r="V46" s="2925"/>
      <c r="W46" s="2925"/>
      <c r="X46" s="2925"/>
      <c r="Y46" s="2925"/>
      <c r="Z46" s="2925"/>
      <c r="AA46" s="2925"/>
      <c r="AB46" s="2925"/>
      <c r="AC46" s="2925"/>
      <c r="AD46" s="2925"/>
      <c r="AE46" s="2925"/>
      <c r="AF46" s="2926"/>
      <c r="AG46" s="390"/>
      <c r="AH46" s="331"/>
      <c r="AI46" s="331"/>
      <c r="AJ46" s="331"/>
      <c r="AK46" s="331"/>
      <c r="AL46" s="331"/>
      <c r="AM46" s="331"/>
      <c r="AN46" s="331"/>
      <c r="AO46" s="331"/>
      <c r="AP46" s="331"/>
      <c r="AQ46" s="331"/>
      <c r="AR46" s="1998"/>
      <c r="AS46" s="1998"/>
      <c r="AT46" s="1998"/>
      <c r="AU46" s="1998"/>
      <c r="AV46" s="1623"/>
      <c r="AW46" s="1623"/>
      <c r="AX46" s="2083"/>
      <c r="AY46" s="41" t="s">
        <v>763</v>
      </c>
      <c r="AZ46" s="165"/>
    </row>
    <row r="47" spans="2:99" ht="12.75" customHeight="1" x14ac:dyDescent="0.4">
      <c r="B47" s="2927" t="s">
        <v>553</v>
      </c>
      <c r="C47" s="2928"/>
      <c r="D47" s="2762" t="s">
        <v>764</v>
      </c>
      <c r="E47" s="1083"/>
      <c r="F47" s="1083"/>
      <c r="G47" s="1083"/>
      <c r="H47" s="1083"/>
      <c r="I47" s="1083"/>
      <c r="J47" s="1083"/>
      <c r="K47" s="1083"/>
      <c r="L47" s="1083"/>
      <c r="M47" s="1083"/>
      <c r="N47" s="1083"/>
      <c r="O47" s="1083"/>
      <c r="P47" s="1083"/>
      <c r="Q47" s="1083"/>
      <c r="R47" s="1083"/>
      <c r="S47" s="1083"/>
      <c r="T47" s="1083"/>
      <c r="U47" s="1083"/>
      <c r="V47" s="1083"/>
      <c r="W47" s="1083"/>
      <c r="X47" s="1083"/>
      <c r="Y47" s="1083"/>
      <c r="Z47" s="1083"/>
      <c r="AA47" s="1083"/>
      <c r="AB47" s="1083"/>
      <c r="AC47" s="1083"/>
      <c r="AD47" s="1083"/>
      <c r="AE47" s="1083"/>
      <c r="AF47" s="1605"/>
      <c r="AG47" s="302"/>
      <c r="AH47" s="7"/>
      <c r="AI47" s="7"/>
      <c r="AJ47" s="7"/>
      <c r="AK47" s="7"/>
      <c r="AL47" s="7"/>
      <c r="AM47" s="7"/>
      <c r="AN47" s="7"/>
      <c r="AO47" s="7"/>
      <c r="AP47" s="7"/>
      <c r="AQ47" s="7"/>
      <c r="AR47" s="2442"/>
      <c r="AS47" s="2442"/>
      <c r="AT47" s="2442"/>
      <c r="AU47" s="2442"/>
      <c r="AV47" s="884" t="s">
        <v>28</v>
      </c>
      <c r="AW47" s="884"/>
      <c r="AX47" s="897" t="s">
        <v>264</v>
      </c>
    </row>
    <row r="48" spans="2:99" ht="12.75" customHeight="1" x14ac:dyDescent="0.4">
      <c r="B48" s="2927"/>
      <c r="C48" s="2928"/>
      <c r="D48" s="2760"/>
      <c r="E48" s="1062"/>
      <c r="F48" s="1062"/>
      <c r="G48" s="1062"/>
      <c r="H48" s="1062"/>
      <c r="I48" s="1062"/>
      <c r="J48" s="1062"/>
      <c r="K48" s="1062"/>
      <c r="L48" s="1062"/>
      <c r="M48" s="1062"/>
      <c r="N48" s="1062"/>
      <c r="O48" s="1062"/>
      <c r="P48" s="1062"/>
      <c r="Q48" s="1062"/>
      <c r="R48" s="1062"/>
      <c r="S48" s="1062"/>
      <c r="T48" s="1062"/>
      <c r="U48" s="1062"/>
      <c r="V48" s="1062"/>
      <c r="W48" s="1062"/>
      <c r="X48" s="1062"/>
      <c r="Y48" s="1062"/>
      <c r="Z48" s="1062"/>
      <c r="AA48" s="1062"/>
      <c r="AB48" s="1062"/>
      <c r="AC48" s="1062"/>
      <c r="AD48" s="1062"/>
      <c r="AE48" s="1062"/>
      <c r="AF48" s="1063"/>
      <c r="AG48" s="389"/>
      <c r="AH48" s="70"/>
      <c r="AI48" s="70"/>
      <c r="AJ48" s="70"/>
      <c r="AK48" s="70"/>
      <c r="AL48" s="70"/>
      <c r="AM48" s="70"/>
      <c r="AN48" s="70"/>
      <c r="AO48" s="70"/>
      <c r="AP48" s="70"/>
      <c r="AQ48" s="70"/>
      <c r="AR48" s="2006"/>
      <c r="AS48" s="2006"/>
      <c r="AT48" s="2006"/>
      <c r="AU48" s="2006"/>
      <c r="AV48" s="899"/>
      <c r="AW48" s="899"/>
      <c r="AX48" s="897"/>
    </row>
    <row r="49" spans="1:64" ht="12.75" customHeight="1" x14ac:dyDescent="0.4">
      <c r="B49" s="2927"/>
      <c r="C49" s="2928"/>
      <c r="D49" s="555"/>
      <c r="E49" s="1060" t="s">
        <v>554</v>
      </c>
      <c r="F49" s="1060"/>
      <c r="G49" s="1060"/>
      <c r="H49" s="1060"/>
      <c r="I49" s="1060"/>
      <c r="J49" s="1060"/>
      <c r="K49" s="1060"/>
      <c r="L49" s="1060"/>
      <c r="M49" s="1060"/>
      <c r="N49" s="1060"/>
      <c r="O49" s="1060"/>
      <c r="P49" s="1083"/>
      <c r="Q49" s="1083"/>
      <c r="R49" s="1083"/>
      <c r="S49" s="1083"/>
      <c r="T49" s="1083"/>
      <c r="U49" s="1083"/>
      <c r="V49" s="1083"/>
      <c r="W49" s="1083"/>
      <c r="X49" s="1083"/>
      <c r="Y49" s="1083"/>
      <c r="Z49" s="1083"/>
      <c r="AA49" s="1083"/>
      <c r="AB49" s="1083"/>
      <c r="AC49" s="1060"/>
      <c r="AD49" s="1083"/>
      <c r="AE49" s="2921"/>
      <c r="AF49" s="2922"/>
      <c r="AG49" s="302"/>
      <c r="AH49" s="7"/>
      <c r="AI49" s="7"/>
      <c r="AJ49" s="7"/>
      <c r="AK49" s="68"/>
      <c r="AL49" s="68"/>
      <c r="AM49" s="68"/>
      <c r="AN49" s="68"/>
      <c r="AO49" s="68"/>
      <c r="AP49" s="68"/>
      <c r="AQ49" s="68"/>
      <c r="AR49" s="2442"/>
      <c r="AS49" s="2442"/>
      <c r="AT49" s="2442"/>
      <c r="AU49" s="2442"/>
      <c r="AV49" s="894" t="s">
        <v>28</v>
      </c>
      <c r="AW49" s="894"/>
      <c r="AX49" s="895" t="s">
        <v>266</v>
      </c>
      <c r="BL49" s="321"/>
    </row>
    <row r="50" spans="1:64" ht="12.75" customHeight="1" thickBot="1" x14ac:dyDescent="0.45">
      <c r="B50" s="2192"/>
      <c r="C50" s="2194"/>
      <c r="D50" s="676"/>
      <c r="E50" s="1062"/>
      <c r="F50" s="1062"/>
      <c r="G50" s="1062"/>
      <c r="H50" s="1062"/>
      <c r="I50" s="1062"/>
      <c r="J50" s="1062"/>
      <c r="K50" s="1062"/>
      <c r="L50" s="1062"/>
      <c r="M50" s="1062"/>
      <c r="N50" s="1062"/>
      <c r="O50" s="1062"/>
      <c r="P50" s="1062"/>
      <c r="Q50" s="1062"/>
      <c r="R50" s="1062"/>
      <c r="S50" s="1062"/>
      <c r="T50" s="1062"/>
      <c r="U50" s="1062"/>
      <c r="V50" s="1062"/>
      <c r="W50" s="1062"/>
      <c r="X50" s="1062"/>
      <c r="Y50" s="1062"/>
      <c r="Z50" s="1062"/>
      <c r="AA50" s="1062"/>
      <c r="AB50" s="1062"/>
      <c r="AC50" s="1062"/>
      <c r="AD50" s="1062"/>
      <c r="AE50" s="2923"/>
      <c r="AF50" s="2922"/>
      <c r="AG50" s="390"/>
      <c r="AH50" s="331"/>
      <c r="AI50" s="331"/>
      <c r="AJ50" s="331"/>
      <c r="AK50" s="331"/>
      <c r="AL50" s="331"/>
      <c r="AM50" s="331"/>
      <c r="AN50" s="331"/>
      <c r="AO50" s="331"/>
      <c r="AP50" s="331"/>
      <c r="AQ50" s="331"/>
      <c r="AR50" s="2443"/>
      <c r="AS50" s="2443"/>
      <c r="AT50" s="2443"/>
      <c r="AU50" s="2443"/>
      <c r="AV50" s="884"/>
      <c r="AW50" s="884"/>
      <c r="AX50" s="897"/>
      <c r="BL50" s="321"/>
    </row>
    <row r="51" spans="1:64" ht="12.75" customHeight="1" x14ac:dyDescent="0.4">
      <c r="B51" s="1679" t="s">
        <v>765</v>
      </c>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328"/>
      <c r="AH51" s="329"/>
      <c r="AI51" s="329"/>
      <c r="AJ51" s="329"/>
      <c r="AK51" s="329"/>
      <c r="AL51" s="329"/>
      <c r="AM51" s="329"/>
      <c r="AN51" s="329"/>
      <c r="AO51" s="329"/>
      <c r="AP51" s="329"/>
      <c r="AQ51" s="329"/>
      <c r="AR51" s="1150">
        <f>AR45+AR47+AR49</f>
        <v>0</v>
      </c>
      <c r="AS51" s="1150"/>
      <c r="AT51" s="1150"/>
      <c r="AU51" s="1150"/>
      <c r="AV51" s="1078" t="s">
        <v>28</v>
      </c>
      <c r="AW51" s="1078"/>
      <c r="AX51" s="1080" t="s">
        <v>268</v>
      </c>
      <c r="BL51" s="320"/>
    </row>
    <row r="52" spans="1:64" ht="12.75" customHeight="1" thickBot="1" x14ac:dyDescent="0.45">
      <c r="B52" s="679"/>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330"/>
      <c r="AH52" s="331"/>
      <c r="AI52" s="331"/>
      <c r="AJ52" s="331"/>
      <c r="AK52" s="331"/>
      <c r="AL52" s="331"/>
      <c r="AM52" s="331"/>
      <c r="AN52" s="331"/>
      <c r="AO52" s="331"/>
      <c r="AP52" s="331"/>
      <c r="AQ52" s="331"/>
      <c r="AR52" s="1965"/>
      <c r="AS52" s="1965"/>
      <c r="AT52" s="1965"/>
      <c r="AU52" s="1965"/>
      <c r="AV52" s="1079"/>
      <c r="AW52" s="1079"/>
      <c r="AX52" s="1081"/>
      <c r="AY52" s="41" t="s">
        <v>766</v>
      </c>
      <c r="BL52" s="321"/>
    </row>
    <row r="53" spans="1:64" ht="12.75" customHeight="1" thickBot="1" x14ac:dyDescent="0.45">
      <c r="BL53" s="321"/>
    </row>
    <row r="54" spans="1:64" ht="12.75" customHeight="1" x14ac:dyDescent="0.4">
      <c r="B54" s="2566" t="s">
        <v>767</v>
      </c>
      <c r="C54" s="1069"/>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069"/>
      <c r="AA54" s="1069"/>
      <c r="AB54" s="1069"/>
      <c r="AC54" s="1069"/>
      <c r="AD54" s="1069"/>
      <c r="AE54" s="1069"/>
      <c r="AF54" s="1069"/>
      <c r="AG54" s="436"/>
      <c r="AH54" s="437"/>
      <c r="AI54" s="437"/>
      <c r="AJ54" s="437"/>
      <c r="AK54" s="2920"/>
      <c r="AL54" s="2410"/>
      <c r="AM54" s="2410"/>
      <c r="AN54" s="2410"/>
      <c r="AO54" s="2410"/>
      <c r="AP54" s="2410"/>
      <c r="AQ54" s="2410"/>
      <c r="AR54" s="2761"/>
      <c r="AS54" s="2761"/>
      <c r="AT54" s="2761"/>
      <c r="AU54" s="2761"/>
      <c r="AV54" s="2400" t="s">
        <v>28</v>
      </c>
      <c r="AW54" s="2400"/>
      <c r="AX54" s="2402" t="s">
        <v>270</v>
      </c>
      <c r="AY54" s="41" t="s">
        <v>768</v>
      </c>
      <c r="AZ54" s="165"/>
    </row>
    <row r="55" spans="1:64" ht="12.75" customHeight="1" thickBot="1" x14ac:dyDescent="0.45">
      <c r="B55" s="1071"/>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c r="AA55" s="1072"/>
      <c r="AB55" s="1072"/>
      <c r="AC55" s="1072"/>
      <c r="AD55" s="1072"/>
      <c r="AE55" s="1072"/>
      <c r="AF55" s="1072"/>
      <c r="AG55" s="438"/>
      <c r="AH55" s="327"/>
      <c r="AI55" s="327"/>
      <c r="AJ55" s="327"/>
      <c r="AK55" s="2412"/>
      <c r="AL55" s="2412"/>
      <c r="AM55" s="2412"/>
      <c r="AN55" s="2412"/>
      <c r="AO55" s="2412"/>
      <c r="AP55" s="2412"/>
      <c r="AQ55" s="2412"/>
      <c r="AR55" s="2443"/>
      <c r="AS55" s="2443"/>
      <c r="AT55" s="2443"/>
      <c r="AU55" s="2443"/>
      <c r="AV55" s="2401"/>
      <c r="AW55" s="2401"/>
      <c r="AX55" s="2403"/>
      <c r="AY55" s="165"/>
      <c r="AZ55" s="165"/>
    </row>
    <row r="56" spans="1:64" ht="12.75" customHeight="1" x14ac:dyDescent="0.4">
      <c r="B56" s="2566" t="s">
        <v>769</v>
      </c>
      <c r="C56" s="1069"/>
      <c r="D56" s="1069"/>
      <c r="E56" s="1069"/>
      <c r="F56" s="1069"/>
      <c r="G56" s="1069"/>
      <c r="H56" s="1069"/>
      <c r="I56" s="1069"/>
      <c r="J56" s="1069"/>
      <c r="K56" s="1069"/>
      <c r="L56" s="1069"/>
      <c r="M56" s="1069"/>
      <c r="N56" s="1069"/>
      <c r="O56" s="1069"/>
      <c r="P56" s="1069"/>
      <c r="Q56" s="1069"/>
      <c r="R56" s="1069"/>
      <c r="S56" s="1069"/>
      <c r="T56" s="1069"/>
      <c r="U56" s="1069"/>
      <c r="V56" s="1069"/>
      <c r="W56" s="1069"/>
      <c r="X56" s="1069"/>
      <c r="Y56" s="1069"/>
      <c r="Z56" s="1069"/>
      <c r="AA56" s="1069"/>
      <c r="AB56" s="1069"/>
      <c r="AC56" s="1069"/>
      <c r="AD56" s="1069"/>
      <c r="AE56" s="1069"/>
      <c r="AF56" s="1069"/>
      <c r="AG56" s="2413"/>
      <c r="AH56" s="2414"/>
      <c r="AI56" s="2414"/>
      <c r="AJ56" s="2414"/>
      <c r="AK56" s="2417" t="s">
        <v>558</v>
      </c>
      <c r="AL56" s="2417"/>
      <c r="AM56" s="2417"/>
      <c r="AN56" s="2417"/>
      <c r="AO56" s="2417"/>
      <c r="AP56" s="2419"/>
      <c r="AQ56" s="2419"/>
      <c r="AR56" s="2419"/>
      <c r="AS56" s="2419"/>
      <c r="AT56" s="2421" t="s">
        <v>559</v>
      </c>
      <c r="AU56" s="2421"/>
      <c r="AV56" s="2421"/>
      <c r="AW56" s="2421"/>
      <c r="AX56" s="2422"/>
      <c r="AY56" s="41" t="s">
        <v>770</v>
      </c>
      <c r="AZ56" s="165"/>
    </row>
    <row r="57" spans="1:64" ht="12.75" customHeight="1" thickBot="1" x14ac:dyDescent="0.45">
      <c r="B57" s="1071"/>
      <c r="C57" s="1072"/>
      <c r="D57" s="1072"/>
      <c r="E57" s="1072"/>
      <c r="F57" s="1072"/>
      <c r="G57" s="1072"/>
      <c r="H57" s="1072"/>
      <c r="I57" s="1072"/>
      <c r="J57" s="1072"/>
      <c r="K57" s="1072"/>
      <c r="L57" s="1072"/>
      <c r="M57" s="1072"/>
      <c r="N57" s="1072"/>
      <c r="O57" s="1072"/>
      <c r="P57" s="1072"/>
      <c r="Q57" s="1072"/>
      <c r="R57" s="1072"/>
      <c r="S57" s="1072"/>
      <c r="T57" s="1072"/>
      <c r="U57" s="1072"/>
      <c r="V57" s="1072"/>
      <c r="W57" s="1072"/>
      <c r="X57" s="1072"/>
      <c r="Y57" s="1072"/>
      <c r="Z57" s="1072"/>
      <c r="AA57" s="1072"/>
      <c r="AB57" s="1072"/>
      <c r="AC57" s="1072"/>
      <c r="AD57" s="1072"/>
      <c r="AE57" s="1072"/>
      <c r="AF57" s="1072"/>
      <c r="AG57" s="2415"/>
      <c r="AH57" s="2416"/>
      <c r="AI57" s="2416"/>
      <c r="AJ57" s="2416"/>
      <c r="AK57" s="2418"/>
      <c r="AL57" s="2418"/>
      <c r="AM57" s="2418"/>
      <c r="AN57" s="2418"/>
      <c r="AO57" s="2418"/>
      <c r="AP57" s="2420"/>
      <c r="AQ57" s="2420"/>
      <c r="AR57" s="2420"/>
      <c r="AS57" s="2420"/>
      <c r="AT57" s="2423"/>
      <c r="AU57" s="2423"/>
      <c r="AV57" s="2423"/>
      <c r="AW57" s="2423"/>
      <c r="AX57" s="2424"/>
      <c r="AY57" s="165"/>
      <c r="AZ57" s="165"/>
    </row>
    <row r="58" spans="1:64" ht="12.75" customHeight="1" thickBot="1" x14ac:dyDescent="0.45">
      <c r="B58" s="393"/>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93"/>
      <c r="AF58" s="393"/>
      <c r="AG58" s="333"/>
      <c r="AH58" s="333"/>
      <c r="AI58" s="333"/>
      <c r="AJ58" s="333"/>
      <c r="AK58" s="332"/>
      <c r="AL58" s="332"/>
      <c r="AM58" s="332"/>
      <c r="AN58" s="332"/>
      <c r="AO58" s="332"/>
      <c r="AP58" s="332"/>
      <c r="AQ58" s="332"/>
      <c r="AR58" s="332"/>
      <c r="AS58" s="332"/>
      <c r="AT58" s="332"/>
      <c r="AU58" s="332"/>
      <c r="AV58" s="334"/>
      <c r="AW58" s="334"/>
      <c r="AX58" s="334"/>
      <c r="AY58" s="165"/>
      <c r="AZ58" s="165"/>
    </row>
    <row r="59" spans="1:64" ht="12.75" customHeight="1" x14ac:dyDescent="0.4">
      <c r="B59" s="2404" t="s">
        <v>771</v>
      </c>
      <c r="C59" s="1069"/>
      <c r="D59" s="1069"/>
      <c r="E59" s="1069"/>
      <c r="F59" s="1069"/>
      <c r="G59" s="1069"/>
      <c r="H59" s="1069"/>
      <c r="I59" s="1069"/>
      <c r="J59" s="1069"/>
      <c r="K59" s="1069"/>
      <c r="L59" s="1069"/>
      <c r="M59" s="1069"/>
      <c r="N59" s="1069"/>
      <c r="O59" s="1069"/>
      <c r="P59" s="1069"/>
      <c r="Q59" s="1069"/>
      <c r="R59" s="1069"/>
      <c r="S59" s="1069"/>
      <c r="T59" s="1069"/>
      <c r="U59" s="1069"/>
      <c r="V59" s="1069"/>
      <c r="W59" s="1069"/>
      <c r="X59" s="1069"/>
      <c r="Y59" s="1069"/>
      <c r="Z59" s="1069"/>
      <c r="AA59" s="1069"/>
      <c r="AB59" s="1069"/>
      <c r="AC59" s="1069"/>
      <c r="AD59" s="1069"/>
      <c r="AE59" s="1069"/>
      <c r="AF59" s="1069"/>
      <c r="AG59" s="2914"/>
      <c r="AH59" s="2419"/>
      <c r="AI59" s="2916" t="s">
        <v>772</v>
      </c>
      <c r="AJ59" s="2916"/>
      <c r="AK59" s="2916"/>
      <c r="AL59" s="2916"/>
      <c r="AM59" s="2419"/>
      <c r="AN59" s="2419"/>
      <c r="AO59" s="2918" t="s">
        <v>773</v>
      </c>
      <c r="AP59" s="2918"/>
      <c r="AQ59" s="2918"/>
      <c r="AR59" s="2918"/>
      <c r="AS59" s="2918"/>
      <c r="AT59" s="2419"/>
      <c r="AU59" s="2419"/>
      <c r="AV59" s="2419" t="s">
        <v>559</v>
      </c>
      <c r="AW59" s="2419"/>
      <c r="AX59" s="2912" t="s">
        <v>272</v>
      </c>
      <c r="AY59" s="41" t="s">
        <v>774</v>
      </c>
      <c r="AZ59" s="165"/>
    </row>
    <row r="60" spans="1:64" ht="12.75" customHeight="1" thickBot="1" x14ac:dyDescent="0.45">
      <c r="B60" s="1071"/>
      <c r="C60" s="1072"/>
      <c r="D60" s="1072"/>
      <c r="E60" s="1072"/>
      <c r="F60" s="1072"/>
      <c r="G60" s="1072"/>
      <c r="H60" s="1072"/>
      <c r="I60" s="1072"/>
      <c r="J60" s="1072"/>
      <c r="K60" s="1072"/>
      <c r="L60" s="1072"/>
      <c r="M60" s="1072"/>
      <c r="N60" s="1072"/>
      <c r="O60" s="1072"/>
      <c r="P60" s="1072"/>
      <c r="Q60" s="1072"/>
      <c r="R60" s="1072"/>
      <c r="S60" s="1072"/>
      <c r="T60" s="1072"/>
      <c r="U60" s="1072"/>
      <c r="V60" s="1072"/>
      <c r="W60" s="1072"/>
      <c r="X60" s="1072"/>
      <c r="Y60" s="1072"/>
      <c r="Z60" s="1072"/>
      <c r="AA60" s="1072"/>
      <c r="AB60" s="1072"/>
      <c r="AC60" s="1072"/>
      <c r="AD60" s="1072"/>
      <c r="AE60" s="1072"/>
      <c r="AF60" s="1072"/>
      <c r="AG60" s="2915"/>
      <c r="AH60" s="2420"/>
      <c r="AI60" s="2917"/>
      <c r="AJ60" s="2917"/>
      <c r="AK60" s="2917"/>
      <c r="AL60" s="2917"/>
      <c r="AM60" s="2420"/>
      <c r="AN60" s="2420"/>
      <c r="AO60" s="2919"/>
      <c r="AP60" s="2919"/>
      <c r="AQ60" s="2919"/>
      <c r="AR60" s="2919"/>
      <c r="AS60" s="2919"/>
      <c r="AT60" s="2420"/>
      <c r="AU60" s="2420"/>
      <c r="AV60" s="2420"/>
      <c r="AW60" s="2420"/>
      <c r="AX60" s="2913"/>
      <c r="AY60" s="165"/>
      <c r="AZ60" s="165"/>
    </row>
    <row r="61" spans="1:64" ht="12" customHeight="1" x14ac:dyDescent="0.4">
      <c r="A61" s="2" t="s">
        <v>85</v>
      </c>
    </row>
    <row r="62" spans="1:64" ht="12.75" customHeight="1" x14ac:dyDescent="0.4">
      <c r="A62" s="2" t="s">
        <v>775</v>
      </c>
    </row>
    <row r="63" spans="1:64" ht="12.75" customHeight="1" x14ac:dyDescent="0.4">
      <c r="B63" s="1297" t="s">
        <v>565</v>
      </c>
      <c r="C63" s="1297"/>
      <c r="D63" s="1297"/>
      <c r="E63" s="1297"/>
      <c r="F63" s="1297"/>
      <c r="G63" s="1297"/>
      <c r="H63" s="1297"/>
      <c r="I63" s="1297"/>
      <c r="J63" s="1297"/>
      <c r="K63" s="1297"/>
      <c r="L63" s="129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1297"/>
      <c r="AI63" s="1297"/>
      <c r="AJ63" s="1297"/>
      <c r="AK63" s="1297"/>
      <c r="AL63" s="1297"/>
      <c r="AM63" s="1297"/>
      <c r="AN63" s="1297"/>
      <c r="AO63" s="1297"/>
      <c r="AP63" s="1297"/>
      <c r="AQ63" s="1297"/>
      <c r="AR63" s="1297"/>
      <c r="AS63" s="1297"/>
      <c r="AT63" s="1297"/>
      <c r="AU63" s="1297"/>
      <c r="AV63" s="1297"/>
      <c r="AW63" s="1297"/>
      <c r="AX63" s="1297"/>
      <c r="AY63" s="1297"/>
      <c r="AZ63" s="1297"/>
      <c r="BA63" s="1297"/>
      <c r="BB63" s="1297"/>
      <c r="BC63" s="1297"/>
      <c r="BD63" s="1297"/>
      <c r="BE63" s="1297"/>
      <c r="BF63" s="1297"/>
    </row>
    <row r="64" spans="1:64" ht="12.75" customHeight="1" x14ac:dyDescent="0.4">
      <c r="B64" s="1297" t="s">
        <v>661</v>
      </c>
      <c r="C64" s="1297"/>
      <c r="D64" s="1297"/>
      <c r="E64" s="1297"/>
      <c r="F64" s="1297"/>
      <c r="G64" s="1297"/>
      <c r="H64" s="1297"/>
      <c r="I64" s="1297"/>
      <c r="J64" s="1297"/>
      <c r="K64" s="1297"/>
      <c r="L64" s="1297"/>
      <c r="M64" s="1297"/>
      <c r="N64" s="1297"/>
      <c r="O64" s="1297"/>
      <c r="P64" s="1297"/>
      <c r="Q64" s="1297"/>
      <c r="R64" s="1297"/>
      <c r="S64" s="1297"/>
      <c r="T64" s="1297"/>
      <c r="U64" s="1297"/>
      <c r="V64" s="1297"/>
      <c r="W64" s="1297"/>
      <c r="X64" s="1297"/>
      <c r="Y64" s="1297"/>
      <c r="Z64" s="1297"/>
      <c r="AA64" s="1297"/>
      <c r="AB64" s="1297"/>
      <c r="AC64" s="1297"/>
      <c r="AD64" s="1297"/>
      <c r="AE64" s="1297"/>
      <c r="AF64" s="1297"/>
      <c r="AG64" s="1297"/>
      <c r="AH64" s="1297"/>
      <c r="AI64" s="1297"/>
      <c r="AJ64" s="1297"/>
      <c r="AK64" s="1297"/>
      <c r="AL64" s="1297"/>
      <c r="AM64" s="1297"/>
      <c r="AN64" s="1297"/>
      <c r="AO64" s="1297"/>
      <c r="AP64" s="1297"/>
      <c r="AQ64" s="1297"/>
      <c r="AR64" s="1297"/>
      <c r="AS64" s="1297"/>
      <c r="AT64" s="1297"/>
      <c r="AU64" s="1297"/>
      <c r="AV64" s="1297"/>
      <c r="AW64" s="1297"/>
      <c r="AX64" s="1297"/>
      <c r="AY64" s="1297"/>
      <c r="AZ64" s="1297"/>
      <c r="BA64" s="1297"/>
      <c r="BB64" s="1297"/>
      <c r="BC64" s="1297"/>
      <c r="BD64" s="1297"/>
      <c r="BE64" s="1297"/>
      <c r="BF64" s="1297"/>
    </row>
    <row r="65" spans="1:96" ht="12.75" customHeight="1" x14ac:dyDescent="0.4">
      <c r="B65" s="1297" t="s">
        <v>662</v>
      </c>
      <c r="C65" s="1297"/>
      <c r="D65" s="1297"/>
      <c r="E65" s="1297"/>
      <c r="F65" s="1297"/>
      <c r="G65" s="1297"/>
      <c r="H65" s="1297"/>
      <c r="I65" s="1297"/>
      <c r="J65" s="1297"/>
      <c r="K65" s="1297"/>
      <c r="L65" s="1297"/>
      <c r="M65" s="1297"/>
      <c r="N65" s="1297"/>
      <c r="O65" s="1297"/>
      <c r="P65" s="1297"/>
      <c r="Q65" s="1297"/>
      <c r="R65" s="1297"/>
      <c r="S65" s="1297"/>
      <c r="T65" s="1297"/>
      <c r="U65" s="1297"/>
      <c r="V65" s="1297"/>
      <c r="W65" s="1297"/>
      <c r="X65" s="1297"/>
      <c r="Y65" s="1297"/>
      <c r="Z65" s="1297"/>
      <c r="AA65" s="1297"/>
      <c r="AB65" s="1297"/>
      <c r="AC65" s="1297"/>
      <c r="AD65" s="1297"/>
      <c r="AE65" s="1297"/>
      <c r="AF65" s="1297"/>
      <c r="AG65" s="1297"/>
      <c r="AH65" s="1297"/>
      <c r="AI65" s="1297"/>
      <c r="AJ65" s="1297"/>
      <c r="AK65" s="1297"/>
      <c r="AL65" s="1297"/>
      <c r="AM65" s="1297"/>
      <c r="AN65" s="1297"/>
      <c r="AO65" s="1297"/>
      <c r="AP65" s="1297"/>
      <c r="AQ65" s="1297"/>
      <c r="AR65" s="1297"/>
      <c r="AS65" s="1297"/>
      <c r="AT65" s="1297"/>
      <c r="AU65" s="1297"/>
      <c r="AV65" s="1297"/>
      <c r="AW65" s="1297"/>
      <c r="AX65" s="1297"/>
      <c r="AY65" s="1297"/>
      <c r="AZ65" s="1297"/>
      <c r="BA65" s="1297"/>
      <c r="BB65" s="1297"/>
      <c r="BC65" s="1297"/>
      <c r="BD65" s="1297"/>
      <c r="BE65" s="1297"/>
      <c r="BF65" s="1297"/>
    </row>
    <row r="66" spans="1:96" ht="12.75" customHeight="1" x14ac:dyDescent="0.4">
      <c r="B66" s="1059" t="s">
        <v>776</v>
      </c>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c r="AE66" s="1059"/>
      <c r="AF66" s="1059"/>
      <c r="AG66" s="1059"/>
      <c r="AH66" s="1059"/>
      <c r="AI66" s="1059"/>
      <c r="AJ66" s="1059"/>
      <c r="AK66" s="1059"/>
      <c r="AL66" s="1059"/>
      <c r="AM66" s="1059"/>
      <c r="AN66" s="1059"/>
      <c r="AO66" s="1059"/>
      <c r="AP66" s="1059"/>
      <c r="AQ66" s="1059"/>
      <c r="AR66" s="1059"/>
      <c r="AS66" s="1059"/>
      <c r="AT66" s="1059"/>
      <c r="AU66" s="1059"/>
      <c r="AV66" s="1059"/>
      <c r="AW66" s="1059"/>
      <c r="AX66" s="1059"/>
      <c r="AY66" s="1059"/>
      <c r="AZ66" s="1059"/>
      <c r="BA66" s="1059"/>
      <c r="BB66" s="1059"/>
      <c r="BC66" s="1059"/>
      <c r="BD66" s="1059"/>
      <c r="BE66" s="1059"/>
      <c r="BF66" s="1059"/>
      <c r="BG66" s="1059"/>
      <c r="BH66" s="51"/>
      <c r="BI66" s="51"/>
      <c r="BJ66" s="51"/>
      <c r="BK66" s="51"/>
    </row>
    <row r="67" spans="1:96" ht="12.75" customHeight="1" x14ac:dyDescent="0.4">
      <c r="A67" s="2" t="s">
        <v>777</v>
      </c>
    </row>
    <row r="68" spans="1:96" ht="12.75" customHeight="1" x14ac:dyDescent="0.4">
      <c r="B68" s="2345" t="s">
        <v>778</v>
      </c>
      <c r="C68" s="2345"/>
      <c r="D68" s="2345"/>
      <c r="E68" s="2345"/>
      <c r="F68" s="2345"/>
      <c r="G68" s="2345"/>
      <c r="H68" s="2345"/>
      <c r="I68" s="2345"/>
      <c r="J68" s="2345"/>
      <c r="K68" s="2345"/>
      <c r="L68" s="2345"/>
      <c r="M68" s="2345"/>
      <c r="N68" s="2345"/>
      <c r="O68" s="2345"/>
      <c r="P68" s="2345"/>
      <c r="Q68" s="2345"/>
      <c r="R68" s="2345"/>
      <c r="S68" s="2345"/>
      <c r="T68" s="2345"/>
      <c r="U68" s="2345"/>
      <c r="V68" s="2345"/>
      <c r="W68" s="2345"/>
      <c r="X68" s="2345"/>
      <c r="Y68" s="2345"/>
      <c r="Z68" s="2345"/>
      <c r="AA68" s="2345"/>
      <c r="AB68" s="2345"/>
      <c r="AC68" s="2345"/>
      <c r="AD68" s="2345"/>
      <c r="AE68" s="2345"/>
      <c r="AF68" s="2345"/>
      <c r="AG68" s="2345"/>
      <c r="AH68" s="2345"/>
      <c r="AI68" s="2345"/>
      <c r="AJ68" s="2345"/>
      <c r="AK68" s="2345"/>
      <c r="AL68" s="2345"/>
      <c r="AM68" s="2345"/>
      <c r="AN68" s="2345"/>
      <c r="AO68" s="2345"/>
      <c r="AP68" s="2345"/>
      <c r="AQ68" s="2345"/>
      <c r="AR68" s="2345"/>
      <c r="AS68" s="2345"/>
      <c r="AT68" s="2345"/>
      <c r="AU68" s="2345"/>
      <c r="AV68" s="2345"/>
      <c r="AW68" s="2345"/>
      <c r="AX68" s="2345"/>
      <c r="AY68" s="2345"/>
      <c r="AZ68" s="2345"/>
      <c r="BA68" s="2345"/>
      <c r="BB68" s="2345"/>
      <c r="BC68" s="2345"/>
      <c r="BD68" s="2345"/>
      <c r="BE68" s="2345"/>
      <c r="BF68" s="2345"/>
      <c r="BG68" s="48"/>
      <c r="BH68" s="49"/>
      <c r="BI68" s="49"/>
    </row>
    <row r="69" spans="1:96" ht="12.75" customHeight="1" x14ac:dyDescent="0.4">
      <c r="B69" s="2345"/>
      <c r="C69" s="2345"/>
      <c r="D69" s="2345"/>
      <c r="E69" s="2345"/>
      <c r="F69" s="2345"/>
      <c r="G69" s="2345"/>
      <c r="H69" s="2345"/>
      <c r="I69" s="2345"/>
      <c r="J69" s="2345"/>
      <c r="K69" s="2345"/>
      <c r="L69" s="2345"/>
      <c r="M69" s="2345"/>
      <c r="N69" s="2345"/>
      <c r="O69" s="2345"/>
      <c r="P69" s="2345"/>
      <c r="Q69" s="2345"/>
      <c r="R69" s="2345"/>
      <c r="S69" s="2345"/>
      <c r="T69" s="2345"/>
      <c r="U69" s="2345"/>
      <c r="V69" s="2345"/>
      <c r="W69" s="2345"/>
      <c r="X69" s="2345"/>
      <c r="Y69" s="2345"/>
      <c r="Z69" s="2345"/>
      <c r="AA69" s="2345"/>
      <c r="AB69" s="2345"/>
      <c r="AC69" s="2345"/>
      <c r="AD69" s="2345"/>
      <c r="AE69" s="2345"/>
      <c r="AF69" s="2345"/>
      <c r="AG69" s="2345"/>
      <c r="AH69" s="2345"/>
      <c r="AI69" s="2345"/>
      <c r="AJ69" s="2345"/>
      <c r="AK69" s="2345"/>
      <c r="AL69" s="2345"/>
      <c r="AM69" s="2345"/>
      <c r="AN69" s="2345"/>
      <c r="AO69" s="2345"/>
      <c r="AP69" s="2345"/>
      <c r="AQ69" s="2345"/>
      <c r="AR69" s="2345"/>
      <c r="AS69" s="2345"/>
      <c r="AT69" s="2345"/>
      <c r="AU69" s="2345"/>
      <c r="AV69" s="2345"/>
      <c r="AW69" s="2345"/>
      <c r="AX69" s="2345"/>
      <c r="AY69" s="2345"/>
      <c r="AZ69" s="2345"/>
      <c r="BA69" s="2345"/>
      <c r="BB69" s="2345"/>
      <c r="BC69" s="2345"/>
      <c r="BD69" s="2345"/>
      <c r="BE69" s="2345"/>
      <c r="BF69" s="2345"/>
      <c r="BG69" s="48"/>
      <c r="BH69" s="49"/>
      <c r="BI69" s="49"/>
    </row>
    <row r="70" spans="1:96" ht="12.75" customHeight="1" x14ac:dyDescent="0.4">
      <c r="B70" s="577" t="s">
        <v>779</v>
      </c>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c r="BA70" s="577"/>
      <c r="BB70" s="577"/>
      <c r="BC70" s="577"/>
      <c r="BD70" s="577"/>
      <c r="BE70" s="577"/>
      <c r="BF70" s="577"/>
      <c r="BG70" s="577"/>
      <c r="BH70" s="51"/>
      <c r="BI70" s="51"/>
    </row>
    <row r="71" spans="1:96" ht="12.75" customHeight="1" x14ac:dyDescent="0.4">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c r="BA71" s="577"/>
      <c r="BB71" s="577"/>
      <c r="BC71" s="577"/>
      <c r="BD71" s="577"/>
      <c r="BE71" s="577"/>
      <c r="BF71" s="577"/>
      <c r="BG71" s="577"/>
      <c r="BH71" s="51"/>
      <c r="BI71" s="51"/>
    </row>
    <row r="72" spans="1:96" ht="12.75" customHeight="1" x14ac:dyDescent="0.4">
      <c r="B72" s="870" t="s">
        <v>780</v>
      </c>
      <c r="C72" s="870"/>
      <c r="D72" s="870"/>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27"/>
      <c r="BE72" s="27"/>
      <c r="BF72" s="27"/>
      <c r="BG72" s="27"/>
      <c r="BH72" s="335"/>
      <c r="BI72" s="335"/>
      <c r="BJ72" s="335"/>
    </row>
    <row r="73" spans="1:96" ht="12.75" customHeight="1" x14ac:dyDescent="0.4">
      <c r="B73" s="870" t="s">
        <v>781</v>
      </c>
      <c r="C73" s="870"/>
      <c r="D73" s="870"/>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27"/>
      <c r="BE73" s="27"/>
      <c r="BF73" s="27"/>
      <c r="BG73" s="27"/>
      <c r="BH73" s="335"/>
      <c r="BI73" s="335"/>
      <c r="BJ73" s="335"/>
    </row>
    <row r="74" spans="1:96" ht="12.75" customHeight="1" x14ac:dyDescent="0.4">
      <c r="B74" s="870" t="s">
        <v>782</v>
      </c>
      <c r="C74" s="870"/>
      <c r="D74" s="870"/>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c r="CD74" s="65"/>
      <c r="CE74" s="65"/>
      <c r="CF74" s="65"/>
      <c r="CG74" s="65"/>
      <c r="CH74" s="65"/>
      <c r="CI74" s="65"/>
      <c r="CJ74" s="65"/>
      <c r="CK74" s="65"/>
      <c r="CL74" s="65"/>
      <c r="CM74" s="65"/>
      <c r="CN74" s="65"/>
      <c r="CO74" s="65"/>
      <c r="CP74" s="65"/>
      <c r="CQ74" s="65"/>
      <c r="CR74" s="65"/>
    </row>
    <row r="75" spans="1:96" ht="12.75" customHeight="1" x14ac:dyDescent="0.4">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CD75" s="65"/>
      <c r="CE75" s="65"/>
      <c r="CF75" s="65"/>
      <c r="CG75" s="65"/>
      <c r="CH75" s="65"/>
      <c r="CI75" s="65"/>
      <c r="CJ75" s="65"/>
      <c r="CK75" s="65"/>
      <c r="CL75" s="65"/>
      <c r="CM75" s="65"/>
      <c r="CN75" s="65"/>
      <c r="CO75" s="65"/>
      <c r="CP75" s="65"/>
      <c r="CQ75" s="65"/>
      <c r="CR75" s="65"/>
    </row>
    <row r="76" spans="1:96" ht="15" customHeight="1" x14ac:dyDescent="0.4">
      <c r="A76" s="2" t="s">
        <v>669</v>
      </c>
      <c r="CD76" s="65"/>
      <c r="CE76" s="65"/>
      <c r="CF76" s="65"/>
      <c r="CG76" s="65"/>
      <c r="CH76" s="65"/>
      <c r="CI76" s="65"/>
      <c r="CJ76" s="65"/>
      <c r="CK76" s="65"/>
      <c r="CL76" s="65"/>
      <c r="CM76" s="65"/>
      <c r="CN76" s="65"/>
      <c r="CO76" s="65"/>
      <c r="CP76" s="65"/>
      <c r="CQ76" s="65"/>
      <c r="CR76" s="65"/>
    </row>
    <row r="77" spans="1:96" ht="15" customHeight="1" x14ac:dyDescent="0.4">
      <c r="B77" s="2" t="s">
        <v>670</v>
      </c>
    </row>
    <row r="78" spans="1:96" ht="11.25" customHeight="1" x14ac:dyDescent="0.4">
      <c r="B78" s="7"/>
      <c r="C78" s="59"/>
      <c r="D78" s="700" t="s">
        <v>96</v>
      </c>
      <c r="E78" s="701"/>
      <c r="F78" s="701"/>
      <c r="G78" s="701"/>
      <c r="H78" s="701"/>
      <c r="I78" s="701"/>
      <c r="J78" s="701"/>
      <c r="K78" s="701"/>
      <c r="L78" s="701"/>
      <c r="M78" s="555" t="s">
        <v>97</v>
      </c>
      <c r="N78" s="556"/>
      <c r="O78" s="556"/>
      <c r="P78" s="556"/>
      <c r="Q78" s="556"/>
      <c r="R78" s="556"/>
      <c r="S78" s="556"/>
      <c r="T78" s="556"/>
      <c r="U78" s="556"/>
      <c r="V78" s="556"/>
      <c r="W78" s="556"/>
      <c r="X78" s="556"/>
      <c r="Y78" s="556"/>
      <c r="Z78" s="556"/>
      <c r="AA78" s="556"/>
      <c r="AB78" s="556"/>
      <c r="AC78" s="556"/>
      <c r="AD78" s="556"/>
      <c r="AE78" s="556"/>
      <c r="AF78" s="557"/>
      <c r="AG78" s="700" t="s">
        <v>99</v>
      </c>
      <c r="AH78" s="700"/>
      <c r="AI78" s="700"/>
      <c r="AJ78" s="700"/>
      <c r="AK78" s="700"/>
      <c r="AL78" s="700"/>
      <c r="AM78" s="700"/>
      <c r="AN78" s="700"/>
      <c r="AO78" s="2753" t="s">
        <v>100</v>
      </c>
      <c r="AP78" s="2753"/>
      <c r="AQ78" s="2753"/>
      <c r="AR78" s="2753"/>
      <c r="AS78" s="2753"/>
      <c r="AT78" s="2753"/>
      <c r="AU78" s="2753"/>
      <c r="AV78" s="787" t="s">
        <v>110</v>
      </c>
      <c r="AW78" s="852"/>
      <c r="AX78" s="852"/>
      <c r="AY78" s="852"/>
      <c r="AZ78" s="852"/>
      <c r="BA78" s="852"/>
      <c r="BB78" s="852"/>
      <c r="BC78" s="852"/>
      <c r="BD78" s="852"/>
      <c r="BE78" s="853"/>
    </row>
    <row r="79" spans="1:96" ht="11.25" customHeight="1" x14ac:dyDescent="0.4">
      <c r="B79" s="7"/>
      <c r="C79" s="59"/>
      <c r="D79" s="701"/>
      <c r="E79" s="701"/>
      <c r="F79" s="701"/>
      <c r="G79" s="701"/>
      <c r="H79" s="701"/>
      <c r="I79" s="701"/>
      <c r="J79" s="701"/>
      <c r="K79" s="701"/>
      <c r="L79" s="701"/>
      <c r="M79" s="1002"/>
      <c r="N79" s="1003"/>
      <c r="O79" s="1003"/>
      <c r="P79" s="1003"/>
      <c r="Q79" s="1003"/>
      <c r="R79" s="1003"/>
      <c r="S79" s="1003"/>
      <c r="T79" s="1003"/>
      <c r="U79" s="1003"/>
      <c r="V79" s="1003"/>
      <c r="W79" s="1003"/>
      <c r="X79" s="1003"/>
      <c r="Y79" s="1003"/>
      <c r="Z79" s="1003"/>
      <c r="AA79" s="1003"/>
      <c r="AB79" s="1003"/>
      <c r="AC79" s="1003"/>
      <c r="AD79" s="1003"/>
      <c r="AE79" s="1003"/>
      <c r="AF79" s="1004"/>
      <c r="AG79" s="700"/>
      <c r="AH79" s="700"/>
      <c r="AI79" s="700"/>
      <c r="AJ79" s="700"/>
      <c r="AK79" s="700"/>
      <c r="AL79" s="700"/>
      <c r="AM79" s="700"/>
      <c r="AN79" s="700"/>
      <c r="AO79" s="2753"/>
      <c r="AP79" s="2753"/>
      <c r="AQ79" s="2753"/>
      <c r="AR79" s="2753"/>
      <c r="AS79" s="2753"/>
      <c r="AT79" s="2753"/>
      <c r="AU79" s="2753"/>
      <c r="AV79" s="854"/>
      <c r="AW79" s="855"/>
      <c r="AX79" s="855"/>
      <c r="AY79" s="855"/>
      <c r="AZ79" s="855"/>
      <c r="BA79" s="855"/>
      <c r="BB79" s="855"/>
      <c r="BC79" s="855"/>
      <c r="BD79" s="855"/>
      <c r="BE79" s="856"/>
    </row>
    <row r="80" spans="1:96" ht="15" customHeight="1" x14ac:dyDescent="0.4">
      <c r="B80" s="7"/>
      <c r="C80" s="59"/>
      <c r="D80" s="701"/>
      <c r="E80" s="701"/>
      <c r="F80" s="701"/>
      <c r="G80" s="701"/>
      <c r="H80" s="701"/>
      <c r="I80" s="701"/>
      <c r="J80" s="701"/>
      <c r="K80" s="701"/>
      <c r="L80" s="701"/>
      <c r="M80" s="985" t="s">
        <v>288</v>
      </c>
      <c r="N80" s="986"/>
      <c r="O80" s="986"/>
      <c r="P80" s="986"/>
      <c r="Q80" s="986"/>
      <c r="R80" s="986"/>
      <c r="S80" s="986"/>
      <c r="T80" s="986"/>
      <c r="U80" s="986"/>
      <c r="V80" s="986"/>
      <c r="W80" s="986"/>
      <c r="X80" s="986"/>
      <c r="Y80" s="986"/>
      <c r="Z80" s="986"/>
      <c r="AA80" s="986"/>
      <c r="AB80" s="986"/>
      <c r="AC80" s="986"/>
      <c r="AD80" s="986"/>
      <c r="AE80" s="986"/>
      <c r="AF80" s="987"/>
      <c r="AG80" s="700"/>
      <c r="AH80" s="700"/>
      <c r="AI80" s="700"/>
      <c r="AJ80" s="700"/>
      <c r="AK80" s="700"/>
      <c r="AL80" s="700"/>
      <c r="AM80" s="700"/>
      <c r="AN80" s="700"/>
      <c r="AO80" s="2753"/>
      <c r="AP80" s="2753"/>
      <c r="AQ80" s="2753"/>
      <c r="AR80" s="2753"/>
      <c r="AS80" s="2753"/>
      <c r="AT80" s="2753"/>
      <c r="AU80" s="2753"/>
      <c r="AV80" s="857"/>
      <c r="AW80" s="858"/>
      <c r="AX80" s="858"/>
      <c r="AY80" s="858"/>
      <c r="AZ80" s="858"/>
      <c r="BA80" s="858"/>
      <c r="BB80" s="858"/>
      <c r="BC80" s="858"/>
      <c r="BD80" s="858"/>
      <c r="BE80" s="859"/>
    </row>
    <row r="81" spans="1:96" ht="15" customHeight="1" x14ac:dyDescent="0.4">
      <c r="B81" s="7"/>
      <c r="C81" s="59"/>
      <c r="D81" s="2735"/>
      <c r="E81" s="2736"/>
      <c r="F81" s="2736"/>
      <c r="G81" s="2736"/>
      <c r="H81" s="2736"/>
      <c r="I81" s="2736"/>
      <c r="J81" s="2736"/>
      <c r="K81" s="2736"/>
      <c r="L81" s="2737"/>
      <c r="M81" s="2486"/>
      <c r="N81" s="2487"/>
      <c r="O81" s="2487"/>
      <c r="P81" s="2487"/>
      <c r="Q81" s="2487"/>
      <c r="R81" s="2487"/>
      <c r="S81" s="2487"/>
      <c r="T81" s="2487"/>
      <c r="U81" s="2487"/>
      <c r="V81" s="2487"/>
      <c r="W81" s="2487"/>
      <c r="X81" s="2487"/>
      <c r="Y81" s="2487"/>
      <c r="Z81" s="2487"/>
      <c r="AA81" s="2487"/>
      <c r="AB81" s="2487"/>
      <c r="AC81" s="2487"/>
      <c r="AD81" s="2487"/>
      <c r="AE81" s="2487"/>
      <c r="AF81" s="2597"/>
      <c r="AG81" s="1344"/>
      <c r="AH81" s="1345"/>
      <c r="AI81" s="1345"/>
      <c r="AJ81" s="1345"/>
      <c r="AK81" s="1345"/>
      <c r="AL81" s="1345"/>
      <c r="AM81" s="1345"/>
      <c r="AN81" s="1346"/>
      <c r="AO81" s="2738"/>
      <c r="AP81" s="2739"/>
      <c r="AQ81" s="2739"/>
      <c r="AR81" s="2739"/>
      <c r="AS81" s="2739"/>
      <c r="AT81" s="2739"/>
      <c r="AU81" s="2740"/>
      <c r="AV81" s="1042">
        <f>AG81*AO81</f>
        <v>0</v>
      </c>
      <c r="AW81" s="1043"/>
      <c r="AX81" s="1043"/>
      <c r="AY81" s="1043"/>
      <c r="AZ81" s="1043"/>
      <c r="BA81" s="1043"/>
      <c r="BB81" s="1043"/>
      <c r="BC81" s="1043"/>
      <c r="BD81" s="1043"/>
      <c r="BE81" s="1044"/>
    </row>
    <row r="82" spans="1:96" ht="15" customHeight="1" x14ac:dyDescent="0.4">
      <c r="B82" s="7"/>
      <c r="C82" s="59"/>
      <c r="D82" s="2747"/>
      <c r="E82" s="2748"/>
      <c r="F82" s="2748"/>
      <c r="G82" s="2748"/>
      <c r="H82" s="2748"/>
      <c r="I82" s="2748"/>
      <c r="J82" s="2748"/>
      <c r="K82" s="2748"/>
      <c r="L82" s="2749"/>
      <c r="M82" s="2601"/>
      <c r="N82" s="2602"/>
      <c r="O82" s="2602"/>
      <c r="P82" s="2602"/>
      <c r="Q82" s="2602"/>
      <c r="R82" s="2602"/>
      <c r="S82" s="2602"/>
      <c r="T82" s="2602"/>
      <c r="U82" s="2602"/>
      <c r="V82" s="2602"/>
      <c r="W82" s="2602"/>
      <c r="X82" s="2602"/>
      <c r="Y82" s="2602"/>
      <c r="Z82" s="2602"/>
      <c r="AA82" s="2602"/>
      <c r="AB82" s="2602"/>
      <c r="AC82" s="2602"/>
      <c r="AD82" s="2602"/>
      <c r="AE82" s="2602"/>
      <c r="AF82" s="2603"/>
      <c r="AG82" s="2613"/>
      <c r="AH82" s="2614"/>
      <c r="AI82" s="2614"/>
      <c r="AJ82" s="2614"/>
      <c r="AK82" s="2614"/>
      <c r="AL82" s="2614"/>
      <c r="AM82" s="2614"/>
      <c r="AN82" s="2615"/>
      <c r="AO82" s="2741"/>
      <c r="AP82" s="2742"/>
      <c r="AQ82" s="2742"/>
      <c r="AR82" s="2742"/>
      <c r="AS82" s="2742"/>
      <c r="AT82" s="2742"/>
      <c r="AU82" s="2743"/>
      <c r="AV82" s="1045"/>
      <c r="AW82" s="1046"/>
      <c r="AX82" s="1046"/>
      <c r="AY82" s="1046"/>
      <c r="AZ82" s="1046"/>
      <c r="BA82" s="1046"/>
      <c r="BB82" s="1046"/>
      <c r="BC82" s="1046"/>
      <c r="BD82" s="1046"/>
      <c r="BE82" s="1047"/>
    </row>
    <row r="83" spans="1:96" ht="15" customHeight="1" x14ac:dyDescent="0.4">
      <c r="B83" s="7"/>
      <c r="C83" s="59"/>
      <c r="D83" s="2374" t="s">
        <v>289</v>
      </c>
      <c r="E83" s="2375"/>
      <c r="F83" s="2375"/>
      <c r="G83" s="2375"/>
      <c r="H83" s="2375"/>
      <c r="I83" s="2375"/>
      <c r="J83" s="2375"/>
      <c r="K83" s="2375"/>
      <c r="L83" s="2376"/>
      <c r="M83" s="2750"/>
      <c r="N83" s="2751"/>
      <c r="O83" s="2751"/>
      <c r="P83" s="2751"/>
      <c r="Q83" s="2751"/>
      <c r="R83" s="2751"/>
      <c r="S83" s="2751"/>
      <c r="T83" s="2751"/>
      <c r="U83" s="2751"/>
      <c r="V83" s="2751"/>
      <c r="W83" s="2751"/>
      <c r="X83" s="2751"/>
      <c r="Y83" s="2751"/>
      <c r="Z83" s="2751"/>
      <c r="AA83" s="2751"/>
      <c r="AB83" s="2751"/>
      <c r="AC83" s="2751"/>
      <c r="AD83" s="2751"/>
      <c r="AE83" s="2751"/>
      <c r="AF83" s="2752"/>
      <c r="AG83" s="1347"/>
      <c r="AH83" s="1348"/>
      <c r="AI83" s="1348"/>
      <c r="AJ83" s="1348"/>
      <c r="AK83" s="1348"/>
      <c r="AL83" s="1348"/>
      <c r="AM83" s="1348"/>
      <c r="AN83" s="1349"/>
      <c r="AO83" s="2744"/>
      <c r="AP83" s="2745"/>
      <c r="AQ83" s="2745"/>
      <c r="AR83" s="2745"/>
      <c r="AS83" s="2745"/>
      <c r="AT83" s="2745"/>
      <c r="AU83" s="2746"/>
      <c r="AV83" s="1048"/>
      <c r="AW83" s="1049"/>
      <c r="AX83" s="1049"/>
      <c r="AY83" s="1049"/>
      <c r="AZ83" s="1049"/>
      <c r="BA83" s="1049"/>
      <c r="BB83" s="1049"/>
      <c r="BC83" s="1049"/>
      <c r="BD83" s="1049"/>
      <c r="BE83" s="1050"/>
    </row>
    <row r="84" spans="1:96" ht="15" customHeight="1" x14ac:dyDescent="0.4">
      <c r="B84" s="7"/>
      <c r="C84" s="7"/>
      <c r="D84" s="1581" t="s">
        <v>671</v>
      </c>
      <c r="E84" s="1581"/>
      <c r="F84" s="1581"/>
      <c r="G84" s="1581"/>
      <c r="H84" s="1581"/>
      <c r="I84" s="1581"/>
      <c r="J84" s="1581"/>
      <c r="K84" s="1581"/>
      <c r="L84" s="1581"/>
      <c r="M84" s="2727" t="s">
        <v>672</v>
      </c>
      <c r="N84" s="2728"/>
      <c r="O84" s="2728"/>
      <c r="P84" s="2728"/>
      <c r="Q84" s="2728"/>
      <c r="R84" s="2728"/>
      <c r="S84" s="2728"/>
      <c r="T84" s="2728"/>
      <c r="U84" s="2728"/>
      <c r="V84" s="2728"/>
      <c r="W84" s="2728"/>
      <c r="X84" s="2729"/>
      <c r="Y84" s="1582" t="s">
        <v>292</v>
      </c>
      <c r="Z84" s="1582"/>
      <c r="AA84" s="1582"/>
      <c r="AB84" s="1582"/>
      <c r="AC84" s="1582"/>
      <c r="AD84" s="1582"/>
      <c r="AE84" s="1582"/>
      <c r="AF84" s="1582"/>
      <c r="AG84" s="1582"/>
      <c r="AH84" s="1582"/>
      <c r="AI84" s="1582"/>
      <c r="AJ84" s="1581" t="s">
        <v>293</v>
      </c>
      <c r="AK84" s="1581"/>
      <c r="AL84" s="1581"/>
      <c r="AM84" s="1581"/>
      <c r="AN84" s="1581"/>
      <c r="AO84" s="1581"/>
      <c r="AP84" s="1581"/>
      <c r="AQ84" s="1581"/>
      <c r="AR84" s="1581"/>
      <c r="AS84" s="1581"/>
      <c r="AT84" s="1581"/>
      <c r="AU84" s="1581"/>
      <c r="AV84" s="1581"/>
      <c r="AW84" s="1581"/>
      <c r="AX84" s="1581"/>
      <c r="AY84" s="1581"/>
      <c r="AZ84" s="1581"/>
      <c r="BA84" s="1581"/>
      <c r="BB84" s="1581"/>
      <c r="BC84" s="1581"/>
      <c r="BD84" s="1581"/>
      <c r="BE84" s="1581"/>
    </row>
    <row r="85" spans="1:96" ht="27.75" customHeight="1" x14ac:dyDescent="0.4">
      <c r="B85" s="7"/>
      <c r="C85" s="7"/>
      <c r="D85" s="2730"/>
      <c r="E85" s="2730"/>
      <c r="F85" s="2730"/>
      <c r="G85" s="2730"/>
      <c r="H85" s="2730"/>
      <c r="I85" s="2730"/>
      <c r="J85" s="2730"/>
      <c r="K85" s="2730"/>
      <c r="L85" s="2730"/>
      <c r="M85" s="2909"/>
      <c r="N85" s="2910"/>
      <c r="O85" s="2910"/>
      <c r="P85" s="2910"/>
      <c r="Q85" s="2910"/>
      <c r="R85" s="2910"/>
      <c r="S85" s="2910"/>
      <c r="T85" s="2910"/>
      <c r="U85" s="2910"/>
      <c r="V85" s="2910"/>
      <c r="W85" s="2910"/>
      <c r="X85" s="2911"/>
      <c r="Y85" s="2312"/>
      <c r="Z85" s="2312"/>
      <c r="AA85" s="2312"/>
      <c r="AB85" s="2312"/>
      <c r="AC85" s="2312"/>
      <c r="AD85" s="2312"/>
      <c r="AE85" s="2312"/>
      <c r="AF85" s="2312"/>
      <c r="AG85" s="2312"/>
      <c r="AH85" s="2312"/>
      <c r="AI85" s="2312"/>
      <c r="AJ85" s="2734"/>
      <c r="AK85" s="2734"/>
      <c r="AL85" s="2734"/>
      <c r="AM85" s="2734"/>
      <c r="AN85" s="2734"/>
      <c r="AO85" s="2734"/>
      <c r="AP85" s="2734"/>
      <c r="AQ85" s="2734"/>
      <c r="AR85" s="2734"/>
      <c r="AS85" s="2734"/>
      <c r="AT85" s="2734"/>
      <c r="AU85" s="2734"/>
      <c r="AV85" s="2734"/>
      <c r="AW85" s="2734"/>
      <c r="AX85" s="2734"/>
      <c r="AY85" s="2734"/>
      <c r="AZ85" s="2734"/>
      <c r="BA85" s="2734"/>
      <c r="BB85" s="2734"/>
      <c r="BC85" s="2734"/>
      <c r="BD85" s="2734"/>
      <c r="BE85" s="2734"/>
    </row>
    <row r="86" spans="1:96" x14ac:dyDescent="0.4">
      <c r="B86" s="7"/>
      <c r="C86" s="7"/>
      <c r="D86" s="1420" t="s">
        <v>294</v>
      </c>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c r="AK86" s="1420"/>
      <c r="AL86" s="1420"/>
      <c r="AM86" s="1420"/>
      <c r="AN86" s="1420"/>
      <c r="AO86" s="1420"/>
      <c r="AP86" s="1420"/>
      <c r="AQ86" s="1420"/>
      <c r="AR86" s="1420"/>
      <c r="AS86" s="1420"/>
      <c r="AT86" s="1420"/>
      <c r="AU86" s="1420"/>
      <c r="AV86" s="1420"/>
      <c r="AW86" s="1420"/>
      <c r="AX86" s="1420"/>
      <c r="AY86" s="1420"/>
      <c r="AZ86" s="1420"/>
      <c r="BA86" s="1420"/>
      <c r="BB86" s="1420"/>
      <c r="BC86" s="1420"/>
      <c r="BD86" s="1420"/>
      <c r="BE86" s="1420"/>
      <c r="BF86" s="292"/>
      <c r="BG86" s="292"/>
      <c r="BH86" s="380"/>
      <c r="BI86" s="380"/>
      <c r="BJ86" s="380"/>
    </row>
    <row r="87" spans="1:96" ht="9" customHeight="1" x14ac:dyDescent="0.4">
      <c r="B87" s="7"/>
      <c r="C87" s="7"/>
      <c r="D87" s="76"/>
      <c r="E87" s="76"/>
      <c r="F87" s="76"/>
      <c r="G87" s="76"/>
      <c r="H87" s="76"/>
      <c r="I87" s="76"/>
      <c r="J87" s="76"/>
      <c r="K87" s="76"/>
      <c r="L87" s="76"/>
      <c r="M87" s="77"/>
      <c r="N87" s="77"/>
      <c r="O87" s="77"/>
      <c r="P87" s="77"/>
      <c r="Q87" s="77"/>
      <c r="R87" s="77"/>
      <c r="S87" s="77"/>
      <c r="T87" s="77"/>
      <c r="U87" s="77"/>
      <c r="V87" s="77"/>
      <c r="W87" s="77"/>
      <c r="X87" s="77"/>
      <c r="Y87" s="77"/>
      <c r="Z87" s="77"/>
      <c r="AA87" s="77"/>
      <c r="AB87" s="77"/>
      <c r="AC87" s="77"/>
      <c r="AD87" s="77"/>
      <c r="AE87" s="77"/>
      <c r="AF87" s="77"/>
      <c r="AG87" s="28"/>
      <c r="AH87" s="28"/>
      <c r="AI87" s="28"/>
      <c r="AJ87" s="28"/>
      <c r="AK87" s="28"/>
      <c r="AL87" s="28"/>
      <c r="AM87" s="28"/>
      <c r="AN87" s="79"/>
      <c r="AO87" s="79"/>
      <c r="AP87" s="79"/>
      <c r="AQ87" s="79"/>
      <c r="AR87" s="79"/>
      <c r="AS87" s="79"/>
      <c r="AT87" s="79"/>
      <c r="AU87" s="79"/>
      <c r="AV87" s="79"/>
      <c r="AW87" s="79"/>
      <c r="AX87" s="79"/>
      <c r="AY87" s="79"/>
      <c r="AZ87" s="79"/>
      <c r="BA87" s="79"/>
      <c r="BB87" s="79"/>
      <c r="BC87" s="79"/>
      <c r="BD87" s="79"/>
      <c r="BE87" s="79"/>
    </row>
    <row r="88" spans="1:96" s="65" customFormat="1" ht="20.25" customHeight="1" x14ac:dyDescent="0.4">
      <c r="A88" s="2"/>
      <c r="B88" s="2" t="s">
        <v>673</v>
      </c>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O88" s="3"/>
      <c r="BP88" s="3"/>
      <c r="BQ88" s="3"/>
      <c r="BR88" s="3"/>
      <c r="CC88" s="3"/>
      <c r="CD88" s="3"/>
      <c r="CE88" s="3"/>
      <c r="CF88" s="3"/>
      <c r="CG88" s="3"/>
      <c r="CH88" s="3"/>
      <c r="CI88" s="3"/>
      <c r="CJ88" s="3"/>
      <c r="CK88" s="3"/>
      <c r="CL88" s="3"/>
      <c r="CM88" s="3"/>
      <c r="CN88" s="3"/>
      <c r="CO88" s="3"/>
      <c r="CP88" s="3"/>
      <c r="CQ88" s="3"/>
      <c r="CR88" s="3"/>
    </row>
    <row r="89" spans="1:96" s="65" customFormat="1" ht="24" customHeight="1" x14ac:dyDescent="0.4">
      <c r="A89" s="2"/>
      <c r="B89" s="2"/>
      <c r="C89" s="1514" t="s">
        <v>462</v>
      </c>
      <c r="D89" s="1514"/>
      <c r="E89" s="1514"/>
      <c r="F89" s="1514"/>
      <c r="G89" s="1514"/>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514"/>
      <c r="AM89" s="1514"/>
      <c r="AN89" s="1514"/>
      <c r="AO89" s="1514"/>
      <c r="AP89" s="1514"/>
      <c r="AQ89" s="1514"/>
      <c r="AR89" s="1514"/>
      <c r="AS89" s="1514"/>
      <c r="AT89" s="1514"/>
      <c r="AU89" s="1514"/>
      <c r="AV89" s="1514"/>
      <c r="AW89" s="1514"/>
      <c r="AX89" s="1514"/>
      <c r="AY89" s="1514"/>
      <c r="AZ89" s="1514"/>
      <c r="BA89" s="1514"/>
      <c r="BB89" s="1514"/>
      <c r="BC89" s="1514"/>
      <c r="BD89" s="1514"/>
      <c r="BE89" s="1514"/>
      <c r="BF89" s="2"/>
      <c r="BG89" s="2"/>
      <c r="BO89" s="3"/>
      <c r="BP89" s="3"/>
      <c r="BQ89" s="3"/>
      <c r="BR89" s="3"/>
      <c r="CD89" s="3"/>
      <c r="CE89" s="3"/>
      <c r="CF89" s="3"/>
      <c r="CG89" s="3"/>
      <c r="CH89" s="3"/>
      <c r="CI89" s="3"/>
      <c r="CJ89" s="3"/>
      <c r="CK89" s="3"/>
      <c r="CL89" s="3"/>
      <c r="CM89" s="3"/>
      <c r="CN89" s="3"/>
      <c r="CO89" s="3"/>
      <c r="CP89" s="3"/>
      <c r="CQ89" s="3"/>
      <c r="CR89" s="3"/>
    </row>
    <row r="90" spans="1:96" ht="12.75" customHeight="1" x14ac:dyDescent="0.4">
      <c r="B90" s="573" t="s">
        <v>783</v>
      </c>
      <c r="C90" s="744"/>
      <c r="D90" s="744"/>
      <c r="E90" s="744"/>
      <c r="F90" s="744"/>
      <c r="G90" s="744"/>
      <c r="H90" s="744"/>
      <c r="I90" s="744"/>
      <c r="J90" s="744"/>
      <c r="K90" s="787" t="s">
        <v>784</v>
      </c>
      <c r="L90" s="852"/>
      <c r="M90" s="852"/>
      <c r="N90" s="852"/>
      <c r="O90" s="852"/>
      <c r="P90" s="853"/>
      <c r="Q90" s="573" t="s">
        <v>785</v>
      </c>
      <c r="R90" s="744"/>
      <c r="S90" s="744"/>
      <c r="T90" s="744"/>
      <c r="U90" s="744"/>
      <c r="V90" s="744"/>
      <c r="W90" s="744"/>
      <c r="X90" s="744"/>
      <c r="Y90" s="744"/>
      <c r="Z90" s="745"/>
      <c r="AA90" s="2871" t="s">
        <v>674</v>
      </c>
      <c r="AB90" s="2871"/>
      <c r="AC90" s="2871"/>
      <c r="AD90" s="787" t="s">
        <v>108</v>
      </c>
      <c r="AE90" s="852"/>
      <c r="AF90" s="852"/>
      <c r="AG90" s="852"/>
      <c r="AH90" s="853"/>
      <c r="AI90" s="796" t="s">
        <v>109</v>
      </c>
      <c r="AJ90" s="1482"/>
      <c r="AK90" s="1482"/>
      <c r="AL90" s="1482"/>
      <c r="AM90" s="1483"/>
      <c r="AN90" s="1362" t="s">
        <v>110</v>
      </c>
      <c r="AO90" s="1362"/>
      <c r="AP90" s="1362"/>
      <c r="AQ90" s="1362"/>
      <c r="AR90" s="1362"/>
      <c r="AS90" s="1362"/>
      <c r="AT90" s="787" t="s">
        <v>463</v>
      </c>
      <c r="AU90" s="852"/>
      <c r="AV90" s="852"/>
      <c r="AW90" s="852"/>
      <c r="AX90" s="852"/>
      <c r="AY90" s="852"/>
      <c r="AZ90" s="852"/>
      <c r="BA90" s="852"/>
      <c r="BB90" s="852"/>
      <c r="BC90" s="852"/>
      <c r="BD90" s="852"/>
      <c r="BE90" s="853"/>
      <c r="CC90" s="65"/>
    </row>
    <row r="91" spans="1:96" ht="12.75" customHeight="1" x14ac:dyDescent="0.4">
      <c r="B91" s="781"/>
      <c r="C91" s="782"/>
      <c r="D91" s="782"/>
      <c r="E91" s="782"/>
      <c r="F91" s="782"/>
      <c r="G91" s="782"/>
      <c r="H91" s="782"/>
      <c r="I91" s="782"/>
      <c r="J91" s="782"/>
      <c r="K91" s="854"/>
      <c r="L91" s="855"/>
      <c r="M91" s="855"/>
      <c r="N91" s="855"/>
      <c r="O91" s="855"/>
      <c r="P91" s="856"/>
      <c r="Q91" s="927"/>
      <c r="R91" s="928"/>
      <c r="S91" s="928"/>
      <c r="T91" s="928"/>
      <c r="U91" s="928"/>
      <c r="V91" s="928"/>
      <c r="W91" s="928"/>
      <c r="X91" s="928"/>
      <c r="Y91" s="928"/>
      <c r="Z91" s="929"/>
      <c r="AA91" s="2871"/>
      <c r="AB91" s="2871"/>
      <c r="AC91" s="2871"/>
      <c r="AD91" s="854"/>
      <c r="AE91" s="855"/>
      <c r="AF91" s="855"/>
      <c r="AG91" s="855"/>
      <c r="AH91" s="856"/>
      <c r="AI91" s="1484"/>
      <c r="AJ91" s="1485"/>
      <c r="AK91" s="1485"/>
      <c r="AL91" s="1485"/>
      <c r="AM91" s="1486"/>
      <c r="AN91" s="1362"/>
      <c r="AO91" s="1362"/>
      <c r="AP91" s="1362"/>
      <c r="AQ91" s="1362"/>
      <c r="AR91" s="1362"/>
      <c r="AS91" s="1362"/>
      <c r="AT91" s="854"/>
      <c r="AU91" s="855"/>
      <c r="AV91" s="855"/>
      <c r="AW91" s="855"/>
      <c r="AX91" s="855"/>
      <c r="AY91" s="855"/>
      <c r="AZ91" s="855"/>
      <c r="BA91" s="855"/>
      <c r="BB91" s="855"/>
      <c r="BC91" s="855"/>
      <c r="BD91" s="855"/>
      <c r="BE91" s="856"/>
    </row>
    <row r="92" spans="1:96" ht="12.75" customHeight="1" x14ac:dyDescent="0.4">
      <c r="B92" s="781"/>
      <c r="C92" s="782"/>
      <c r="D92" s="782"/>
      <c r="E92" s="782"/>
      <c r="F92" s="782"/>
      <c r="G92" s="782"/>
      <c r="H92" s="782"/>
      <c r="I92" s="782"/>
      <c r="J92" s="782"/>
      <c r="K92" s="854"/>
      <c r="L92" s="855"/>
      <c r="M92" s="855"/>
      <c r="N92" s="855"/>
      <c r="O92" s="855"/>
      <c r="P92" s="856"/>
      <c r="Q92" s="2872" t="s">
        <v>288</v>
      </c>
      <c r="R92" s="2873"/>
      <c r="S92" s="2873"/>
      <c r="T92" s="2873"/>
      <c r="U92" s="2873"/>
      <c r="V92" s="2873"/>
      <c r="W92" s="2873"/>
      <c r="X92" s="2873"/>
      <c r="Y92" s="2873"/>
      <c r="Z92" s="2874"/>
      <c r="AA92" s="2871"/>
      <c r="AB92" s="2871"/>
      <c r="AC92" s="2871"/>
      <c r="AD92" s="854"/>
      <c r="AE92" s="855"/>
      <c r="AF92" s="855"/>
      <c r="AG92" s="855"/>
      <c r="AH92" s="856"/>
      <c r="AI92" s="1484"/>
      <c r="AJ92" s="1485"/>
      <c r="AK92" s="1485"/>
      <c r="AL92" s="1485"/>
      <c r="AM92" s="1486"/>
      <c r="AN92" s="1362"/>
      <c r="AO92" s="1362"/>
      <c r="AP92" s="1362"/>
      <c r="AQ92" s="1362"/>
      <c r="AR92" s="1362"/>
      <c r="AS92" s="1362"/>
      <c r="AT92" s="2906"/>
      <c r="AU92" s="2907"/>
      <c r="AV92" s="2907"/>
      <c r="AW92" s="2907"/>
      <c r="AX92" s="2907"/>
      <c r="AY92" s="2907"/>
      <c r="AZ92" s="2907"/>
      <c r="BA92" s="2907"/>
      <c r="BB92" s="2907"/>
      <c r="BC92" s="2907"/>
      <c r="BD92" s="2907"/>
      <c r="BE92" s="2908"/>
    </row>
    <row r="93" spans="1:96" ht="12.75" customHeight="1" x14ac:dyDescent="0.4">
      <c r="B93" s="784"/>
      <c r="C93" s="785"/>
      <c r="D93" s="785"/>
      <c r="E93" s="785"/>
      <c r="F93" s="785"/>
      <c r="G93" s="785"/>
      <c r="H93" s="785"/>
      <c r="I93" s="785"/>
      <c r="J93" s="785"/>
      <c r="K93" s="857"/>
      <c r="L93" s="858"/>
      <c r="M93" s="858"/>
      <c r="N93" s="858"/>
      <c r="O93" s="858"/>
      <c r="P93" s="859"/>
      <c r="Q93" s="875" t="s">
        <v>786</v>
      </c>
      <c r="R93" s="876"/>
      <c r="S93" s="876"/>
      <c r="T93" s="876"/>
      <c r="U93" s="876"/>
      <c r="V93" s="876"/>
      <c r="W93" s="876"/>
      <c r="X93" s="876"/>
      <c r="Y93" s="876"/>
      <c r="Z93" s="2875"/>
      <c r="AA93" s="2871"/>
      <c r="AB93" s="2871"/>
      <c r="AC93" s="2871"/>
      <c r="AD93" s="857"/>
      <c r="AE93" s="858"/>
      <c r="AF93" s="858"/>
      <c r="AG93" s="858"/>
      <c r="AH93" s="859"/>
      <c r="AI93" s="1487"/>
      <c r="AJ93" s="1488"/>
      <c r="AK93" s="1488"/>
      <c r="AL93" s="1488"/>
      <c r="AM93" s="1489"/>
      <c r="AN93" s="1362"/>
      <c r="AO93" s="1362"/>
      <c r="AP93" s="1362"/>
      <c r="AQ93" s="1362"/>
      <c r="AR93" s="1362"/>
      <c r="AS93" s="1362"/>
      <c r="AT93" s="2903" t="s">
        <v>113</v>
      </c>
      <c r="AU93" s="2904"/>
      <c r="AV93" s="2904"/>
      <c r="AW93" s="2905" t="s">
        <v>465</v>
      </c>
      <c r="AX93" s="858"/>
      <c r="AY93" s="858"/>
      <c r="AZ93" s="858"/>
      <c r="BA93" s="858"/>
      <c r="BB93" s="858"/>
      <c r="BC93" s="858"/>
      <c r="BD93" s="858"/>
      <c r="BE93" s="859"/>
      <c r="BO93" s="65"/>
      <c r="BP93" s="65"/>
      <c r="BQ93" s="65"/>
      <c r="BR93" s="65"/>
    </row>
    <row r="94" spans="1:96" ht="12.75" customHeight="1" x14ac:dyDescent="0.4">
      <c r="A94" s="3"/>
      <c r="B94" s="345"/>
      <c r="C94" s="346"/>
      <c r="D94" s="346"/>
      <c r="E94" s="346"/>
      <c r="F94" s="346"/>
      <c r="G94" s="346"/>
      <c r="H94" s="346"/>
      <c r="I94" s="346"/>
      <c r="J94" s="346"/>
      <c r="K94" s="2343"/>
      <c r="L94" s="2343"/>
      <c r="M94" s="2343"/>
      <c r="N94" s="2343"/>
      <c r="O94" s="2343"/>
      <c r="P94" s="2343"/>
      <c r="Q94" s="2486"/>
      <c r="R94" s="2487"/>
      <c r="S94" s="2487"/>
      <c r="T94" s="2487"/>
      <c r="U94" s="2487"/>
      <c r="V94" s="2487"/>
      <c r="W94" s="2487"/>
      <c r="X94" s="2487"/>
      <c r="Y94" s="2487"/>
      <c r="Z94" s="2597"/>
      <c r="AA94" s="2718"/>
      <c r="AB94" s="2718"/>
      <c r="AC94" s="2718"/>
      <c r="AD94" s="2894"/>
      <c r="AE94" s="2895"/>
      <c r="AF94" s="2895"/>
      <c r="AG94" s="2895"/>
      <c r="AH94" s="2896"/>
      <c r="AI94" s="2720"/>
      <c r="AJ94" s="2720"/>
      <c r="AK94" s="2720"/>
      <c r="AL94" s="2720"/>
      <c r="AM94" s="2720"/>
      <c r="AN94" s="949">
        <f>AD94*AI94</f>
        <v>0</v>
      </c>
      <c r="AO94" s="950"/>
      <c r="AP94" s="950"/>
      <c r="AQ94" s="950"/>
      <c r="AR94" s="950"/>
      <c r="AS94" s="951"/>
      <c r="AT94" s="2616"/>
      <c r="AU94" s="2617"/>
      <c r="AV94" s="2617"/>
      <c r="AW94" s="2329"/>
      <c r="AX94" s="2330"/>
      <c r="AY94" s="2330"/>
      <c r="AZ94" s="2330"/>
      <c r="BA94" s="2330"/>
      <c r="BB94" s="2330"/>
      <c r="BC94" s="2330"/>
      <c r="BD94" s="2330"/>
      <c r="BE94" s="2331"/>
      <c r="BF94" s="3"/>
      <c r="BG94" s="3"/>
      <c r="BO94" s="65"/>
      <c r="BP94" s="65"/>
      <c r="BQ94" s="65"/>
      <c r="BR94" s="65"/>
    </row>
    <row r="95" spans="1:96" ht="12.75" customHeight="1" x14ac:dyDescent="0.4">
      <c r="A95" s="3"/>
      <c r="B95" s="347"/>
      <c r="C95" s="348"/>
      <c r="D95" s="348"/>
      <c r="E95" s="348"/>
      <c r="F95" s="348"/>
      <c r="G95" s="348"/>
      <c r="H95" s="348"/>
      <c r="I95" s="348"/>
      <c r="J95" s="348"/>
      <c r="K95" s="2343"/>
      <c r="L95" s="2343"/>
      <c r="M95" s="2343"/>
      <c r="N95" s="2343"/>
      <c r="O95" s="2343"/>
      <c r="P95" s="2343"/>
      <c r="Q95" s="2601"/>
      <c r="R95" s="2602"/>
      <c r="S95" s="2602"/>
      <c r="T95" s="2602"/>
      <c r="U95" s="2602"/>
      <c r="V95" s="2602"/>
      <c r="W95" s="2602"/>
      <c r="X95" s="2602"/>
      <c r="Y95" s="2602"/>
      <c r="Z95" s="2603"/>
      <c r="AA95" s="2718"/>
      <c r="AB95" s="2718"/>
      <c r="AC95" s="2718"/>
      <c r="AD95" s="2897"/>
      <c r="AE95" s="2898"/>
      <c r="AF95" s="2898"/>
      <c r="AG95" s="2898"/>
      <c r="AH95" s="2899"/>
      <c r="AI95" s="2720"/>
      <c r="AJ95" s="2720"/>
      <c r="AK95" s="2720"/>
      <c r="AL95" s="2720"/>
      <c r="AM95" s="2720"/>
      <c r="AN95" s="952"/>
      <c r="AO95" s="953"/>
      <c r="AP95" s="953"/>
      <c r="AQ95" s="953"/>
      <c r="AR95" s="953"/>
      <c r="AS95" s="954"/>
      <c r="AT95" s="2619"/>
      <c r="AU95" s="2620"/>
      <c r="AV95" s="2620"/>
      <c r="AW95" s="2332"/>
      <c r="AX95" s="2333"/>
      <c r="AY95" s="2333"/>
      <c r="AZ95" s="2333"/>
      <c r="BA95" s="2333"/>
      <c r="BB95" s="2333"/>
      <c r="BC95" s="2333"/>
      <c r="BD95" s="2333"/>
      <c r="BE95" s="2334"/>
      <c r="BF95" s="3"/>
      <c r="BG95" s="3"/>
    </row>
    <row r="96" spans="1:96" ht="12.75" customHeight="1" x14ac:dyDescent="0.4">
      <c r="A96" s="3"/>
      <c r="B96" s="347"/>
      <c r="C96" s="348"/>
      <c r="D96" s="348"/>
      <c r="E96" s="348"/>
      <c r="F96" s="348"/>
      <c r="G96" s="348"/>
      <c r="H96" s="348"/>
      <c r="I96" s="348"/>
      <c r="J96" s="348"/>
      <c r="K96" s="2343"/>
      <c r="L96" s="2343"/>
      <c r="M96" s="2343"/>
      <c r="N96" s="2343"/>
      <c r="O96" s="2343"/>
      <c r="P96" s="2343"/>
      <c r="Q96" s="2865"/>
      <c r="R96" s="2866"/>
      <c r="S96" s="2866"/>
      <c r="T96" s="2866"/>
      <c r="U96" s="2866"/>
      <c r="V96" s="2866"/>
      <c r="W96" s="2866"/>
      <c r="X96" s="2866"/>
      <c r="Y96" s="2866"/>
      <c r="Z96" s="2867"/>
      <c r="AA96" s="2718"/>
      <c r="AB96" s="2718"/>
      <c r="AC96" s="2718"/>
      <c r="AD96" s="2897"/>
      <c r="AE96" s="2898"/>
      <c r="AF96" s="2898"/>
      <c r="AG96" s="2898"/>
      <c r="AH96" s="2899"/>
      <c r="AI96" s="2720"/>
      <c r="AJ96" s="2720"/>
      <c r="AK96" s="2720"/>
      <c r="AL96" s="2720"/>
      <c r="AM96" s="2720"/>
      <c r="AN96" s="952"/>
      <c r="AO96" s="953"/>
      <c r="AP96" s="953"/>
      <c r="AQ96" s="953"/>
      <c r="AR96" s="953"/>
      <c r="AS96" s="954"/>
      <c r="AT96" s="2619"/>
      <c r="AU96" s="2620"/>
      <c r="AV96" s="2620"/>
      <c r="AW96" s="2332"/>
      <c r="AX96" s="2333"/>
      <c r="AY96" s="2333"/>
      <c r="AZ96" s="2333"/>
      <c r="BA96" s="2333"/>
      <c r="BB96" s="2333"/>
      <c r="BC96" s="2333"/>
      <c r="BD96" s="2333"/>
      <c r="BE96" s="2334"/>
      <c r="BF96" s="3"/>
      <c r="BG96" s="3"/>
    </row>
    <row r="97" spans="1:59" ht="12.75" customHeight="1" x14ac:dyDescent="0.4">
      <c r="A97" s="3"/>
      <c r="B97" s="349"/>
      <c r="C97" s="350"/>
      <c r="D97" s="350"/>
      <c r="E97" s="350"/>
      <c r="F97" s="350"/>
      <c r="G97" s="350"/>
      <c r="H97" s="350"/>
      <c r="I97" s="350"/>
      <c r="J97" s="350"/>
      <c r="K97" s="2343"/>
      <c r="L97" s="2343"/>
      <c r="M97" s="2343"/>
      <c r="N97" s="2343"/>
      <c r="O97" s="2343"/>
      <c r="P97" s="2343"/>
      <c r="Q97" s="2868"/>
      <c r="R97" s="2869"/>
      <c r="S97" s="2869"/>
      <c r="T97" s="2869"/>
      <c r="U97" s="2869"/>
      <c r="V97" s="2869"/>
      <c r="W97" s="2869"/>
      <c r="X97" s="2869"/>
      <c r="Y97" s="2869"/>
      <c r="Z97" s="2870"/>
      <c r="AA97" s="2718"/>
      <c r="AB97" s="2718"/>
      <c r="AC97" s="2718"/>
      <c r="AD97" s="2900"/>
      <c r="AE97" s="2901"/>
      <c r="AF97" s="2901"/>
      <c r="AG97" s="2901"/>
      <c r="AH97" s="2902"/>
      <c r="AI97" s="2720"/>
      <c r="AJ97" s="2720"/>
      <c r="AK97" s="2720"/>
      <c r="AL97" s="2720"/>
      <c r="AM97" s="2720"/>
      <c r="AN97" s="955"/>
      <c r="AO97" s="956"/>
      <c r="AP97" s="956"/>
      <c r="AQ97" s="956"/>
      <c r="AR97" s="956"/>
      <c r="AS97" s="957"/>
      <c r="AT97" s="2622"/>
      <c r="AU97" s="2623"/>
      <c r="AV97" s="2623"/>
      <c r="AW97" s="2335"/>
      <c r="AX97" s="2336"/>
      <c r="AY97" s="2336"/>
      <c r="AZ97" s="2336"/>
      <c r="BA97" s="2336"/>
      <c r="BB97" s="2336"/>
      <c r="BC97" s="2336"/>
      <c r="BD97" s="2336"/>
      <c r="BE97" s="2337"/>
      <c r="BF97" s="3"/>
      <c r="BG97" s="3"/>
    </row>
    <row r="98" spans="1:59" ht="12.75" customHeight="1" x14ac:dyDescent="0.4">
      <c r="A98" s="3"/>
      <c r="B98" s="345"/>
      <c r="C98" s="346"/>
      <c r="D98" s="346"/>
      <c r="E98" s="346"/>
      <c r="F98" s="346"/>
      <c r="G98" s="346"/>
      <c r="H98" s="346"/>
      <c r="I98" s="346"/>
      <c r="J98" s="346"/>
      <c r="K98" s="2343"/>
      <c r="L98" s="2343"/>
      <c r="M98" s="2343"/>
      <c r="N98" s="2343"/>
      <c r="O98" s="2343"/>
      <c r="P98" s="2343"/>
      <c r="Q98" s="2486"/>
      <c r="R98" s="2487"/>
      <c r="S98" s="2487"/>
      <c r="T98" s="2487"/>
      <c r="U98" s="2487"/>
      <c r="V98" s="2487"/>
      <c r="W98" s="2487"/>
      <c r="X98" s="2487"/>
      <c r="Y98" s="2487"/>
      <c r="Z98" s="2597"/>
      <c r="AA98" s="2718"/>
      <c r="AB98" s="2718"/>
      <c r="AC98" s="2718"/>
      <c r="AD98" s="2894"/>
      <c r="AE98" s="2895"/>
      <c r="AF98" s="2895"/>
      <c r="AG98" s="2895"/>
      <c r="AH98" s="2896"/>
      <c r="AI98" s="2720"/>
      <c r="AJ98" s="2720"/>
      <c r="AK98" s="2720"/>
      <c r="AL98" s="2720"/>
      <c r="AM98" s="2720"/>
      <c r="AN98" s="949">
        <f>AD98*AI98</f>
        <v>0</v>
      </c>
      <c r="AO98" s="950"/>
      <c r="AP98" s="950"/>
      <c r="AQ98" s="950"/>
      <c r="AR98" s="950"/>
      <c r="AS98" s="951"/>
      <c r="AT98" s="2616"/>
      <c r="AU98" s="2617"/>
      <c r="AV98" s="2617"/>
      <c r="AW98" s="2329"/>
      <c r="AX98" s="2330"/>
      <c r="AY98" s="2330"/>
      <c r="AZ98" s="2330"/>
      <c r="BA98" s="2330"/>
      <c r="BB98" s="2330"/>
      <c r="BC98" s="2330"/>
      <c r="BD98" s="2330"/>
      <c r="BE98" s="2331"/>
      <c r="BF98" s="3"/>
      <c r="BG98" s="3"/>
    </row>
    <row r="99" spans="1:59" ht="12.75" customHeight="1" x14ac:dyDescent="0.4">
      <c r="A99" s="3"/>
      <c r="B99" s="347"/>
      <c r="C99" s="348"/>
      <c r="D99" s="348"/>
      <c r="E99" s="348"/>
      <c r="F99" s="348"/>
      <c r="G99" s="348"/>
      <c r="H99" s="348"/>
      <c r="I99" s="348"/>
      <c r="J99" s="348"/>
      <c r="K99" s="2343"/>
      <c r="L99" s="2343"/>
      <c r="M99" s="2343"/>
      <c r="N99" s="2343"/>
      <c r="O99" s="2343"/>
      <c r="P99" s="2343"/>
      <c r="Q99" s="2601"/>
      <c r="R99" s="2602"/>
      <c r="S99" s="2602"/>
      <c r="T99" s="2602"/>
      <c r="U99" s="2602"/>
      <c r="V99" s="2602"/>
      <c r="W99" s="2602"/>
      <c r="X99" s="2602"/>
      <c r="Y99" s="2602"/>
      <c r="Z99" s="2603"/>
      <c r="AA99" s="2718"/>
      <c r="AB99" s="2718"/>
      <c r="AC99" s="2718"/>
      <c r="AD99" s="2897"/>
      <c r="AE99" s="2898"/>
      <c r="AF99" s="2898"/>
      <c r="AG99" s="2898"/>
      <c r="AH99" s="2899"/>
      <c r="AI99" s="2720"/>
      <c r="AJ99" s="2720"/>
      <c r="AK99" s="2720"/>
      <c r="AL99" s="2720"/>
      <c r="AM99" s="2720"/>
      <c r="AN99" s="952"/>
      <c r="AO99" s="953"/>
      <c r="AP99" s="953"/>
      <c r="AQ99" s="953"/>
      <c r="AR99" s="953"/>
      <c r="AS99" s="954"/>
      <c r="AT99" s="2619"/>
      <c r="AU99" s="2620"/>
      <c r="AV99" s="2620"/>
      <c r="AW99" s="2332"/>
      <c r="AX99" s="2333"/>
      <c r="AY99" s="2333"/>
      <c r="AZ99" s="2333"/>
      <c r="BA99" s="2333"/>
      <c r="BB99" s="2333"/>
      <c r="BC99" s="2333"/>
      <c r="BD99" s="2333"/>
      <c r="BE99" s="2334"/>
      <c r="BF99" s="3"/>
      <c r="BG99" s="3"/>
    </row>
    <row r="100" spans="1:59" ht="12.75" customHeight="1" x14ac:dyDescent="0.4">
      <c r="A100" s="3"/>
      <c r="B100" s="347"/>
      <c r="C100" s="348"/>
      <c r="D100" s="348"/>
      <c r="E100" s="348"/>
      <c r="F100" s="348"/>
      <c r="G100" s="348"/>
      <c r="H100" s="348"/>
      <c r="I100" s="348"/>
      <c r="J100" s="348"/>
      <c r="K100" s="2343"/>
      <c r="L100" s="2343"/>
      <c r="M100" s="2343"/>
      <c r="N100" s="2343"/>
      <c r="O100" s="2343"/>
      <c r="P100" s="2343"/>
      <c r="Q100" s="2865"/>
      <c r="R100" s="2866"/>
      <c r="S100" s="2866"/>
      <c r="T100" s="2866"/>
      <c r="U100" s="2866"/>
      <c r="V100" s="2866"/>
      <c r="W100" s="2866"/>
      <c r="X100" s="2866"/>
      <c r="Y100" s="2866"/>
      <c r="Z100" s="2867"/>
      <c r="AA100" s="2718"/>
      <c r="AB100" s="2718"/>
      <c r="AC100" s="2718"/>
      <c r="AD100" s="2897"/>
      <c r="AE100" s="2898"/>
      <c r="AF100" s="2898"/>
      <c r="AG100" s="2898"/>
      <c r="AH100" s="2899"/>
      <c r="AI100" s="2720"/>
      <c r="AJ100" s="2720"/>
      <c r="AK100" s="2720"/>
      <c r="AL100" s="2720"/>
      <c r="AM100" s="2720"/>
      <c r="AN100" s="952"/>
      <c r="AO100" s="953"/>
      <c r="AP100" s="953"/>
      <c r="AQ100" s="953"/>
      <c r="AR100" s="953"/>
      <c r="AS100" s="954"/>
      <c r="AT100" s="2619"/>
      <c r="AU100" s="2620"/>
      <c r="AV100" s="2620"/>
      <c r="AW100" s="2332"/>
      <c r="AX100" s="2333"/>
      <c r="AY100" s="2333"/>
      <c r="AZ100" s="2333"/>
      <c r="BA100" s="2333"/>
      <c r="BB100" s="2333"/>
      <c r="BC100" s="2333"/>
      <c r="BD100" s="2333"/>
      <c r="BE100" s="2334"/>
      <c r="BF100" s="3"/>
      <c r="BG100" s="3"/>
    </row>
    <row r="101" spans="1:59" ht="12.75" customHeight="1" x14ac:dyDescent="0.4">
      <c r="A101" s="3"/>
      <c r="B101" s="349"/>
      <c r="C101" s="350"/>
      <c r="D101" s="350"/>
      <c r="E101" s="350"/>
      <c r="F101" s="350"/>
      <c r="G101" s="350"/>
      <c r="H101" s="350"/>
      <c r="I101" s="350"/>
      <c r="J101" s="350"/>
      <c r="K101" s="2343"/>
      <c r="L101" s="2343"/>
      <c r="M101" s="2343"/>
      <c r="N101" s="2343"/>
      <c r="O101" s="2343"/>
      <c r="P101" s="2343"/>
      <c r="Q101" s="2868"/>
      <c r="R101" s="2869"/>
      <c r="S101" s="2869"/>
      <c r="T101" s="2869"/>
      <c r="U101" s="2869"/>
      <c r="V101" s="2869"/>
      <c r="W101" s="2869"/>
      <c r="X101" s="2869"/>
      <c r="Y101" s="2869"/>
      <c r="Z101" s="2870"/>
      <c r="AA101" s="2718"/>
      <c r="AB101" s="2718"/>
      <c r="AC101" s="2718"/>
      <c r="AD101" s="2900"/>
      <c r="AE101" s="2901"/>
      <c r="AF101" s="2901"/>
      <c r="AG101" s="2901"/>
      <c r="AH101" s="2902"/>
      <c r="AI101" s="2720"/>
      <c r="AJ101" s="2720"/>
      <c r="AK101" s="2720"/>
      <c r="AL101" s="2720"/>
      <c r="AM101" s="2720"/>
      <c r="AN101" s="955"/>
      <c r="AO101" s="956"/>
      <c r="AP101" s="956"/>
      <c r="AQ101" s="956"/>
      <c r="AR101" s="956"/>
      <c r="AS101" s="957"/>
      <c r="AT101" s="2622"/>
      <c r="AU101" s="2623"/>
      <c r="AV101" s="2623"/>
      <c r="AW101" s="2335"/>
      <c r="AX101" s="2336"/>
      <c r="AY101" s="2336"/>
      <c r="AZ101" s="2336"/>
      <c r="BA101" s="2336"/>
      <c r="BB101" s="2336"/>
      <c r="BC101" s="2336"/>
      <c r="BD101" s="2336"/>
      <c r="BE101" s="2337"/>
      <c r="BF101" s="3"/>
      <c r="BG101" s="3"/>
    </row>
    <row r="102" spans="1:59" ht="12.75" customHeight="1" x14ac:dyDescent="0.4">
      <c r="A102" s="3"/>
      <c r="B102" s="345"/>
      <c r="C102" s="346"/>
      <c r="D102" s="346"/>
      <c r="E102" s="346"/>
      <c r="F102" s="346"/>
      <c r="G102" s="346"/>
      <c r="H102" s="346"/>
      <c r="I102" s="346"/>
      <c r="J102" s="346"/>
      <c r="K102" s="2343"/>
      <c r="L102" s="2343"/>
      <c r="M102" s="2343"/>
      <c r="N102" s="2343"/>
      <c r="O102" s="2343"/>
      <c r="P102" s="2343"/>
      <c r="Q102" s="2486"/>
      <c r="R102" s="2487"/>
      <c r="S102" s="2487"/>
      <c r="T102" s="2487"/>
      <c r="U102" s="2487"/>
      <c r="V102" s="2487"/>
      <c r="W102" s="2487"/>
      <c r="X102" s="2487"/>
      <c r="Y102" s="2487"/>
      <c r="Z102" s="2597"/>
      <c r="AA102" s="2718"/>
      <c r="AB102" s="2718"/>
      <c r="AC102" s="2718"/>
      <c r="AD102" s="2894"/>
      <c r="AE102" s="2895"/>
      <c r="AF102" s="2895"/>
      <c r="AG102" s="2895"/>
      <c r="AH102" s="2896"/>
      <c r="AI102" s="2720"/>
      <c r="AJ102" s="2720"/>
      <c r="AK102" s="2720"/>
      <c r="AL102" s="2720"/>
      <c r="AM102" s="2720"/>
      <c r="AN102" s="949">
        <f>AD102*AI102</f>
        <v>0</v>
      </c>
      <c r="AO102" s="950"/>
      <c r="AP102" s="950"/>
      <c r="AQ102" s="950"/>
      <c r="AR102" s="950"/>
      <c r="AS102" s="951"/>
      <c r="AT102" s="2616"/>
      <c r="AU102" s="2617"/>
      <c r="AV102" s="2617"/>
      <c r="AW102" s="2329"/>
      <c r="AX102" s="2330"/>
      <c r="AY102" s="2330"/>
      <c r="AZ102" s="2330"/>
      <c r="BA102" s="2330"/>
      <c r="BB102" s="2330"/>
      <c r="BC102" s="2330"/>
      <c r="BD102" s="2330"/>
      <c r="BE102" s="2331"/>
      <c r="BF102" s="3"/>
      <c r="BG102" s="3"/>
    </row>
    <row r="103" spans="1:59" ht="12.75" customHeight="1" x14ac:dyDescent="0.4">
      <c r="A103" s="3"/>
      <c r="B103" s="347"/>
      <c r="C103" s="348"/>
      <c r="D103" s="348"/>
      <c r="E103" s="348"/>
      <c r="F103" s="348"/>
      <c r="G103" s="348"/>
      <c r="H103" s="348"/>
      <c r="I103" s="348"/>
      <c r="J103" s="348"/>
      <c r="K103" s="2343"/>
      <c r="L103" s="2343"/>
      <c r="M103" s="2343"/>
      <c r="N103" s="2343"/>
      <c r="O103" s="2343"/>
      <c r="P103" s="2343"/>
      <c r="Q103" s="2601"/>
      <c r="R103" s="2602"/>
      <c r="S103" s="2602"/>
      <c r="T103" s="2602"/>
      <c r="U103" s="2602"/>
      <c r="V103" s="2602"/>
      <c r="W103" s="2602"/>
      <c r="X103" s="2602"/>
      <c r="Y103" s="2602"/>
      <c r="Z103" s="2603"/>
      <c r="AA103" s="2718"/>
      <c r="AB103" s="2718"/>
      <c r="AC103" s="2718"/>
      <c r="AD103" s="2897"/>
      <c r="AE103" s="2898"/>
      <c r="AF103" s="2898"/>
      <c r="AG103" s="2898"/>
      <c r="AH103" s="2899"/>
      <c r="AI103" s="2720"/>
      <c r="AJ103" s="2720"/>
      <c r="AK103" s="2720"/>
      <c r="AL103" s="2720"/>
      <c r="AM103" s="2720"/>
      <c r="AN103" s="952"/>
      <c r="AO103" s="953"/>
      <c r="AP103" s="953"/>
      <c r="AQ103" s="953"/>
      <c r="AR103" s="953"/>
      <c r="AS103" s="954"/>
      <c r="AT103" s="2619"/>
      <c r="AU103" s="2620"/>
      <c r="AV103" s="2620"/>
      <c r="AW103" s="2332"/>
      <c r="AX103" s="2333"/>
      <c r="AY103" s="2333"/>
      <c r="AZ103" s="2333"/>
      <c r="BA103" s="2333"/>
      <c r="BB103" s="2333"/>
      <c r="BC103" s="2333"/>
      <c r="BD103" s="2333"/>
      <c r="BE103" s="2334"/>
      <c r="BF103" s="3"/>
      <c r="BG103" s="3"/>
    </row>
    <row r="104" spans="1:59" ht="12.75" customHeight="1" x14ac:dyDescent="0.4">
      <c r="A104" s="3"/>
      <c r="B104" s="347"/>
      <c r="C104" s="348"/>
      <c r="D104" s="348"/>
      <c r="E104" s="348"/>
      <c r="F104" s="348"/>
      <c r="G104" s="348"/>
      <c r="H104" s="348"/>
      <c r="I104" s="348"/>
      <c r="J104" s="348"/>
      <c r="K104" s="2343"/>
      <c r="L104" s="2343"/>
      <c r="M104" s="2343"/>
      <c r="N104" s="2343"/>
      <c r="O104" s="2343"/>
      <c r="P104" s="2343"/>
      <c r="Q104" s="2865"/>
      <c r="R104" s="2866"/>
      <c r="S104" s="2866"/>
      <c r="T104" s="2866"/>
      <c r="U104" s="2866"/>
      <c r="V104" s="2866"/>
      <c r="W104" s="2866"/>
      <c r="X104" s="2866"/>
      <c r="Y104" s="2866"/>
      <c r="Z104" s="2867"/>
      <c r="AA104" s="2718"/>
      <c r="AB104" s="2718"/>
      <c r="AC104" s="2718"/>
      <c r="AD104" s="2897"/>
      <c r="AE104" s="2898"/>
      <c r="AF104" s="2898"/>
      <c r="AG104" s="2898"/>
      <c r="AH104" s="2899"/>
      <c r="AI104" s="2720"/>
      <c r="AJ104" s="2720"/>
      <c r="AK104" s="2720"/>
      <c r="AL104" s="2720"/>
      <c r="AM104" s="2720"/>
      <c r="AN104" s="952"/>
      <c r="AO104" s="953"/>
      <c r="AP104" s="953"/>
      <c r="AQ104" s="953"/>
      <c r="AR104" s="953"/>
      <c r="AS104" s="954"/>
      <c r="AT104" s="2619"/>
      <c r="AU104" s="2620"/>
      <c r="AV104" s="2620"/>
      <c r="AW104" s="2332"/>
      <c r="AX104" s="2333"/>
      <c r="AY104" s="2333"/>
      <c r="AZ104" s="2333"/>
      <c r="BA104" s="2333"/>
      <c r="BB104" s="2333"/>
      <c r="BC104" s="2333"/>
      <c r="BD104" s="2333"/>
      <c r="BE104" s="2334"/>
      <c r="BF104" s="3"/>
      <c r="BG104" s="3"/>
    </row>
    <row r="105" spans="1:59" ht="12.75" customHeight="1" x14ac:dyDescent="0.4">
      <c r="A105" s="3"/>
      <c r="B105" s="349"/>
      <c r="C105" s="350"/>
      <c r="D105" s="350"/>
      <c r="E105" s="350"/>
      <c r="F105" s="350"/>
      <c r="G105" s="350"/>
      <c r="H105" s="350"/>
      <c r="I105" s="350"/>
      <c r="J105" s="350"/>
      <c r="K105" s="2343"/>
      <c r="L105" s="2343"/>
      <c r="M105" s="2343"/>
      <c r="N105" s="2343"/>
      <c r="O105" s="2343"/>
      <c r="P105" s="2343"/>
      <c r="Q105" s="2868"/>
      <c r="R105" s="2869"/>
      <c r="S105" s="2869"/>
      <c r="T105" s="2869"/>
      <c r="U105" s="2869"/>
      <c r="V105" s="2869"/>
      <c r="W105" s="2869"/>
      <c r="X105" s="2869"/>
      <c r="Y105" s="2869"/>
      <c r="Z105" s="2870"/>
      <c r="AA105" s="2718"/>
      <c r="AB105" s="2718"/>
      <c r="AC105" s="2718"/>
      <c r="AD105" s="2900"/>
      <c r="AE105" s="2901"/>
      <c r="AF105" s="2901"/>
      <c r="AG105" s="2901"/>
      <c r="AH105" s="2902"/>
      <c r="AI105" s="2720"/>
      <c r="AJ105" s="2720"/>
      <c r="AK105" s="2720"/>
      <c r="AL105" s="2720"/>
      <c r="AM105" s="2720"/>
      <c r="AN105" s="955"/>
      <c r="AO105" s="956"/>
      <c r="AP105" s="956"/>
      <c r="AQ105" s="956"/>
      <c r="AR105" s="956"/>
      <c r="AS105" s="957"/>
      <c r="AT105" s="2622"/>
      <c r="AU105" s="2623"/>
      <c r="AV105" s="2623"/>
      <c r="AW105" s="2335"/>
      <c r="AX105" s="2336"/>
      <c r="AY105" s="2336"/>
      <c r="AZ105" s="2336"/>
      <c r="BA105" s="2336"/>
      <c r="BB105" s="2336"/>
      <c r="BC105" s="2336"/>
      <c r="BD105" s="2336"/>
      <c r="BE105" s="2337"/>
      <c r="BF105" s="3"/>
      <c r="BG105" s="3"/>
    </row>
    <row r="106" spans="1:59" ht="12.75" customHeight="1" x14ac:dyDescent="0.4">
      <c r="A106" s="3"/>
      <c r="B106" s="345"/>
      <c r="C106" s="346"/>
      <c r="D106" s="346"/>
      <c r="E106" s="346"/>
      <c r="F106" s="346"/>
      <c r="G106" s="346"/>
      <c r="H106" s="346"/>
      <c r="I106" s="346"/>
      <c r="J106" s="346"/>
      <c r="K106" s="2343"/>
      <c r="L106" s="2343"/>
      <c r="M106" s="2343"/>
      <c r="N106" s="2343"/>
      <c r="O106" s="2343"/>
      <c r="P106" s="2343"/>
      <c r="Q106" s="2486"/>
      <c r="R106" s="2487"/>
      <c r="S106" s="2487"/>
      <c r="T106" s="2487"/>
      <c r="U106" s="2487"/>
      <c r="V106" s="2487"/>
      <c r="W106" s="2487"/>
      <c r="X106" s="2487"/>
      <c r="Y106" s="2487"/>
      <c r="Z106" s="2597"/>
      <c r="AA106" s="2718"/>
      <c r="AB106" s="2718"/>
      <c r="AC106" s="2718"/>
      <c r="AD106" s="2894"/>
      <c r="AE106" s="2895"/>
      <c r="AF106" s="2895"/>
      <c r="AG106" s="2895"/>
      <c r="AH106" s="2896"/>
      <c r="AI106" s="2720"/>
      <c r="AJ106" s="2720"/>
      <c r="AK106" s="2720"/>
      <c r="AL106" s="2720"/>
      <c r="AM106" s="2720"/>
      <c r="AN106" s="949">
        <f>AD106*AI106</f>
        <v>0</v>
      </c>
      <c r="AO106" s="950"/>
      <c r="AP106" s="950"/>
      <c r="AQ106" s="950"/>
      <c r="AR106" s="950"/>
      <c r="AS106" s="951"/>
      <c r="AT106" s="2616"/>
      <c r="AU106" s="2617"/>
      <c r="AV106" s="2617"/>
      <c r="AW106" s="2329"/>
      <c r="AX106" s="2330"/>
      <c r="AY106" s="2330"/>
      <c r="AZ106" s="2330"/>
      <c r="BA106" s="2330"/>
      <c r="BB106" s="2330"/>
      <c r="BC106" s="2330"/>
      <c r="BD106" s="2330"/>
      <c r="BE106" s="2331"/>
      <c r="BF106" s="3"/>
      <c r="BG106" s="3"/>
    </row>
    <row r="107" spans="1:59" ht="12.75" customHeight="1" x14ac:dyDescent="0.4">
      <c r="A107" s="3"/>
      <c r="B107" s="347"/>
      <c r="C107" s="348"/>
      <c r="D107" s="348"/>
      <c r="E107" s="348"/>
      <c r="F107" s="348"/>
      <c r="G107" s="348"/>
      <c r="H107" s="348"/>
      <c r="I107" s="348"/>
      <c r="J107" s="348"/>
      <c r="K107" s="2343"/>
      <c r="L107" s="2343"/>
      <c r="M107" s="2343"/>
      <c r="N107" s="2343"/>
      <c r="O107" s="2343"/>
      <c r="P107" s="2343"/>
      <c r="Q107" s="2601"/>
      <c r="R107" s="2602"/>
      <c r="S107" s="2602"/>
      <c r="T107" s="2602"/>
      <c r="U107" s="2602"/>
      <c r="V107" s="2602"/>
      <c r="W107" s="2602"/>
      <c r="X107" s="2602"/>
      <c r="Y107" s="2602"/>
      <c r="Z107" s="2603"/>
      <c r="AA107" s="2718"/>
      <c r="AB107" s="2718"/>
      <c r="AC107" s="2718"/>
      <c r="AD107" s="2897"/>
      <c r="AE107" s="2898"/>
      <c r="AF107" s="2898"/>
      <c r="AG107" s="2898"/>
      <c r="AH107" s="2899"/>
      <c r="AI107" s="2720"/>
      <c r="AJ107" s="2720"/>
      <c r="AK107" s="2720"/>
      <c r="AL107" s="2720"/>
      <c r="AM107" s="2720"/>
      <c r="AN107" s="952"/>
      <c r="AO107" s="953"/>
      <c r="AP107" s="953"/>
      <c r="AQ107" s="953"/>
      <c r="AR107" s="953"/>
      <c r="AS107" s="954"/>
      <c r="AT107" s="2619"/>
      <c r="AU107" s="2620"/>
      <c r="AV107" s="2620"/>
      <c r="AW107" s="2332"/>
      <c r="AX107" s="2333"/>
      <c r="AY107" s="2333"/>
      <c r="AZ107" s="2333"/>
      <c r="BA107" s="2333"/>
      <c r="BB107" s="2333"/>
      <c r="BC107" s="2333"/>
      <c r="BD107" s="2333"/>
      <c r="BE107" s="2334"/>
      <c r="BF107" s="3"/>
      <c r="BG107" s="3"/>
    </row>
    <row r="108" spans="1:59" ht="12.75" customHeight="1" x14ac:dyDescent="0.4">
      <c r="A108" s="3"/>
      <c r="B108" s="347"/>
      <c r="C108" s="348"/>
      <c r="D108" s="348"/>
      <c r="E108" s="348"/>
      <c r="F108" s="348"/>
      <c r="G108" s="348"/>
      <c r="H108" s="348"/>
      <c r="I108" s="348"/>
      <c r="J108" s="348"/>
      <c r="K108" s="2343"/>
      <c r="L108" s="2343"/>
      <c r="M108" s="2343"/>
      <c r="N108" s="2343"/>
      <c r="O108" s="2343"/>
      <c r="P108" s="2343"/>
      <c r="Q108" s="2865"/>
      <c r="R108" s="2866"/>
      <c r="S108" s="2866"/>
      <c r="T108" s="2866"/>
      <c r="U108" s="2866"/>
      <c r="V108" s="2866"/>
      <c r="W108" s="2866"/>
      <c r="X108" s="2866"/>
      <c r="Y108" s="2866"/>
      <c r="Z108" s="2867"/>
      <c r="AA108" s="2718"/>
      <c r="AB108" s="2718"/>
      <c r="AC108" s="2718"/>
      <c r="AD108" s="2897"/>
      <c r="AE108" s="2898"/>
      <c r="AF108" s="2898"/>
      <c r="AG108" s="2898"/>
      <c r="AH108" s="2899"/>
      <c r="AI108" s="2720"/>
      <c r="AJ108" s="2720"/>
      <c r="AK108" s="2720"/>
      <c r="AL108" s="2720"/>
      <c r="AM108" s="2720"/>
      <c r="AN108" s="952"/>
      <c r="AO108" s="953"/>
      <c r="AP108" s="953"/>
      <c r="AQ108" s="953"/>
      <c r="AR108" s="953"/>
      <c r="AS108" s="954"/>
      <c r="AT108" s="2619"/>
      <c r="AU108" s="2620"/>
      <c r="AV108" s="2620"/>
      <c r="AW108" s="2332"/>
      <c r="AX108" s="2333"/>
      <c r="AY108" s="2333"/>
      <c r="AZ108" s="2333"/>
      <c r="BA108" s="2333"/>
      <c r="BB108" s="2333"/>
      <c r="BC108" s="2333"/>
      <c r="BD108" s="2333"/>
      <c r="BE108" s="2334"/>
      <c r="BF108" s="3"/>
      <c r="BG108" s="3"/>
    </row>
    <row r="109" spans="1:59" ht="12.75" customHeight="1" x14ac:dyDescent="0.4">
      <c r="A109" s="3"/>
      <c r="B109" s="349"/>
      <c r="C109" s="350"/>
      <c r="D109" s="350"/>
      <c r="E109" s="350"/>
      <c r="F109" s="350"/>
      <c r="G109" s="350"/>
      <c r="H109" s="350"/>
      <c r="I109" s="350"/>
      <c r="J109" s="350"/>
      <c r="K109" s="2343"/>
      <c r="L109" s="2343"/>
      <c r="M109" s="2343"/>
      <c r="N109" s="2343"/>
      <c r="O109" s="2343"/>
      <c r="P109" s="2343"/>
      <c r="Q109" s="2868"/>
      <c r="R109" s="2869"/>
      <c r="S109" s="2869"/>
      <c r="T109" s="2869"/>
      <c r="U109" s="2869"/>
      <c r="V109" s="2869"/>
      <c r="W109" s="2869"/>
      <c r="X109" s="2869"/>
      <c r="Y109" s="2869"/>
      <c r="Z109" s="2870"/>
      <c r="AA109" s="2718"/>
      <c r="AB109" s="2718"/>
      <c r="AC109" s="2718"/>
      <c r="AD109" s="2900"/>
      <c r="AE109" s="2901"/>
      <c r="AF109" s="2901"/>
      <c r="AG109" s="2901"/>
      <c r="AH109" s="2902"/>
      <c r="AI109" s="2720"/>
      <c r="AJ109" s="2720"/>
      <c r="AK109" s="2720"/>
      <c r="AL109" s="2720"/>
      <c r="AM109" s="2720"/>
      <c r="AN109" s="955"/>
      <c r="AO109" s="956"/>
      <c r="AP109" s="956"/>
      <c r="AQ109" s="956"/>
      <c r="AR109" s="956"/>
      <c r="AS109" s="957"/>
      <c r="AT109" s="2622"/>
      <c r="AU109" s="2623"/>
      <c r="AV109" s="2623"/>
      <c r="AW109" s="2335"/>
      <c r="AX109" s="2336"/>
      <c r="AY109" s="2336"/>
      <c r="AZ109" s="2336"/>
      <c r="BA109" s="2336"/>
      <c r="BB109" s="2336"/>
      <c r="BC109" s="2336"/>
      <c r="BD109" s="2336"/>
      <c r="BE109" s="2337"/>
      <c r="BF109" s="3"/>
      <c r="BG109" s="3"/>
    </row>
    <row r="110" spans="1:59" ht="12.75" customHeight="1" x14ac:dyDescent="0.4">
      <c r="A110" s="3"/>
      <c r="B110" s="345"/>
      <c r="C110" s="346"/>
      <c r="D110" s="346"/>
      <c r="E110" s="346"/>
      <c r="F110" s="346"/>
      <c r="G110" s="346"/>
      <c r="H110" s="346"/>
      <c r="I110" s="346"/>
      <c r="J110" s="346"/>
      <c r="K110" s="2343"/>
      <c r="L110" s="2343"/>
      <c r="M110" s="2343"/>
      <c r="N110" s="2343"/>
      <c r="O110" s="2343"/>
      <c r="P110" s="2343"/>
      <c r="Q110" s="2486"/>
      <c r="R110" s="2487"/>
      <c r="S110" s="2487"/>
      <c r="T110" s="2487"/>
      <c r="U110" s="2487"/>
      <c r="V110" s="2487"/>
      <c r="W110" s="2487"/>
      <c r="X110" s="2487"/>
      <c r="Y110" s="2487"/>
      <c r="Z110" s="2597"/>
      <c r="AA110" s="2718"/>
      <c r="AB110" s="2718"/>
      <c r="AC110" s="2718"/>
      <c r="AD110" s="2894"/>
      <c r="AE110" s="2895"/>
      <c r="AF110" s="2895"/>
      <c r="AG110" s="2895"/>
      <c r="AH110" s="2896"/>
      <c r="AI110" s="2720"/>
      <c r="AJ110" s="2720"/>
      <c r="AK110" s="2720"/>
      <c r="AL110" s="2720"/>
      <c r="AM110" s="2720"/>
      <c r="AN110" s="949">
        <f>AD110*AI110</f>
        <v>0</v>
      </c>
      <c r="AO110" s="950"/>
      <c r="AP110" s="950"/>
      <c r="AQ110" s="950"/>
      <c r="AR110" s="950"/>
      <c r="AS110" s="951"/>
      <c r="AT110" s="2616"/>
      <c r="AU110" s="2617"/>
      <c r="AV110" s="2617"/>
      <c r="AW110" s="2329"/>
      <c r="AX110" s="2330"/>
      <c r="AY110" s="2330"/>
      <c r="AZ110" s="2330"/>
      <c r="BA110" s="2330"/>
      <c r="BB110" s="2330"/>
      <c r="BC110" s="2330"/>
      <c r="BD110" s="2330"/>
      <c r="BE110" s="2331"/>
      <c r="BF110" s="3"/>
      <c r="BG110" s="3"/>
    </row>
    <row r="111" spans="1:59" ht="12.75" customHeight="1" x14ac:dyDescent="0.4">
      <c r="A111" s="3"/>
      <c r="B111" s="347"/>
      <c r="C111" s="348"/>
      <c r="D111" s="348"/>
      <c r="E111" s="348"/>
      <c r="F111" s="348"/>
      <c r="G111" s="348"/>
      <c r="H111" s="348"/>
      <c r="I111" s="348"/>
      <c r="J111" s="348"/>
      <c r="K111" s="2343"/>
      <c r="L111" s="2343"/>
      <c r="M111" s="2343"/>
      <c r="N111" s="2343"/>
      <c r="O111" s="2343"/>
      <c r="P111" s="2343"/>
      <c r="Q111" s="2601"/>
      <c r="R111" s="2602"/>
      <c r="S111" s="2602"/>
      <c r="T111" s="2602"/>
      <c r="U111" s="2602"/>
      <c r="V111" s="2602"/>
      <c r="W111" s="2602"/>
      <c r="X111" s="2602"/>
      <c r="Y111" s="2602"/>
      <c r="Z111" s="2603"/>
      <c r="AA111" s="2718"/>
      <c r="AB111" s="2718"/>
      <c r="AC111" s="2718"/>
      <c r="AD111" s="2897"/>
      <c r="AE111" s="2898"/>
      <c r="AF111" s="2898"/>
      <c r="AG111" s="2898"/>
      <c r="AH111" s="2899"/>
      <c r="AI111" s="2720"/>
      <c r="AJ111" s="2720"/>
      <c r="AK111" s="2720"/>
      <c r="AL111" s="2720"/>
      <c r="AM111" s="2720"/>
      <c r="AN111" s="952"/>
      <c r="AO111" s="953"/>
      <c r="AP111" s="953"/>
      <c r="AQ111" s="953"/>
      <c r="AR111" s="953"/>
      <c r="AS111" s="954"/>
      <c r="AT111" s="2619"/>
      <c r="AU111" s="2620"/>
      <c r="AV111" s="2620"/>
      <c r="AW111" s="2332"/>
      <c r="AX111" s="2333"/>
      <c r="AY111" s="2333"/>
      <c r="AZ111" s="2333"/>
      <c r="BA111" s="2333"/>
      <c r="BB111" s="2333"/>
      <c r="BC111" s="2333"/>
      <c r="BD111" s="2333"/>
      <c r="BE111" s="2334"/>
      <c r="BF111" s="3"/>
      <c r="BG111" s="3"/>
    </row>
    <row r="112" spans="1:59" ht="12.75" customHeight="1" x14ac:dyDescent="0.4">
      <c r="A112" s="3"/>
      <c r="B112" s="347"/>
      <c r="C112" s="348"/>
      <c r="D112" s="348"/>
      <c r="E112" s="348"/>
      <c r="F112" s="348"/>
      <c r="G112" s="348"/>
      <c r="H112" s="348"/>
      <c r="I112" s="348"/>
      <c r="J112" s="348"/>
      <c r="K112" s="2343"/>
      <c r="L112" s="2343"/>
      <c r="M112" s="2343"/>
      <c r="N112" s="2343"/>
      <c r="O112" s="2343"/>
      <c r="P112" s="2343"/>
      <c r="Q112" s="2865"/>
      <c r="R112" s="2866"/>
      <c r="S112" s="2866"/>
      <c r="T112" s="2866"/>
      <c r="U112" s="2866"/>
      <c r="V112" s="2866"/>
      <c r="W112" s="2866"/>
      <c r="X112" s="2866"/>
      <c r="Y112" s="2866"/>
      <c r="Z112" s="2867"/>
      <c r="AA112" s="2718"/>
      <c r="AB112" s="2718"/>
      <c r="AC112" s="2718"/>
      <c r="AD112" s="2897"/>
      <c r="AE112" s="2898"/>
      <c r="AF112" s="2898"/>
      <c r="AG112" s="2898"/>
      <c r="AH112" s="2899"/>
      <c r="AI112" s="2720"/>
      <c r="AJ112" s="2720"/>
      <c r="AK112" s="2720"/>
      <c r="AL112" s="2720"/>
      <c r="AM112" s="2720"/>
      <c r="AN112" s="952"/>
      <c r="AO112" s="953"/>
      <c r="AP112" s="953"/>
      <c r="AQ112" s="953"/>
      <c r="AR112" s="953"/>
      <c r="AS112" s="954"/>
      <c r="AT112" s="2619"/>
      <c r="AU112" s="2620"/>
      <c r="AV112" s="2620"/>
      <c r="AW112" s="2332"/>
      <c r="AX112" s="2333"/>
      <c r="AY112" s="2333"/>
      <c r="AZ112" s="2333"/>
      <c r="BA112" s="2333"/>
      <c r="BB112" s="2333"/>
      <c r="BC112" s="2333"/>
      <c r="BD112" s="2333"/>
      <c r="BE112" s="2334"/>
      <c r="BF112" s="3"/>
      <c r="BG112" s="3"/>
    </row>
    <row r="113" spans="1:70" ht="12.75" customHeight="1" x14ac:dyDescent="0.4">
      <c r="A113" s="3"/>
      <c r="B113" s="349"/>
      <c r="C113" s="350"/>
      <c r="D113" s="350"/>
      <c r="E113" s="350"/>
      <c r="F113" s="350"/>
      <c r="G113" s="350"/>
      <c r="H113" s="350"/>
      <c r="I113" s="350"/>
      <c r="J113" s="350"/>
      <c r="K113" s="2343"/>
      <c r="L113" s="2343"/>
      <c r="M113" s="2343"/>
      <c r="N113" s="2343"/>
      <c r="O113" s="2343"/>
      <c r="P113" s="2343"/>
      <c r="Q113" s="2868"/>
      <c r="R113" s="2869"/>
      <c r="S113" s="2869"/>
      <c r="T113" s="2869"/>
      <c r="U113" s="2869"/>
      <c r="V113" s="2869"/>
      <c r="W113" s="2869"/>
      <c r="X113" s="2869"/>
      <c r="Y113" s="2869"/>
      <c r="Z113" s="2870"/>
      <c r="AA113" s="2718"/>
      <c r="AB113" s="2718"/>
      <c r="AC113" s="2718"/>
      <c r="AD113" s="2900"/>
      <c r="AE113" s="2901"/>
      <c r="AF113" s="2901"/>
      <c r="AG113" s="2901"/>
      <c r="AH113" s="2902"/>
      <c r="AI113" s="2720"/>
      <c r="AJ113" s="2720"/>
      <c r="AK113" s="2720"/>
      <c r="AL113" s="2720"/>
      <c r="AM113" s="2720"/>
      <c r="AN113" s="955"/>
      <c r="AO113" s="956"/>
      <c r="AP113" s="956"/>
      <c r="AQ113" s="956"/>
      <c r="AR113" s="956"/>
      <c r="AS113" s="957"/>
      <c r="AT113" s="2622"/>
      <c r="AU113" s="2623"/>
      <c r="AV113" s="2623"/>
      <c r="AW113" s="2335"/>
      <c r="AX113" s="2336"/>
      <c r="AY113" s="2336"/>
      <c r="AZ113" s="2336"/>
      <c r="BA113" s="2336"/>
      <c r="BB113" s="2336"/>
      <c r="BC113" s="2336"/>
      <c r="BD113" s="2336"/>
      <c r="BE113" s="2337"/>
      <c r="BF113" s="3"/>
      <c r="BG113" s="3"/>
    </row>
    <row r="114" spans="1:70" ht="12.75" customHeight="1" x14ac:dyDescent="0.4">
      <c r="A114" s="3"/>
      <c r="B114" s="345"/>
      <c r="C114" s="346"/>
      <c r="D114" s="346"/>
      <c r="E114" s="346"/>
      <c r="F114" s="346"/>
      <c r="G114" s="346"/>
      <c r="H114" s="346"/>
      <c r="I114" s="346"/>
      <c r="J114" s="346"/>
      <c r="K114" s="2343"/>
      <c r="L114" s="2343"/>
      <c r="M114" s="2343"/>
      <c r="N114" s="2343"/>
      <c r="O114" s="2343"/>
      <c r="P114" s="2343"/>
      <c r="Q114" s="2486"/>
      <c r="R114" s="2487"/>
      <c r="S114" s="2487"/>
      <c r="T114" s="2487"/>
      <c r="U114" s="2487"/>
      <c r="V114" s="2487"/>
      <c r="W114" s="2487"/>
      <c r="X114" s="2487"/>
      <c r="Y114" s="2487"/>
      <c r="Z114" s="2597"/>
      <c r="AA114" s="2718"/>
      <c r="AB114" s="2718"/>
      <c r="AC114" s="2718"/>
      <c r="AD114" s="2894"/>
      <c r="AE114" s="2895"/>
      <c r="AF114" s="2895"/>
      <c r="AG114" s="2895"/>
      <c r="AH114" s="2896"/>
      <c r="AI114" s="2720"/>
      <c r="AJ114" s="2720"/>
      <c r="AK114" s="2720"/>
      <c r="AL114" s="2720"/>
      <c r="AM114" s="2720"/>
      <c r="AN114" s="949">
        <f>AD114*AI114</f>
        <v>0</v>
      </c>
      <c r="AO114" s="950"/>
      <c r="AP114" s="950"/>
      <c r="AQ114" s="950"/>
      <c r="AR114" s="950"/>
      <c r="AS114" s="951"/>
      <c r="AT114" s="2616"/>
      <c r="AU114" s="2617"/>
      <c r="AV114" s="2617"/>
      <c r="AW114" s="2329"/>
      <c r="AX114" s="2330"/>
      <c r="AY114" s="2330"/>
      <c r="AZ114" s="2330"/>
      <c r="BA114" s="2330"/>
      <c r="BB114" s="2330"/>
      <c r="BC114" s="2330"/>
      <c r="BD114" s="2330"/>
      <c r="BE114" s="2331"/>
      <c r="BF114" s="3"/>
      <c r="BG114" s="3"/>
    </row>
    <row r="115" spans="1:70" ht="12.75" customHeight="1" x14ac:dyDescent="0.4">
      <c r="A115" s="3"/>
      <c r="B115" s="347"/>
      <c r="C115" s="348"/>
      <c r="D115" s="348"/>
      <c r="E115" s="348"/>
      <c r="F115" s="348"/>
      <c r="G115" s="348"/>
      <c r="H115" s="348"/>
      <c r="I115" s="348"/>
      <c r="J115" s="348"/>
      <c r="K115" s="2343"/>
      <c r="L115" s="2343"/>
      <c r="M115" s="2343"/>
      <c r="N115" s="2343"/>
      <c r="O115" s="2343"/>
      <c r="P115" s="2343"/>
      <c r="Q115" s="2601"/>
      <c r="R115" s="2602"/>
      <c r="S115" s="2602"/>
      <c r="T115" s="2602"/>
      <c r="U115" s="2602"/>
      <c r="V115" s="2602"/>
      <c r="W115" s="2602"/>
      <c r="X115" s="2602"/>
      <c r="Y115" s="2602"/>
      <c r="Z115" s="2603"/>
      <c r="AA115" s="2718"/>
      <c r="AB115" s="2718"/>
      <c r="AC115" s="2718"/>
      <c r="AD115" s="2897"/>
      <c r="AE115" s="2898"/>
      <c r="AF115" s="2898"/>
      <c r="AG115" s="2898"/>
      <c r="AH115" s="2899"/>
      <c r="AI115" s="2720"/>
      <c r="AJ115" s="2720"/>
      <c r="AK115" s="2720"/>
      <c r="AL115" s="2720"/>
      <c r="AM115" s="2720"/>
      <c r="AN115" s="952"/>
      <c r="AO115" s="953"/>
      <c r="AP115" s="953"/>
      <c r="AQ115" s="953"/>
      <c r="AR115" s="953"/>
      <c r="AS115" s="954"/>
      <c r="AT115" s="2619"/>
      <c r="AU115" s="2620"/>
      <c r="AV115" s="2620"/>
      <c r="AW115" s="2332"/>
      <c r="AX115" s="2333"/>
      <c r="AY115" s="2333"/>
      <c r="AZ115" s="2333"/>
      <c r="BA115" s="2333"/>
      <c r="BB115" s="2333"/>
      <c r="BC115" s="2333"/>
      <c r="BD115" s="2333"/>
      <c r="BE115" s="2334"/>
      <c r="BF115" s="3"/>
      <c r="BG115" s="3"/>
    </row>
    <row r="116" spans="1:70" ht="12.75" customHeight="1" x14ac:dyDescent="0.4">
      <c r="A116" s="3"/>
      <c r="B116" s="347"/>
      <c r="C116" s="348"/>
      <c r="D116" s="348"/>
      <c r="E116" s="348"/>
      <c r="F116" s="348"/>
      <c r="G116" s="348"/>
      <c r="H116" s="348"/>
      <c r="I116" s="348"/>
      <c r="J116" s="348"/>
      <c r="K116" s="2343"/>
      <c r="L116" s="2343"/>
      <c r="M116" s="2343"/>
      <c r="N116" s="2343"/>
      <c r="O116" s="2343"/>
      <c r="P116" s="2343"/>
      <c r="Q116" s="2865"/>
      <c r="R116" s="2866"/>
      <c r="S116" s="2866"/>
      <c r="T116" s="2866"/>
      <c r="U116" s="2866"/>
      <c r="V116" s="2866"/>
      <c r="W116" s="2866"/>
      <c r="X116" s="2866"/>
      <c r="Y116" s="2866"/>
      <c r="Z116" s="2867"/>
      <c r="AA116" s="2718"/>
      <c r="AB116" s="2718"/>
      <c r="AC116" s="2718"/>
      <c r="AD116" s="2897"/>
      <c r="AE116" s="2898"/>
      <c r="AF116" s="2898"/>
      <c r="AG116" s="2898"/>
      <c r="AH116" s="2899"/>
      <c r="AI116" s="2720"/>
      <c r="AJ116" s="2720"/>
      <c r="AK116" s="2720"/>
      <c r="AL116" s="2720"/>
      <c r="AM116" s="2720"/>
      <c r="AN116" s="952"/>
      <c r="AO116" s="953"/>
      <c r="AP116" s="953"/>
      <c r="AQ116" s="953"/>
      <c r="AR116" s="953"/>
      <c r="AS116" s="954"/>
      <c r="AT116" s="2619"/>
      <c r="AU116" s="2620"/>
      <c r="AV116" s="2620"/>
      <c r="AW116" s="2332"/>
      <c r="AX116" s="2333"/>
      <c r="AY116" s="2333"/>
      <c r="AZ116" s="2333"/>
      <c r="BA116" s="2333"/>
      <c r="BB116" s="2333"/>
      <c r="BC116" s="2333"/>
      <c r="BD116" s="2333"/>
      <c r="BE116" s="2334"/>
      <c r="BF116" s="3"/>
      <c r="BG116" s="3"/>
    </row>
    <row r="117" spans="1:70" ht="12.75" customHeight="1" x14ac:dyDescent="0.4">
      <c r="A117" s="3"/>
      <c r="B117" s="349"/>
      <c r="C117" s="350"/>
      <c r="D117" s="350"/>
      <c r="E117" s="350"/>
      <c r="F117" s="350"/>
      <c r="G117" s="350"/>
      <c r="H117" s="350"/>
      <c r="I117" s="350"/>
      <c r="J117" s="350"/>
      <c r="K117" s="2343"/>
      <c r="L117" s="2343"/>
      <c r="M117" s="2343"/>
      <c r="N117" s="2343"/>
      <c r="O117" s="2343"/>
      <c r="P117" s="2343"/>
      <c r="Q117" s="2868"/>
      <c r="R117" s="2869"/>
      <c r="S117" s="2869"/>
      <c r="T117" s="2869"/>
      <c r="U117" s="2869"/>
      <c r="V117" s="2869"/>
      <c r="W117" s="2869"/>
      <c r="X117" s="2869"/>
      <c r="Y117" s="2869"/>
      <c r="Z117" s="2870"/>
      <c r="AA117" s="2718"/>
      <c r="AB117" s="2718"/>
      <c r="AC117" s="2718"/>
      <c r="AD117" s="2900"/>
      <c r="AE117" s="2901"/>
      <c r="AF117" s="2901"/>
      <c r="AG117" s="2901"/>
      <c r="AH117" s="2902"/>
      <c r="AI117" s="2720"/>
      <c r="AJ117" s="2720"/>
      <c r="AK117" s="2720"/>
      <c r="AL117" s="2720"/>
      <c r="AM117" s="2720"/>
      <c r="AN117" s="955"/>
      <c r="AO117" s="956"/>
      <c r="AP117" s="956"/>
      <c r="AQ117" s="956"/>
      <c r="AR117" s="956"/>
      <c r="AS117" s="957"/>
      <c r="AT117" s="2622"/>
      <c r="AU117" s="2623"/>
      <c r="AV117" s="2623"/>
      <c r="AW117" s="2335"/>
      <c r="AX117" s="2336"/>
      <c r="AY117" s="2336"/>
      <c r="AZ117" s="2336"/>
      <c r="BA117" s="2336"/>
      <c r="BB117" s="2336"/>
      <c r="BC117" s="2336"/>
      <c r="BD117" s="2336"/>
      <c r="BE117" s="2337"/>
      <c r="BF117" s="3"/>
      <c r="BG117" s="3"/>
    </row>
    <row r="118" spans="1:70" ht="12.75" customHeight="1" x14ac:dyDescent="0.4">
      <c r="A118" s="3"/>
      <c r="B118" s="345"/>
      <c r="C118" s="346"/>
      <c r="D118" s="346"/>
      <c r="E118" s="346"/>
      <c r="F118" s="346"/>
      <c r="G118" s="346"/>
      <c r="H118" s="346"/>
      <c r="I118" s="346"/>
      <c r="J118" s="346"/>
      <c r="K118" s="2343"/>
      <c r="L118" s="2343"/>
      <c r="M118" s="2343"/>
      <c r="N118" s="2343"/>
      <c r="O118" s="2343"/>
      <c r="P118" s="2343"/>
      <c r="Q118" s="2486"/>
      <c r="R118" s="2487"/>
      <c r="S118" s="2487"/>
      <c r="T118" s="2487"/>
      <c r="U118" s="2487"/>
      <c r="V118" s="2487"/>
      <c r="W118" s="2487"/>
      <c r="X118" s="2487"/>
      <c r="Y118" s="2487"/>
      <c r="Z118" s="2597"/>
      <c r="AA118" s="2718"/>
      <c r="AB118" s="2718"/>
      <c r="AC118" s="2718"/>
      <c r="AD118" s="2894"/>
      <c r="AE118" s="2895"/>
      <c r="AF118" s="2895"/>
      <c r="AG118" s="2895"/>
      <c r="AH118" s="2896"/>
      <c r="AI118" s="2720"/>
      <c r="AJ118" s="2720"/>
      <c r="AK118" s="2720"/>
      <c r="AL118" s="2720"/>
      <c r="AM118" s="2720"/>
      <c r="AN118" s="949">
        <f>AD118*AI118</f>
        <v>0</v>
      </c>
      <c r="AO118" s="950"/>
      <c r="AP118" s="950"/>
      <c r="AQ118" s="950"/>
      <c r="AR118" s="950"/>
      <c r="AS118" s="951"/>
      <c r="AT118" s="2616"/>
      <c r="AU118" s="2617"/>
      <c r="AV118" s="2617"/>
      <c r="AW118" s="2329"/>
      <c r="AX118" s="2330"/>
      <c r="AY118" s="2330"/>
      <c r="AZ118" s="2330"/>
      <c r="BA118" s="2330"/>
      <c r="BB118" s="2330"/>
      <c r="BC118" s="2330"/>
      <c r="BD118" s="2330"/>
      <c r="BE118" s="2331"/>
      <c r="BF118" s="3"/>
      <c r="BG118" s="3"/>
      <c r="BO118" s="65"/>
      <c r="BP118" s="65"/>
      <c r="BQ118" s="65"/>
      <c r="BR118" s="65"/>
    </row>
    <row r="119" spans="1:70" ht="12.75" customHeight="1" x14ac:dyDescent="0.4">
      <c r="A119" s="3"/>
      <c r="B119" s="347"/>
      <c r="C119" s="348"/>
      <c r="D119" s="348"/>
      <c r="E119" s="348"/>
      <c r="F119" s="348"/>
      <c r="G119" s="348"/>
      <c r="H119" s="348"/>
      <c r="I119" s="348"/>
      <c r="J119" s="348"/>
      <c r="K119" s="2343"/>
      <c r="L119" s="2343"/>
      <c r="M119" s="2343"/>
      <c r="N119" s="2343"/>
      <c r="O119" s="2343"/>
      <c r="P119" s="2343"/>
      <c r="Q119" s="2601"/>
      <c r="R119" s="2602"/>
      <c r="S119" s="2602"/>
      <c r="T119" s="2602"/>
      <c r="U119" s="2602"/>
      <c r="V119" s="2602"/>
      <c r="W119" s="2602"/>
      <c r="X119" s="2602"/>
      <c r="Y119" s="2602"/>
      <c r="Z119" s="2603"/>
      <c r="AA119" s="2718"/>
      <c r="AB119" s="2718"/>
      <c r="AC119" s="2718"/>
      <c r="AD119" s="2897"/>
      <c r="AE119" s="2898"/>
      <c r="AF119" s="2898"/>
      <c r="AG119" s="2898"/>
      <c r="AH119" s="2899"/>
      <c r="AI119" s="2720"/>
      <c r="AJ119" s="2720"/>
      <c r="AK119" s="2720"/>
      <c r="AL119" s="2720"/>
      <c r="AM119" s="2720"/>
      <c r="AN119" s="952"/>
      <c r="AO119" s="953"/>
      <c r="AP119" s="953"/>
      <c r="AQ119" s="953"/>
      <c r="AR119" s="953"/>
      <c r="AS119" s="954"/>
      <c r="AT119" s="2619"/>
      <c r="AU119" s="2620"/>
      <c r="AV119" s="2620"/>
      <c r="AW119" s="2332"/>
      <c r="AX119" s="2333"/>
      <c r="AY119" s="2333"/>
      <c r="AZ119" s="2333"/>
      <c r="BA119" s="2333"/>
      <c r="BB119" s="2333"/>
      <c r="BC119" s="2333"/>
      <c r="BD119" s="2333"/>
      <c r="BE119" s="2334"/>
      <c r="BF119" s="3"/>
      <c r="BG119" s="3"/>
    </row>
    <row r="120" spans="1:70" ht="12.75" customHeight="1" x14ac:dyDescent="0.4">
      <c r="A120" s="3"/>
      <c r="B120" s="347"/>
      <c r="C120" s="348"/>
      <c r="D120" s="348"/>
      <c r="E120" s="348"/>
      <c r="F120" s="348"/>
      <c r="G120" s="348"/>
      <c r="H120" s="348"/>
      <c r="I120" s="348"/>
      <c r="J120" s="348"/>
      <c r="K120" s="2343"/>
      <c r="L120" s="2343"/>
      <c r="M120" s="2343"/>
      <c r="N120" s="2343"/>
      <c r="O120" s="2343"/>
      <c r="P120" s="2343"/>
      <c r="Q120" s="2865"/>
      <c r="R120" s="2866"/>
      <c r="S120" s="2866"/>
      <c r="T120" s="2866"/>
      <c r="U120" s="2866"/>
      <c r="V120" s="2866"/>
      <c r="W120" s="2866"/>
      <c r="X120" s="2866"/>
      <c r="Y120" s="2866"/>
      <c r="Z120" s="2867"/>
      <c r="AA120" s="2718"/>
      <c r="AB120" s="2718"/>
      <c r="AC120" s="2718"/>
      <c r="AD120" s="2897"/>
      <c r="AE120" s="2898"/>
      <c r="AF120" s="2898"/>
      <c r="AG120" s="2898"/>
      <c r="AH120" s="2899"/>
      <c r="AI120" s="2720"/>
      <c r="AJ120" s="2720"/>
      <c r="AK120" s="2720"/>
      <c r="AL120" s="2720"/>
      <c r="AM120" s="2720"/>
      <c r="AN120" s="952"/>
      <c r="AO120" s="953"/>
      <c r="AP120" s="953"/>
      <c r="AQ120" s="953"/>
      <c r="AR120" s="953"/>
      <c r="AS120" s="954"/>
      <c r="AT120" s="2619"/>
      <c r="AU120" s="2620"/>
      <c r="AV120" s="2620"/>
      <c r="AW120" s="2332"/>
      <c r="AX120" s="2333"/>
      <c r="AY120" s="2333"/>
      <c r="AZ120" s="2333"/>
      <c r="BA120" s="2333"/>
      <c r="BB120" s="2333"/>
      <c r="BC120" s="2333"/>
      <c r="BD120" s="2333"/>
      <c r="BE120" s="2334"/>
      <c r="BF120" s="3"/>
      <c r="BG120" s="3"/>
    </row>
    <row r="121" spans="1:70" ht="12.75" customHeight="1" x14ac:dyDescent="0.4">
      <c r="A121" s="3"/>
      <c r="B121" s="349"/>
      <c r="C121" s="350"/>
      <c r="D121" s="350"/>
      <c r="E121" s="350"/>
      <c r="F121" s="350"/>
      <c r="G121" s="350"/>
      <c r="H121" s="350"/>
      <c r="I121" s="350"/>
      <c r="J121" s="350"/>
      <c r="K121" s="2343"/>
      <c r="L121" s="2343"/>
      <c r="M121" s="2343"/>
      <c r="N121" s="2343"/>
      <c r="O121" s="2343"/>
      <c r="P121" s="2343"/>
      <c r="Q121" s="2868"/>
      <c r="R121" s="2869"/>
      <c r="S121" s="2869"/>
      <c r="T121" s="2869"/>
      <c r="U121" s="2869"/>
      <c r="V121" s="2869"/>
      <c r="W121" s="2869"/>
      <c r="X121" s="2869"/>
      <c r="Y121" s="2869"/>
      <c r="Z121" s="2870"/>
      <c r="AA121" s="2718"/>
      <c r="AB121" s="2718"/>
      <c r="AC121" s="2718"/>
      <c r="AD121" s="2900"/>
      <c r="AE121" s="2901"/>
      <c r="AF121" s="2901"/>
      <c r="AG121" s="2901"/>
      <c r="AH121" s="2902"/>
      <c r="AI121" s="2720"/>
      <c r="AJ121" s="2720"/>
      <c r="AK121" s="2720"/>
      <c r="AL121" s="2720"/>
      <c r="AM121" s="2720"/>
      <c r="AN121" s="955"/>
      <c r="AO121" s="956"/>
      <c r="AP121" s="956"/>
      <c r="AQ121" s="956"/>
      <c r="AR121" s="956"/>
      <c r="AS121" s="957"/>
      <c r="AT121" s="2622"/>
      <c r="AU121" s="2623"/>
      <c r="AV121" s="2623"/>
      <c r="AW121" s="2335"/>
      <c r="AX121" s="2336"/>
      <c r="AY121" s="2336"/>
      <c r="AZ121" s="2336"/>
      <c r="BA121" s="2336"/>
      <c r="BB121" s="2336"/>
      <c r="BC121" s="2336"/>
      <c r="BD121" s="2336"/>
      <c r="BE121" s="2337"/>
      <c r="BF121" s="3"/>
      <c r="BG121" s="3"/>
    </row>
    <row r="122" spans="1:70" ht="12.75" customHeight="1" x14ac:dyDescent="0.4">
      <c r="A122" s="3"/>
      <c r="B122" s="345"/>
      <c r="C122" s="346"/>
      <c r="D122" s="346"/>
      <c r="E122" s="346"/>
      <c r="F122" s="346"/>
      <c r="G122" s="346"/>
      <c r="H122" s="346"/>
      <c r="I122" s="346"/>
      <c r="J122" s="346"/>
      <c r="K122" s="2343"/>
      <c r="L122" s="2343"/>
      <c r="M122" s="2343"/>
      <c r="N122" s="2343"/>
      <c r="O122" s="2343"/>
      <c r="P122" s="2343"/>
      <c r="Q122" s="2486"/>
      <c r="R122" s="2487"/>
      <c r="S122" s="2487"/>
      <c r="T122" s="2487"/>
      <c r="U122" s="2487"/>
      <c r="V122" s="2487"/>
      <c r="W122" s="2487"/>
      <c r="X122" s="2487"/>
      <c r="Y122" s="2487"/>
      <c r="Z122" s="2597"/>
      <c r="AA122" s="2718"/>
      <c r="AB122" s="2718"/>
      <c r="AC122" s="2718"/>
      <c r="AD122" s="2894"/>
      <c r="AE122" s="2895"/>
      <c r="AF122" s="2895"/>
      <c r="AG122" s="2895"/>
      <c r="AH122" s="2896"/>
      <c r="AI122" s="2720"/>
      <c r="AJ122" s="2720"/>
      <c r="AK122" s="2720"/>
      <c r="AL122" s="2720"/>
      <c r="AM122" s="2720"/>
      <c r="AN122" s="949">
        <f>AD122*AI122</f>
        <v>0</v>
      </c>
      <c r="AO122" s="950"/>
      <c r="AP122" s="950"/>
      <c r="AQ122" s="950"/>
      <c r="AR122" s="950"/>
      <c r="AS122" s="951"/>
      <c r="AT122" s="2616"/>
      <c r="AU122" s="2617"/>
      <c r="AV122" s="2617"/>
      <c r="AW122" s="2329"/>
      <c r="AX122" s="2330"/>
      <c r="AY122" s="2330"/>
      <c r="AZ122" s="2330"/>
      <c r="BA122" s="2330"/>
      <c r="BB122" s="2330"/>
      <c r="BC122" s="2330"/>
      <c r="BD122" s="2330"/>
      <c r="BE122" s="2331"/>
      <c r="BF122" s="3"/>
      <c r="BG122" s="3"/>
    </row>
    <row r="123" spans="1:70" ht="12.75" customHeight="1" x14ac:dyDescent="0.4">
      <c r="A123" s="3"/>
      <c r="B123" s="347"/>
      <c r="C123" s="348"/>
      <c r="D123" s="348"/>
      <c r="E123" s="348"/>
      <c r="F123" s="348"/>
      <c r="G123" s="348"/>
      <c r="H123" s="348"/>
      <c r="I123" s="348"/>
      <c r="J123" s="348"/>
      <c r="K123" s="2343"/>
      <c r="L123" s="2343"/>
      <c r="M123" s="2343"/>
      <c r="N123" s="2343"/>
      <c r="O123" s="2343"/>
      <c r="P123" s="2343"/>
      <c r="Q123" s="2601"/>
      <c r="R123" s="2602"/>
      <c r="S123" s="2602"/>
      <c r="T123" s="2602"/>
      <c r="U123" s="2602"/>
      <c r="V123" s="2602"/>
      <c r="W123" s="2602"/>
      <c r="X123" s="2602"/>
      <c r="Y123" s="2602"/>
      <c r="Z123" s="2603"/>
      <c r="AA123" s="2718"/>
      <c r="AB123" s="2718"/>
      <c r="AC123" s="2718"/>
      <c r="AD123" s="2897"/>
      <c r="AE123" s="2898"/>
      <c r="AF123" s="2898"/>
      <c r="AG123" s="2898"/>
      <c r="AH123" s="2899"/>
      <c r="AI123" s="2720"/>
      <c r="AJ123" s="2720"/>
      <c r="AK123" s="2720"/>
      <c r="AL123" s="2720"/>
      <c r="AM123" s="2720"/>
      <c r="AN123" s="952"/>
      <c r="AO123" s="953"/>
      <c r="AP123" s="953"/>
      <c r="AQ123" s="953"/>
      <c r="AR123" s="953"/>
      <c r="AS123" s="954"/>
      <c r="AT123" s="2619"/>
      <c r="AU123" s="2620"/>
      <c r="AV123" s="2620"/>
      <c r="AW123" s="2332"/>
      <c r="AX123" s="2333"/>
      <c r="AY123" s="2333"/>
      <c r="AZ123" s="2333"/>
      <c r="BA123" s="2333"/>
      <c r="BB123" s="2333"/>
      <c r="BC123" s="2333"/>
      <c r="BD123" s="2333"/>
      <c r="BE123" s="2334"/>
      <c r="BF123" s="3"/>
      <c r="BG123" s="3"/>
    </row>
    <row r="124" spans="1:70" ht="12.75" customHeight="1" x14ac:dyDescent="0.4">
      <c r="A124" s="3"/>
      <c r="B124" s="347"/>
      <c r="C124" s="348"/>
      <c r="D124" s="348"/>
      <c r="E124" s="348"/>
      <c r="F124" s="348"/>
      <c r="G124" s="348"/>
      <c r="H124" s="348"/>
      <c r="I124" s="348"/>
      <c r="J124" s="348"/>
      <c r="K124" s="2343"/>
      <c r="L124" s="2343"/>
      <c r="M124" s="2343"/>
      <c r="N124" s="2343"/>
      <c r="O124" s="2343"/>
      <c r="P124" s="2343"/>
      <c r="Q124" s="2865"/>
      <c r="R124" s="2866"/>
      <c r="S124" s="2866"/>
      <c r="T124" s="2866"/>
      <c r="U124" s="2866"/>
      <c r="V124" s="2866"/>
      <c r="W124" s="2866"/>
      <c r="X124" s="2866"/>
      <c r="Y124" s="2866"/>
      <c r="Z124" s="2867"/>
      <c r="AA124" s="2718"/>
      <c r="AB124" s="2718"/>
      <c r="AC124" s="2718"/>
      <c r="AD124" s="2897"/>
      <c r="AE124" s="2898"/>
      <c r="AF124" s="2898"/>
      <c r="AG124" s="2898"/>
      <c r="AH124" s="2899"/>
      <c r="AI124" s="2720"/>
      <c r="AJ124" s="2720"/>
      <c r="AK124" s="2720"/>
      <c r="AL124" s="2720"/>
      <c r="AM124" s="2720"/>
      <c r="AN124" s="952"/>
      <c r="AO124" s="953"/>
      <c r="AP124" s="953"/>
      <c r="AQ124" s="953"/>
      <c r="AR124" s="953"/>
      <c r="AS124" s="954"/>
      <c r="AT124" s="2619"/>
      <c r="AU124" s="2620"/>
      <c r="AV124" s="2620"/>
      <c r="AW124" s="2332"/>
      <c r="AX124" s="2333"/>
      <c r="AY124" s="2333"/>
      <c r="AZ124" s="2333"/>
      <c r="BA124" s="2333"/>
      <c r="BB124" s="2333"/>
      <c r="BC124" s="2333"/>
      <c r="BD124" s="2333"/>
      <c r="BE124" s="2334"/>
      <c r="BF124" s="3"/>
      <c r="BG124" s="3"/>
    </row>
    <row r="125" spans="1:70" ht="12.75" customHeight="1" x14ac:dyDescent="0.4">
      <c r="A125" s="3"/>
      <c r="B125" s="349"/>
      <c r="C125" s="350"/>
      <c r="D125" s="350"/>
      <c r="E125" s="350"/>
      <c r="F125" s="350"/>
      <c r="G125" s="350"/>
      <c r="H125" s="350"/>
      <c r="I125" s="350"/>
      <c r="J125" s="350"/>
      <c r="K125" s="2343"/>
      <c r="L125" s="2343"/>
      <c r="M125" s="2343"/>
      <c r="N125" s="2343"/>
      <c r="O125" s="2343"/>
      <c r="P125" s="2343"/>
      <c r="Q125" s="2868"/>
      <c r="R125" s="2869"/>
      <c r="S125" s="2869"/>
      <c r="T125" s="2869"/>
      <c r="U125" s="2869"/>
      <c r="V125" s="2869"/>
      <c r="W125" s="2869"/>
      <c r="X125" s="2869"/>
      <c r="Y125" s="2869"/>
      <c r="Z125" s="2870"/>
      <c r="AA125" s="2718"/>
      <c r="AB125" s="2718"/>
      <c r="AC125" s="2718"/>
      <c r="AD125" s="2900"/>
      <c r="AE125" s="2901"/>
      <c r="AF125" s="2901"/>
      <c r="AG125" s="2901"/>
      <c r="AH125" s="2902"/>
      <c r="AI125" s="2720"/>
      <c r="AJ125" s="2720"/>
      <c r="AK125" s="2720"/>
      <c r="AL125" s="2720"/>
      <c r="AM125" s="2720"/>
      <c r="AN125" s="955"/>
      <c r="AO125" s="956"/>
      <c r="AP125" s="956"/>
      <c r="AQ125" s="956"/>
      <c r="AR125" s="956"/>
      <c r="AS125" s="957"/>
      <c r="AT125" s="2622"/>
      <c r="AU125" s="2623"/>
      <c r="AV125" s="2623"/>
      <c r="AW125" s="2335"/>
      <c r="AX125" s="2336"/>
      <c r="AY125" s="2336"/>
      <c r="AZ125" s="2336"/>
      <c r="BA125" s="2336"/>
      <c r="BB125" s="2336"/>
      <c r="BC125" s="2336"/>
      <c r="BD125" s="2336"/>
      <c r="BE125" s="2337"/>
      <c r="BF125" s="3"/>
      <c r="BG125" s="3"/>
    </row>
    <row r="126" spans="1:70" ht="12.75" customHeight="1" x14ac:dyDescent="0.4">
      <c r="A126" s="3"/>
      <c r="B126" s="345"/>
      <c r="C126" s="346"/>
      <c r="D126" s="346"/>
      <c r="E126" s="346"/>
      <c r="F126" s="346"/>
      <c r="G126" s="346"/>
      <c r="H126" s="346"/>
      <c r="I126" s="346"/>
      <c r="J126" s="346"/>
      <c r="K126" s="2343"/>
      <c r="L126" s="2343"/>
      <c r="M126" s="2343"/>
      <c r="N126" s="2343"/>
      <c r="O126" s="2343"/>
      <c r="P126" s="2343"/>
      <c r="Q126" s="2486"/>
      <c r="R126" s="2487"/>
      <c r="S126" s="2487"/>
      <c r="T126" s="2487"/>
      <c r="U126" s="2487"/>
      <c r="V126" s="2487"/>
      <c r="W126" s="2487"/>
      <c r="X126" s="2487"/>
      <c r="Y126" s="2487"/>
      <c r="Z126" s="2597"/>
      <c r="AA126" s="2718"/>
      <c r="AB126" s="2718"/>
      <c r="AC126" s="2718"/>
      <c r="AD126" s="2894"/>
      <c r="AE126" s="2895"/>
      <c r="AF126" s="2895"/>
      <c r="AG126" s="2895"/>
      <c r="AH126" s="2896"/>
      <c r="AI126" s="2720"/>
      <c r="AJ126" s="2720"/>
      <c r="AK126" s="2720"/>
      <c r="AL126" s="2720"/>
      <c r="AM126" s="2720"/>
      <c r="AN126" s="949">
        <f>AD126*AI126</f>
        <v>0</v>
      </c>
      <c r="AO126" s="950"/>
      <c r="AP126" s="950"/>
      <c r="AQ126" s="950"/>
      <c r="AR126" s="950"/>
      <c r="AS126" s="951"/>
      <c r="AT126" s="2616"/>
      <c r="AU126" s="2617"/>
      <c r="AV126" s="2617"/>
      <c r="AW126" s="2329"/>
      <c r="AX126" s="2330"/>
      <c r="AY126" s="2330"/>
      <c r="AZ126" s="2330"/>
      <c r="BA126" s="2330"/>
      <c r="BB126" s="2330"/>
      <c r="BC126" s="2330"/>
      <c r="BD126" s="2330"/>
      <c r="BE126" s="2331"/>
      <c r="BF126" s="3"/>
      <c r="BG126" s="3"/>
    </row>
    <row r="127" spans="1:70" ht="12.75" customHeight="1" x14ac:dyDescent="0.4">
      <c r="A127" s="3"/>
      <c r="B127" s="347"/>
      <c r="C127" s="348"/>
      <c r="D127" s="348"/>
      <c r="E127" s="348"/>
      <c r="F127" s="348"/>
      <c r="G127" s="348"/>
      <c r="H127" s="348"/>
      <c r="I127" s="348"/>
      <c r="J127" s="348"/>
      <c r="K127" s="2343"/>
      <c r="L127" s="2343"/>
      <c r="M127" s="2343"/>
      <c r="N127" s="2343"/>
      <c r="O127" s="2343"/>
      <c r="P127" s="2343"/>
      <c r="Q127" s="2601"/>
      <c r="R127" s="2602"/>
      <c r="S127" s="2602"/>
      <c r="T127" s="2602"/>
      <c r="U127" s="2602"/>
      <c r="V127" s="2602"/>
      <c r="W127" s="2602"/>
      <c r="X127" s="2602"/>
      <c r="Y127" s="2602"/>
      <c r="Z127" s="2603"/>
      <c r="AA127" s="2718"/>
      <c r="AB127" s="2718"/>
      <c r="AC127" s="2718"/>
      <c r="AD127" s="2897"/>
      <c r="AE127" s="2898"/>
      <c r="AF127" s="2898"/>
      <c r="AG127" s="2898"/>
      <c r="AH127" s="2899"/>
      <c r="AI127" s="2720"/>
      <c r="AJ127" s="2720"/>
      <c r="AK127" s="2720"/>
      <c r="AL127" s="2720"/>
      <c r="AM127" s="2720"/>
      <c r="AN127" s="952"/>
      <c r="AO127" s="953"/>
      <c r="AP127" s="953"/>
      <c r="AQ127" s="953"/>
      <c r="AR127" s="953"/>
      <c r="AS127" s="954"/>
      <c r="AT127" s="2619"/>
      <c r="AU127" s="2620"/>
      <c r="AV127" s="2620"/>
      <c r="AW127" s="2332"/>
      <c r="AX127" s="2333"/>
      <c r="AY127" s="2333"/>
      <c r="AZ127" s="2333"/>
      <c r="BA127" s="2333"/>
      <c r="BB127" s="2333"/>
      <c r="BC127" s="2333"/>
      <c r="BD127" s="2333"/>
      <c r="BE127" s="2334"/>
      <c r="BF127" s="3"/>
      <c r="BG127" s="3"/>
    </row>
    <row r="128" spans="1:70" ht="12.75" customHeight="1" x14ac:dyDescent="0.4">
      <c r="A128" s="3"/>
      <c r="B128" s="347"/>
      <c r="C128" s="348"/>
      <c r="D128" s="348"/>
      <c r="E128" s="348"/>
      <c r="F128" s="348"/>
      <c r="G128" s="348"/>
      <c r="H128" s="348"/>
      <c r="I128" s="348"/>
      <c r="J128" s="348"/>
      <c r="K128" s="2343"/>
      <c r="L128" s="2343"/>
      <c r="M128" s="2343"/>
      <c r="N128" s="2343"/>
      <c r="O128" s="2343"/>
      <c r="P128" s="2343"/>
      <c r="Q128" s="2865"/>
      <c r="R128" s="2866"/>
      <c r="S128" s="2866"/>
      <c r="T128" s="2866"/>
      <c r="U128" s="2866"/>
      <c r="V128" s="2866"/>
      <c r="W128" s="2866"/>
      <c r="X128" s="2866"/>
      <c r="Y128" s="2866"/>
      <c r="Z128" s="2867"/>
      <c r="AA128" s="2718"/>
      <c r="AB128" s="2718"/>
      <c r="AC128" s="2718"/>
      <c r="AD128" s="2897"/>
      <c r="AE128" s="2898"/>
      <c r="AF128" s="2898"/>
      <c r="AG128" s="2898"/>
      <c r="AH128" s="2899"/>
      <c r="AI128" s="2720"/>
      <c r="AJ128" s="2720"/>
      <c r="AK128" s="2720"/>
      <c r="AL128" s="2720"/>
      <c r="AM128" s="2720"/>
      <c r="AN128" s="952"/>
      <c r="AO128" s="953"/>
      <c r="AP128" s="953"/>
      <c r="AQ128" s="953"/>
      <c r="AR128" s="953"/>
      <c r="AS128" s="954"/>
      <c r="AT128" s="2619"/>
      <c r="AU128" s="2620"/>
      <c r="AV128" s="2620"/>
      <c r="AW128" s="2332"/>
      <c r="AX128" s="2333"/>
      <c r="AY128" s="2333"/>
      <c r="AZ128" s="2333"/>
      <c r="BA128" s="2333"/>
      <c r="BB128" s="2333"/>
      <c r="BC128" s="2333"/>
      <c r="BD128" s="2333"/>
      <c r="BE128" s="2334"/>
      <c r="BF128" s="3"/>
      <c r="BG128" s="3"/>
    </row>
    <row r="129" spans="1:59" ht="12.75" customHeight="1" x14ac:dyDescent="0.4">
      <c r="A129" s="3"/>
      <c r="B129" s="349"/>
      <c r="C129" s="350"/>
      <c r="D129" s="350"/>
      <c r="E129" s="350"/>
      <c r="F129" s="350"/>
      <c r="G129" s="350"/>
      <c r="H129" s="350"/>
      <c r="I129" s="350"/>
      <c r="J129" s="350"/>
      <c r="K129" s="2343"/>
      <c r="L129" s="2343"/>
      <c r="M129" s="2343"/>
      <c r="N129" s="2343"/>
      <c r="O129" s="2343"/>
      <c r="P129" s="2343"/>
      <c r="Q129" s="2868"/>
      <c r="R129" s="2869"/>
      <c r="S129" s="2869"/>
      <c r="T129" s="2869"/>
      <c r="U129" s="2869"/>
      <c r="V129" s="2869"/>
      <c r="W129" s="2869"/>
      <c r="X129" s="2869"/>
      <c r="Y129" s="2869"/>
      <c r="Z129" s="2870"/>
      <c r="AA129" s="2718"/>
      <c r="AB129" s="2718"/>
      <c r="AC129" s="2718"/>
      <c r="AD129" s="2900"/>
      <c r="AE129" s="2901"/>
      <c r="AF129" s="2901"/>
      <c r="AG129" s="2901"/>
      <c r="AH129" s="2902"/>
      <c r="AI129" s="2720"/>
      <c r="AJ129" s="2720"/>
      <c r="AK129" s="2720"/>
      <c r="AL129" s="2720"/>
      <c r="AM129" s="2720"/>
      <c r="AN129" s="955"/>
      <c r="AO129" s="956"/>
      <c r="AP129" s="956"/>
      <c r="AQ129" s="956"/>
      <c r="AR129" s="956"/>
      <c r="AS129" s="957"/>
      <c r="AT129" s="2622"/>
      <c r="AU129" s="2623"/>
      <c r="AV129" s="2623"/>
      <c r="AW129" s="2335"/>
      <c r="AX129" s="2336"/>
      <c r="AY129" s="2336"/>
      <c r="AZ129" s="2336"/>
      <c r="BA129" s="2336"/>
      <c r="BB129" s="2336"/>
      <c r="BC129" s="2336"/>
      <c r="BD129" s="2336"/>
      <c r="BE129" s="2337"/>
      <c r="BF129" s="3"/>
      <c r="BG129" s="3"/>
    </row>
    <row r="130" spans="1:59" ht="12.75" customHeight="1" x14ac:dyDescent="0.4">
      <c r="A130" s="3"/>
      <c r="B130" s="345"/>
      <c r="C130" s="346"/>
      <c r="D130" s="346"/>
      <c r="E130" s="346"/>
      <c r="F130" s="346"/>
      <c r="G130" s="346"/>
      <c r="H130" s="346"/>
      <c r="I130" s="346"/>
      <c r="J130" s="346"/>
      <c r="K130" s="2343"/>
      <c r="L130" s="2343"/>
      <c r="M130" s="2343"/>
      <c r="N130" s="2343"/>
      <c r="O130" s="2343"/>
      <c r="P130" s="2343"/>
      <c r="Q130" s="2486"/>
      <c r="R130" s="2487"/>
      <c r="S130" s="2487"/>
      <c r="T130" s="2487"/>
      <c r="U130" s="2487"/>
      <c r="V130" s="2487"/>
      <c r="W130" s="2487"/>
      <c r="X130" s="2487"/>
      <c r="Y130" s="2487"/>
      <c r="Z130" s="2597"/>
      <c r="AA130" s="2718"/>
      <c r="AB130" s="2718"/>
      <c r="AC130" s="2718"/>
      <c r="AD130" s="2894"/>
      <c r="AE130" s="2895"/>
      <c r="AF130" s="2895"/>
      <c r="AG130" s="2895"/>
      <c r="AH130" s="2896"/>
      <c r="AI130" s="2720"/>
      <c r="AJ130" s="2720"/>
      <c r="AK130" s="2720"/>
      <c r="AL130" s="2720"/>
      <c r="AM130" s="2720"/>
      <c r="AN130" s="949">
        <f>AD130*AI130</f>
        <v>0</v>
      </c>
      <c r="AO130" s="950"/>
      <c r="AP130" s="950"/>
      <c r="AQ130" s="950"/>
      <c r="AR130" s="950"/>
      <c r="AS130" s="951"/>
      <c r="AT130" s="2616"/>
      <c r="AU130" s="2617"/>
      <c r="AV130" s="2617"/>
      <c r="AW130" s="2329"/>
      <c r="AX130" s="2330"/>
      <c r="AY130" s="2330"/>
      <c r="AZ130" s="2330"/>
      <c r="BA130" s="2330"/>
      <c r="BB130" s="2330"/>
      <c r="BC130" s="2330"/>
      <c r="BD130" s="2330"/>
      <c r="BE130" s="2331"/>
      <c r="BF130" s="3"/>
      <c r="BG130" s="3"/>
    </row>
    <row r="131" spans="1:59" ht="12.75" customHeight="1" x14ac:dyDescent="0.4">
      <c r="A131" s="3"/>
      <c r="B131" s="347"/>
      <c r="C131" s="348"/>
      <c r="D131" s="348"/>
      <c r="E131" s="348"/>
      <c r="F131" s="348"/>
      <c r="G131" s="348"/>
      <c r="H131" s="348"/>
      <c r="I131" s="348"/>
      <c r="J131" s="348"/>
      <c r="K131" s="2343"/>
      <c r="L131" s="2343"/>
      <c r="M131" s="2343"/>
      <c r="N131" s="2343"/>
      <c r="O131" s="2343"/>
      <c r="P131" s="2343"/>
      <c r="Q131" s="2601"/>
      <c r="R131" s="2602"/>
      <c r="S131" s="2602"/>
      <c r="T131" s="2602"/>
      <c r="U131" s="2602"/>
      <c r="V131" s="2602"/>
      <c r="W131" s="2602"/>
      <c r="X131" s="2602"/>
      <c r="Y131" s="2602"/>
      <c r="Z131" s="2603"/>
      <c r="AA131" s="2718"/>
      <c r="AB131" s="2718"/>
      <c r="AC131" s="2718"/>
      <c r="AD131" s="2897"/>
      <c r="AE131" s="2898"/>
      <c r="AF131" s="2898"/>
      <c r="AG131" s="2898"/>
      <c r="AH131" s="2899"/>
      <c r="AI131" s="2720"/>
      <c r="AJ131" s="2720"/>
      <c r="AK131" s="2720"/>
      <c r="AL131" s="2720"/>
      <c r="AM131" s="2720"/>
      <c r="AN131" s="952"/>
      <c r="AO131" s="953"/>
      <c r="AP131" s="953"/>
      <c r="AQ131" s="953"/>
      <c r="AR131" s="953"/>
      <c r="AS131" s="954"/>
      <c r="AT131" s="2619"/>
      <c r="AU131" s="2620"/>
      <c r="AV131" s="2620"/>
      <c r="AW131" s="2332"/>
      <c r="AX131" s="2333"/>
      <c r="AY131" s="2333"/>
      <c r="AZ131" s="2333"/>
      <c r="BA131" s="2333"/>
      <c r="BB131" s="2333"/>
      <c r="BC131" s="2333"/>
      <c r="BD131" s="2333"/>
      <c r="BE131" s="2334"/>
      <c r="BF131" s="3"/>
      <c r="BG131" s="3"/>
    </row>
    <row r="132" spans="1:59" ht="12.75" customHeight="1" x14ac:dyDescent="0.4">
      <c r="A132" s="3"/>
      <c r="B132" s="347"/>
      <c r="C132" s="348"/>
      <c r="D132" s="348"/>
      <c r="E132" s="348"/>
      <c r="F132" s="348"/>
      <c r="G132" s="348"/>
      <c r="H132" s="348"/>
      <c r="I132" s="348"/>
      <c r="J132" s="348"/>
      <c r="K132" s="2343"/>
      <c r="L132" s="2343"/>
      <c r="M132" s="2343"/>
      <c r="N132" s="2343"/>
      <c r="O132" s="2343"/>
      <c r="P132" s="2343"/>
      <c r="Q132" s="2865"/>
      <c r="R132" s="2866"/>
      <c r="S132" s="2866"/>
      <c r="T132" s="2866"/>
      <c r="U132" s="2866"/>
      <c r="V132" s="2866"/>
      <c r="W132" s="2866"/>
      <c r="X132" s="2866"/>
      <c r="Y132" s="2866"/>
      <c r="Z132" s="2867"/>
      <c r="AA132" s="2718"/>
      <c r="AB132" s="2718"/>
      <c r="AC132" s="2718"/>
      <c r="AD132" s="2897"/>
      <c r="AE132" s="2898"/>
      <c r="AF132" s="2898"/>
      <c r="AG132" s="2898"/>
      <c r="AH132" s="2899"/>
      <c r="AI132" s="2720"/>
      <c r="AJ132" s="2720"/>
      <c r="AK132" s="2720"/>
      <c r="AL132" s="2720"/>
      <c r="AM132" s="2720"/>
      <c r="AN132" s="952"/>
      <c r="AO132" s="953"/>
      <c r="AP132" s="953"/>
      <c r="AQ132" s="953"/>
      <c r="AR132" s="953"/>
      <c r="AS132" s="954"/>
      <c r="AT132" s="2619"/>
      <c r="AU132" s="2620"/>
      <c r="AV132" s="2620"/>
      <c r="AW132" s="2332"/>
      <c r="AX132" s="2333"/>
      <c r="AY132" s="2333"/>
      <c r="AZ132" s="2333"/>
      <c r="BA132" s="2333"/>
      <c r="BB132" s="2333"/>
      <c r="BC132" s="2333"/>
      <c r="BD132" s="2333"/>
      <c r="BE132" s="2334"/>
      <c r="BF132" s="3"/>
      <c r="BG132" s="3"/>
    </row>
    <row r="133" spans="1:59" ht="12.75" customHeight="1" x14ac:dyDescent="0.4">
      <c r="A133" s="3"/>
      <c r="B133" s="349"/>
      <c r="C133" s="350"/>
      <c r="D133" s="350"/>
      <c r="E133" s="350"/>
      <c r="F133" s="350"/>
      <c r="G133" s="350"/>
      <c r="H133" s="350"/>
      <c r="I133" s="350"/>
      <c r="J133" s="350"/>
      <c r="K133" s="2343"/>
      <c r="L133" s="2343"/>
      <c r="M133" s="2343"/>
      <c r="N133" s="2343"/>
      <c r="O133" s="2343"/>
      <c r="P133" s="2343"/>
      <c r="Q133" s="2868"/>
      <c r="R133" s="2869"/>
      <c r="S133" s="2869"/>
      <c r="T133" s="2869"/>
      <c r="U133" s="2869"/>
      <c r="V133" s="2869"/>
      <c r="W133" s="2869"/>
      <c r="X133" s="2869"/>
      <c r="Y133" s="2869"/>
      <c r="Z133" s="2870"/>
      <c r="AA133" s="2718"/>
      <c r="AB133" s="2718"/>
      <c r="AC133" s="2718"/>
      <c r="AD133" s="2900"/>
      <c r="AE133" s="2901"/>
      <c r="AF133" s="2901"/>
      <c r="AG133" s="2901"/>
      <c r="AH133" s="2902"/>
      <c r="AI133" s="2720"/>
      <c r="AJ133" s="2720"/>
      <c r="AK133" s="2720"/>
      <c r="AL133" s="2720"/>
      <c r="AM133" s="2720"/>
      <c r="AN133" s="955"/>
      <c r="AO133" s="956"/>
      <c r="AP133" s="956"/>
      <c r="AQ133" s="956"/>
      <c r="AR133" s="956"/>
      <c r="AS133" s="957"/>
      <c r="AT133" s="2622"/>
      <c r="AU133" s="2623"/>
      <c r="AV133" s="2623"/>
      <c r="AW133" s="2335"/>
      <c r="AX133" s="2336"/>
      <c r="AY133" s="2336"/>
      <c r="AZ133" s="2336"/>
      <c r="BA133" s="2336"/>
      <c r="BB133" s="2336"/>
      <c r="BC133" s="2336"/>
      <c r="BD133" s="2336"/>
      <c r="BE133" s="2337"/>
      <c r="BF133" s="3"/>
      <c r="BG133" s="3"/>
    </row>
    <row r="134" spans="1:59" ht="12.75" customHeight="1" x14ac:dyDescent="0.4">
      <c r="A134" s="3"/>
      <c r="B134" s="345"/>
      <c r="C134" s="346"/>
      <c r="D134" s="346"/>
      <c r="E134" s="346"/>
      <c r="F134" s="346"/>
      <c r="G134" s="346"/>
      <c r="H134" s="346"/>
      <c r="I134" s="346"/>
      <c r="J134" s="346"/>
      <c r="K134" s="2343"/>
      <c r="L134" s="2343"/>
      <c r="M134" s="2343"/>
      <c r="N134" s="2343"/>
      <c r="O134" s="2343"/>
      <c r="P134" s="2343"/>
      <c r="Q134" s="2486"/>
      <c r="R134" s="2487"/>
      <c r="S134" s="2487"/>
      <c r="T134" s="2487"/>
      <c r="U134" s="2487"/>
      <c r="V134" s="2487"/>
      <c r="W134" s="2487"/>
      <c r="X134" s="2487"/>
      <c r="Y134" s="2487"/>
      <c r="Z134" s="2597"/>
      <c r="AA134" s="2718"/>
      <c r="AB134" s="2718"/>
      <c r="AC134" s="2718"/>
      <c r="AD134" s="2894"/>
      <c r="AE134" s="2895"/>
      <c r="AF134" s="2895"/>
      <c r="AG134" s="2895"/>
      <c r="AH134" s="2896"/>
      <c r="AI134" s="2720"/>
      <c r="AJ134" s="2720"/>
      <c r="AK134" s="2720"/>
      <c r="AL134" s="2720"/>
      <c r="AM134" s="2720"/>
      <c r="AN134" s="949">
        <f>AD134*AI134</f>
        <v>0</v>
      </c>
      <c r="AO134" s="950"/>
      <c r="AP134" s="950"/>
      <c r="AQ134" s="950"/>
      <c r="AR134" s="950"/>
      <c r="AS134" s="951"/>
      <c r="AT134" s="2616"/>
      <c r="AU134" s="2617"/>
      <c r="AV134" s="2617"/>
      <c r="AW134" s="2329"/>
      <c r="AX134" s="2330"/>
      <c r="AY134" s="2330"/>
      <c r="AZ134" s="2330"/>
      <c r="BA134" s="2330"/>
      <c r="BB134" s="2330"/>
      <c r="BC134" s="2330"/>
      <c r="BD134" s="2330"/>
      <c r="BE134" s="2331"/>
      <c r="BF134" s="3"/>
      <c r="BG134" s="3"/>
    </row>
    <row r="135" spans="1:59" ht="12.75" customHeight="1" x14ac:dyDescent="0.4">
      <c r="A135" s="3"/>
      <c r="B135" s="347"/>
      <c r="C135" s="348"/>
      <c r="D135" s="348"/>
      <c r="E135" s="348"/>
      <c r="F135" s="348"/>
      <c r="G135" s="348"/>
      <c r="H135" s="348"/>
      <c r="I135" s="348"/>
      <c r="J135" s="348"/>
      <c r="K135" s="2343"/>
      <c r="L135" s="2343"/>
      <c r="M135" s="2343"/>
      <c r="N135" s="2343"/>
      <c r="O135" s="2343"/>
      <c r="P135" s="2343"/>
      <c r="Q135" s="2601"/>
      <c r="R135" s="2602"/>
      <c r="S135" s="2602"/>
      <c r="T135" s="2602"/>
      <c r="U135" s="2602"/>
      <c r="V135" s="2602"/>
      <c r="W135" s="2602"/>
      <c r="X135" s="2602"/>
      <c r="Y135" s="2602"/>
      <c r="Z135" s="2603"/>
      <c r="AA135" s="2718"/>
      <c r="AB135" s="2718"/>
      <c r="AC135" s="2718"/>
      <c r="AD135" s="2897"/>
      <c r="AE135" s="2898"/>
      <c r="AF135" s="2898"/>
      <c r="AG135" s="2898"/>
      <c r="AH135" s="2899"/>
      <c r="AI135" s="2720"/>
      <c r="AJ135" s="2720"/>
      <c r="AK135" s="2720"/>
      <c r="AL135" s="2720"/>
      <c r="AM135" s="2720"/>
      <c r="AN135" s="952"/>
      <c r="AO135" s="953"/>
      <c r="AP135" s="953"/>
      <c r="AQ135" s="953"/>
      <c r="AR135" s="953"/>
      <c r="AS135" s="954"/>
      <c r="AT135" s="2619"/>
      <c r="AU135" s="2620"/>
      <c r="AV135" s="2620"/>
      <c r="AW135" s="2332"/>
      <c r="AX135" s="2333"/>
      <c r="AY135" s="2333"/>
      <c r="AZ135" s="2333"/>
      <c r="BA135" s="2333"/>
      <c r="BB135" s="2333"/>
      <c r="BC135" s="2333"/>
      <c r="BD135" s="2333"/>
      <c r="BE135" s="2334"/>
      <c r="BF135" s="3"/>
      <c r="BG135" s="3"/>
    </row>
    <row r="136" spans="1:59" ht="12.75" customHeight="1" x14ac:dyDescent="0.4">
      <c r="A136" s="3"/>
      <c r="B136" s="347"/>
      <c r="C136" s="348"/>
      <c r="D136" s="348"/>
      <c r="E136" s="348"/>
      <c r="F136" s="348"/>
      <c r="G136" s="348"/>
      <c r="H136" s="348"/>
      <c r="I136" s="348"/>
      <c r="J136" s="348"/>
      <c r="K136" s="2343"/>
      <c r="L136" s="2343"/>
      <c r="M136" s="2343"/>
      <c r="N136" s="2343"/>
      <c r="O136" s="2343"/>
      <c r="P136" s="2343"/>
      <c r="Q136" s="2865"/>
      <c r="R136" s="2866"/>
      <c r="S136" s="2866"/>
      <c r="T136" s="2866"/>
      <c r="U136" s="2866"/>
      <c r="V136" s="2866"/>
      <c r="W136" s="2866"/>
      <c r="X136" s="2866"/>
      <c r="Y136" s="2866"/>
      <c r="Z136" s="2867"/>
      <c r="AA136" s="2718"/>
      <c r="AB136" s="2718"/>
      <c r="AC136" s="2718"/>
      <c r="AD136" s="2897"/>
      <c r="AE136" s="2898"/>
      <c r="AF136" s="2898"/>
      <c r="AG136" s="2898"/>
      <c r="AH136" s="2899"/>
      <c r="AI136" s="2720"/>
      <c r="AJ136" s="2720"/>
      <c r="AK136" s="2720"/>
      <c r="AL136" s="2720"/>
      <c r="AM136" s="2720"/>
      <c r="AN136" s="952"/>
      <c r="AO136" s="953"/>
      <c r="AP136" s="953"/>
      <c r="AQ136" s="953"/>
      <c r="AR136" s="953"/>
      <c r="AS136" s="954"/>
      <c r="AT136" s="2619"/>
      <c r="AU136" s="2620"/>
      <c r="AV136" s="2620"/>
      <c r="AW136" s="2332"/>
      <c r="AX136" s="2333"/>
      <c r="AY136" s="2333"/>
      <c r="AZ136" s="2333"/>
      <c r="BA136" s="2333"/>
      <c r="BB136" s="2333"/>
      <c r="BC136" s="2333"/>
      <c r="BD136" s="2333"/>
      <c r="BE136" s="2334"/>
      <c r="BF136" s="3"/>
      <c r="BG136" s="3"/>
    </row>
    <row r="137" spans="1:59" ht="12.75" customHeight="1" x14ac:dyDescent="0.4">
      <c r="A137" s="3"/>
      <c r="B137" s="349"/>
      <c r="C137" s="350"/>
      <c r="D137" s="350"/>
      <c r="E137" s="350"/>
      <c r="F137" s="350"/>
      <c r="G137" s="350"/>
      <c r="H137" s="350"/>
      <c r="I137" s="350"/>
      <c r="J137" s="350"/>
      <c r="K137" s="2343"/>
      <c r="L137" s="2343"/>
      <c r="M137" s="2343"/>
      <c r="N137" s="2343"/>
      <c r="O137" s="2343"/>
      <c r="P137" s="2343"/>
      <c r="Q137" s="2868"/>
      <c r="R137" s="2869"/>
      <c r="S137" s="2869"/>
      <c r="T137" s="2869"/>
      <c r="U137" s="2869"/>
      <c r="V137" s="2869"/>
      <c r="W137" s="2869"/>
      <c r="X137" s="2869"/>
      <c r="Y137" s="2869"/>
      <c r="Z137" s="2870"/>
      <c r="AA137" s="2718"/>
      <c r="AB137" s="2718"/>
      <c r="AC137" s="2718"/>
      <c r="AD137" s="2900"/>
      <c r="AE137" s="2901"/>
      <c r="AF137" s="2901"/>
      <c r="AG137" s="2901"/>
      <c r="AH137" s="2902"/>
      <c r="AI137" s="2720"/>
      <c r="AJ137" s="2720"/>
      <c r="AK137" s="2720"/>
      <c r="AL137" s="2720"/>
      <c r="AM137" s="2720"/>
      <c r="AN137" s="955"/>
      <c r="AO137" s="956"/>
      <c r="AP137" s="956"/>
      <c r="AQ137" s="956"/>
      <c r="AR137" s="956"/>
      <c r="AS137" s="957"/>
      <c r="AT137" s="2622"/>
      <c r="AU137" s="2623"/>
      <c r="AV137" s="2623"/>
      <c r="AW137" s="2335"/>
      <c r="AX137" s="2336"/>
      <c r="AY137" s="2336"/>
      <c r="AZ137" s="2336"/>
      <c r="BA137" s="2336"/>
      <c r="BB137" s="2336"/>
      <c r="BC137" s="2336"/>
      <c r="BD137" s="2336"/>
      <c r="BE137" s="2337"/>
      <c r="BF137" s="3"/>
      <c r="BG137" s="3"/>
    </row>
    <row r="138" spans="1:59" ht="12.75" customHeight="1" x14ac:dyDescent="0.4">
      <c r="A138" s="3"/>
      <c r="B138" s="345"/>
      <c r="C138" s="346"/>
      <c r="D138" s="346"/>
      <c r="E138" s="346"/>
      <c r="F138" s="346"/>
      <c r="G138" s="346"/>
      <c r="H138" s="346"/>
      <c r="I138" s="346"/>
      <c r="J138" s="346"/>
      <c r="K138" s="2343"/>
      <c r="L138" s="2343"/>
      <c r="M138" s="2343"/>
      <c r="N138" s="2343"/>
      <c r="O138" s="2343"/>
      <c r="P138" s="2343"/>
      <c r="Q138" s="2486"/>
      <c r="R138" s="2487"/>
      <c r="S138" s="2487"/>
      <c r="T138" s="2487"/>
      <c r="U138" s="2487"/>
      <c r="V138" s="2487"/>
      <c r="W138" s="2487"/>
      <c r="X138" s="2487"/>
      <c r="Y138" s="2487"/>
      <c r="Z138" s="2597"/>
      <c r="AA138" s="2718"/>
      <c r="AB138" s="2718"/>
      <c r="AC138" s="2718"/>
      <c r="AD138" s="2894"/>
      <c r="AE138" s="2895"/>
      <c r="AF138" s="2895"/>
      <c r="AG138" s="2895"/>
      <c r="AH138" s="2896"/>
      <c r="AI138" s="2720"/>
      <c r="AJ138" s="2720"/>
      <c r="AK138" s="2720"/>
      <c r="AL138" s="2720"/>
      <c r="AM138" s="2720"/>
      <c r="AN138" s="949">
        <f>AD138*AI138</f>
        <v>0</v>
      </c>
      <c r="AO138" s="950"/>
      <c r="AP138" s="950"/>
      <c r="AQ138" s="950"/>
      <c r="AR138" s="950"/>
      <c r="AS138" s="951"/>
      <c r="AT138" s="2616"/>
      <c r="AU138" s="2617"/>
      <c r="AV138" s="2617"/>
      <c r="AW138" s="2329"/>
      <c r="AX138" s="2330"/>
      <c r="AY138" s="2330"/>
      <c r="AZ138" s="2330"/>
      <c r="BA138" s="2330"/>
      <c r="BB138" s="2330"/>
      <c r="BC138" s="2330"/>
      <c r="BD138" s="2330"/>
      <c r="BE138" s="2331"/>
      <c r="BF138" s="3"/>
      <c r="BG138" s="3"/>
    </row>
    <row r="139" spans="1:59" ht="12.75" customHeight="1" x14ac:dyDescent="0.4">
      <c r="A139" s="3"/>
      <c r="B139" s="347"/>
      <c r="C139" s="348"/>
      <c r="D139" s="348"/>
      <c r="E139" s="348"/>
      <c r="F139" s="348"/>
      <c r="G139" s="348"/>
      <c r="H139" s="348"/>
      <c r="I139" s="348"/>
      <c r="J139" s="348"/>
      <c r="K139" s="2343"/>
      <c r="L139" s="2343"/>
      <c r="M139" s="2343"/>
      <c r="N139" s="2343"/>
      <c r="O139" s="2343"/>
      <c r="P139" s="2343"/>
      <c r="Q139" s="2601"/>
      <c r="R139" s="2602"/>
      <c r="S139" s="2602"/>
      <c r="T139" s="2602"/>
      <c r="U139" s="2602"/>
      <c r="V139" s="2602"/>
      <c r="W139" s="2602"/>
      <c r="X139" s="2602"/>
      <c r="Y139" s="2602"/>
      <c r="Z139" s="2603"/>
      <c r="AA139" s="2718"/>
      <c r="AB139" s="2718"/>
      <c r="AC139" s="2718"/>
      <c r="AD139" s="2897"/>
      <c r="AE139" s="2898"/>
      <c r="AF139" s="2898"/>
      <c r="AG139" s="2898"/>
      <c r="AH139" s="2899"/>
      <c r="AI139" s="2720"/>
      <c r="AJ139" s="2720"/>
      <c r="AK139" s="2720"/>
      <c r="AL139" s="2720"/>
      <c r="AM139" s="2720"/>
      <c r="AN139" s="952"/>
      <c r="AO139" s="953"/>
      <c r="AP139" s="953"/>
      <c r="AQ139" s="953"/>
      <c r="AR139" s="953"/>
      <c r="AS139" s="954"/>
      <c r="AT139" s="2619"/>
      <c r="AU139" s="2620"/>
      <c r="AV139" s="2620"/>
      <c r="AW139" s="2332"/>
      <c r="AX139" s="2333"/>
      <c r="AY139" s="2333"/>
      <c r="AZ139" s="2333"/>
      <c r="BA139" s="2333"/>
      <c r="BB139" s="2333"/>
      <c r="BC139" s="2333"/>
      <c r="BD139" s="2333"/>
      <c r="BE139" s="2334"/>
      <c r="BF139" s="3"/>
      <c r="BG139" s="3"/>
    </row>
    <row r="140" spans="1:59" ht="12.75" customHeight="1" x14ac:dyDescent="0.4">
      <c r="A140" s="3"/>
      <c r="B140" s="347"/>
      <c r="C140" s="348"/>
      <c r="D140" s="348"/>
      <c r="E140" s="348"/>
      <c r="F140" s="348"/>
      <c r="G140" s="348"/>
      <c r="H140" s="348"/>
      <c r="I140" s="348"/>
      <c r="J140" s="348"/>
      <c r="K140" s="2343"/>
      <c r="L140" s="2343"/>
      <c r="M140" s="2343"/>
      <c r="N140" s="2343"/>
      <c r="O140" s="2343"/>
      <c r="P140" s="2343"/>
      <c r="Q140" s="2865"/>
      <c r="R140" s="2866"/>
      <c r="S140" s="2866"/>
      <c r="T140" s="2866"/>
      <c r="U140" s="2866"/>
      <c r="V140" s="2866"/>
      <c r="W140" s="2866"/>
      <c r="X140" s="2866"/>
      <c r="Y140" s="2866"/>
      <c r="Z140" s="2867"/>
      <c r="AA140" s="2718"/>
      <c r="AB140" s="2718"/>
      <c r="AC140" s="2718"/>
      <c r="AD140" s="2897"/>
      <c r="AE140" s="2898"/>
      <c r="AF140" s="2898"/>
      <c r="AG140" s="2898"/>
      <c r="AH140" s="2899"/>
      <c r="AI140" s="2720"/>
      <c r="AJ140" s="2720"/>
      <c r="AK140" s="2720"/>
      <c r="AL140" s="2720"/>
      <c r="AM140" s="2720"/>
      <c r="AN140" s="952"/>
      <c r="AO140" s="953"/>
      <c r="AP140" s="953"/>
      <c r="AQ140" s="953"/>
      <c r="AR140" s="953"/>
      <c r="AS140" s="954"/>
      <c r="AT140" s="2619"/>
      <c r="AU140" s="2620"/>
      <c r="AV140" s="2620"/>
      <c r="AW140" s="2332"/>
      <c r="AX140" s="2333"/>
      <c r="AY140" s="2333"/>
      <c r="AZ140" s="2333"/>
      <c r="BA140" s="2333"/>
      <c r="BB140" s="2333"/>
      <c r="BC140" s="2333"/>
      <c r="BD140" s="2333"/>
      <c r="BE140" s="2334"/>
      <c r="BF140" s="3"/>
      <c r="BG140" s="3"/>
    </row>
    <row r="141" spans="1:59" ht="12.75" customHeight="1" x14ac:dyDescent="0.4">
      <c r="A141" s="3"/>
      <c r="B141" s="349"/>
      <c r="C141" s="350"/>
      <c r="D141" s="350"/>
      <c r="E141" s="350"/>
      <c r="F141" s="350"/>
      <c r="G141" s="350"/>
      <c r="H141" s="350"/>
      <c r="I141" s="350"/>
      <c r="J141" s="350"/>
      <c r="K141" s="2343"/>
      <c r="L141" s="2343"/>
      <c r="M141" s="2343"/>
      <c r="N141" s="2343"/>
      <c r="O141" s="2343"/>
      <c r="P141" s="2343"/>
      <c r="Q141" s="2868"/>
      <c r="R141" s="2869"/>
      <c r="S141" s="2869"/>
      <c r="T141" s="2869"/>
      <c r="U141" s="2869"/>
      <c r="V141" s="2869"/>
      <c r="W141" s="2869"/>
      <c r="X141" s="2869"/>
      <c r="Y141" s="2869"/>
      <c r="Z141" s="2870"/>
      <c r="AA141" s="2718"/>
      <c r="AB141" s="2718"/>
      <c r="AC141" s="2718"/>
      <c r="AD141" s="2900"/>
      <c r="AE141" s="2901"/>
      <c r="AF141" s="2901"/>
      <c r="AG141" s="2901"/>
      <c r="AH141" s="2902"/>
      <c r="AI141" s="2720"/>
      <c r="AJ141" s="2720"/>
      <c r="AK141" s="2720"/>
      <c r="AL141" s="2720"/>
      <c r="AM141" s="2720"/>
      <c r="AN141" s="955"/>
      <c r="AO141" s="956"/>
      <c r="AP141" s="956"/>
      <c r="AQ141" s="956"/>
      <c r="AR141" s="956"/>
      <c r="AS141" s="957"/>
      <c r="AT141" s="2622"/>
      <c r="AU141" s="2623"/>
      <c r="AV141" s="2623"/>
      <c r="AW141" s="2335"/>
      <c r="AX141" s="2336"/>
      <c r="AY141" s="2336"/>
      <c r="AZ141" s="2336"/>
      <c r="BA141" s="2336"/>
      <c r="BB141" s="2336"/>
      <c r="BC141" s="2336"/>
      <c r="BD141" s="2336"/>
      <c r="BE141" s="2337"/>
      <c r="BF141" s="3"/>
      <c r="BG141" s="3"/>
    </row>
    <row r="142" spans="1:59" ht="18" customHeight="1" x14ac:dyDescent="0.4">
      <c r="Q142" s="1322" t="s">
        <v>51</v>
      </c>
      <c r="R142" s="1322"/>
      <c r="S142" s="1322"/>
      <c r="T142" s="1322"/>
      <c r="U142" s="1322"/>
      <c r="V142" s="1322"/>
      <c r="W142" s="1322"/>
      <c r="X142" s="1322"/>
      <c r="Y142" s="1322"/>
      <c r="Z142" s="1322"/>
      <c r="AA142" s="2889"/>
      <c r="AB142" s="2889"/>
      <c r="AC142" s="2889"/>
      <c r="AD142" s="2889"/>
      <c r="AE142" s="2704"/>
      <c r="AF142" s="2890" t="s">
        <v>28</v>
      </c>
      <c r="AG142" s="2722"/>
      <c r="AH142" s="2723"/>
      <c r="AI142" s="2721" t="s">
        <v>116</v>
      </c>
      <c r="AJ142" s="2722"/>
      <c r="AK142" s="2722"/>
      <c r="AL142" s="2722"/>
      <c r="AM142" s="2722"/>
      <c r="AN142" s="2722"/>
      <c r="AO142" s="2722"/>
      <c r="AP142" s="2722"/>
      <c r="AQ142" s="2722"/>
      <c r="AR142" s="2722"/>
      <c r="AS142" s="2722"/>
      <c r="AT142" s="2891">
        <f>SUM(AN94:AS141)</f>
        <v>0</v>
      </c>
      <c r="AU142" s="2892"/>
      <c r="AV142" s="2892"/>
      <c r="AW142" s="2892"/>
      <c r="AX142" s="2892"/>
      <c r="AY142" s="2892"/>
      <c r="AZ142" s="2892"/>
      <c r="BA142" s="2892"/>
      <c r="BB142" s="2892"/>
      <c r="BC142" s="2892"/>
      <c r="BD142" s="2892"/>
      <c r="BE142" s="2893"/>
    </row>
    <row r="143" spans="1:59" ht="18" customHeight="1" x14ac:dyDescent="0.4">
      <c r="Q143" s="2876" t="s">
        <v>727</v>
      </c>
      <c r="R143" s="2876"/>
      <c r="S143" s="2876"/>
      <c r="T143" s="2876"/>
      <c r="U143" s="2876"/>
      <c r="V143" s="2876"/>
      <c r="W143" s="2876"/>
      <c r="X143" s="2876"/>
      <c r="Y143" s="2876"/>
      <c r="Z143" s="2876"/>
      <c r="AA143" s="2877"/>
      <c r="AB143" s="2877"/>
      <c r="AC143" s="2877"/>
      <c r="AD143" s="2877"/>
      <c r="AE143" s="2707"/>
      <c r="AF143" s="2878" t="s">
        <v>28</v>
      </c>
      <c r="AG143" s="2725"/>
      <c r="AH143" s="2726"/>
      <c r="AI143" s="2879" t="s">
        <v>787</v>
      </c>
      <c r="AJ143" s="2880"/>
      <c r="AK143" s="2880"/>
      <c r="AL143" s="2880"/>
      <c r="AM143" s="2880"/>
      <c r="AN143" s="2880"/>
      <c r="AO143" s="2880"/>
      <c r="AP143" s="2880"/>
      <c r="AQ143" s="2880"/>
      <c r="AR143" s="2880"/>
      <c r="AS143" s="2880"/>
      <c r="AT143" s="2881"/>
      <c r="AU143" s="2882"/>
      <c r="AV143" s="2882"/>
      <c r="AW143" s="2882"/>
      <c r="AX143" s="2882"/>
      <c r="AY143" s="2882"/>
      <c r="AZ143" s="2882"/>
      <c r="BA143" s="2882"/>
      <c r="BB143" s="2882"/>
      <c r="BC143" s="2882"/>
      <c r="BD143" s="2882"/>
      <c r="BE143" s="2883"/>
    </row>
    <row r="144" spans="1:59" ht="18" customHeight="1" x14ac:dyDescent="0.4">
      <c r="Q144" s="2884" t="s">
        <v>788</v>
      </c>
      <c r="R144" s="2884"/>
      <c r="S144" s="2884"/>
      <c r="T144" s="2884"/>
      <c r="U144" s="2884"/>
      <c r="V144" s="2884"/>
      <c r="W144" s="2884"/>
      <c r="X144" s="2884"/>
      <c r="Y144" s="2884"/>
      <c r="Z144" s="2884"/>
      <c r="AA144" s="2885"/>
      <c r="AB144" s="2885"/>
      <c r="AC144" s="2885"/>
      <c r="AD144" s="2885"/>
      <c r="AE144" s="2690"/>
      <c r="AF144" s="2886" t="s">
        <v>28</v>
      </c>
      <c r="AG144" s="986"/>
      <c r="AH144" s="987"/>
      <c r="AI144" s="2887" t="s">
        <v>789</v>
      </c>
      <c r="AJ144" s="2888"/>
      <c r="AK144" s="2888"/>
      <c r="AL144" s="2888"/>
      <c r="AM144" s="2888"/>
      <c r="AN144" s="2888"/>
      <c r="AO144" s="2888"/>
      <c r="AP144" s="2888"/>
      <c r="AQ144" s="2888"/>
      <c r="AR144" s="2888"/>
      <c r="AS144" s="2888"/>
      <c r="AT144" s="2694"/>
      <c r="AU144" s="2695"/>
      <c r="AV144" s="2695"/>
      <c r="AW144" s="2695"/>
      <c r="AX144" s="2695"/>
      <c r="AY144" s="2695"/>
      <c r="AZ144" s="2695"/>
      <c r="BA144" s="2695"/>
      <c r="BB144" s="2695"/>
      <c r="BC144" s="2695"/>
      <c r="BD144" s="2695"/>
      <c r="BE144" s="2696"/>
    </row>
    <row r="145" spans="1:59" s="57" customFormat="1" ht="14.25" customHeight="1" x14ac:dyDescent="0.4">
      <c r="A145" s="52"/>
      <c r="B145" s="52"/>
      <c r="C145" s="52"/>
      <c r="D145" s="52"/>
      <c r="E145" s="52"/>
      <c r="F145" s="52"/>
      <c r="G145" s="52"/>
      <c r="H145" s="52"/>
      <c r="I145" s="52"/>
      <c r="J145" s="52"/>
      <c r="K145" s="52"/>
      <c r="L145" s="52"/>
      <c r="M145" s="52"/>
      <c r="N145" s="52"/>
      <c r="O145" s="52"/>
      <c r="P145" s="52"/>
      <c r="Q145" s="439"/>
      <c r="R145" s="439"/>
      <c r="S145" s="439"/>
      <c r="T145" s="439"/>
      <c r="U145" s="439"/>
      <c r="V145" s="439"/>
      <c r="W145" s="439"/>
      <c r="X145" s="439"/>
      <c r="Y145" s="439"/>
      <c r="Z145" s="439"/>
      <c r="AA145" s="181"/>
      <c r="AB145" s="181"/>
      <c r="AC145" s="181"/>
      <c r="AD145" s="181"/>
      <c r="AE145" s="181"/>
      <c r="AF145" s="191"/>
      <c r="AG145" s="191"/>
      <c r="AH145" s="191"/>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52"/>
      <c r="BG145" s="52"/>
    </row>
    <row r="146" spans="1:59" ht="15" customHeight="1" x14ac:dyDescent="0.4">
      <c r="B146" s="2" t="s">
        <v>679</v>
      </c>
      <c r="D146" s="64"/>
      <c r="E146" s="64"/>
      <c r="F146" s="64"/>
      <c r="G146" s="64"/>
      <c r="H146" s="64"/>
      <c r="I146" s="64"/>
      <c r="J146" s="64"/>
      <c r="K146" s="64"/>
      <c r="L146" s="64"/>
    </row>
    <row r="147" spans="1:59" ht="12.75" customHeight="1" x14ac:dyDescent="0.4">
      <c r="A147" s="7"/>
      <c r="B147" s="573" t="s">
        <v>790</v>
      </c>
      <c r="C147" s="744"/>
      <c r="D147" s="744"/>
      <c r="E147" s="744"/>
      <c r="F147" s="744"/>
      <c r="G147" s="744"/>
      <c r="H147" s="744"/>
      <c r="I147" s="744"/>
      <c r="J147" s="745"/>
      <c r="K147" s="1362" t="s">
        <v>784</v>
      </c>
      <c r="L147" s="1362"/>
      <c r="M147" s="1362"/>
      <c r="N147" s="1362"/>
      <c r="O147" s="1362"/>
      <c r="P147" s="1362"/>
      <c r="Q147" s="573" t="s">
        <v>785</v>
      </c>
      <c r="R147" s="744"/>
      <c r="S147" s="744"/>
      <c r="T147" s="744"/>
      <c r="U147" s="744"/>
      <c r="V147" s="744"/>
      <c r="W147" s="744"/>
      <c r="X147" s="744"/>
      <c r="Y147" s="744"/>
      <c r="Z147" s="745"/>
      <c r="AA147" s="2871" t="s">
        <v>674</v>
      </c>
      <c r="AB147" s="2871"/>
      <c r="AC147" s="2871"/>
      <c r="AD147" s="573" t="s">
        <v>790</v>
      </c>
      <c r="AE147" s="744"/>
      <c r="AF147" s="744"/>
      <c r="AG147" s="744"/>
      <c r="AH147" s="744"/>
      <c r="AI147" s="744"/>
      <c r="AJ147" s="744"/>
      <c r="AK147" s="744"/>
      <c r="AL147" s="745"/>
      <c r="AM147" s="1362" t="s">
        <v>784</v>
      </c>
      <c r="AN147" s="1362"/>
      <c r="AO147" s="1362"/>
      <c r="AP147" s="1362"/>
      <c r="AQ147" s="1362"/>
      <c r="AR147" s="1362"/>
      <c r="AS147" s="573" t="s">
        <v>785</v>
      </c>
      <c r="AT147" s="744"/>
      <c r="AU147" s="744"/>
      <c r="AV147" s="744"/>
      <c r="AW147" s="744"/>
      <c r="AX147" s="744"/>
      <c r="AY147" s="744"/>
      <c r="AZ147" s="744"/>
      <c r="BA147" s="744"/>
      <c r="BB147" s="745"/>
      <c r="BC147" s="2871" t="s">
        <v>674</v>
      </c>
      <c r="BD147" s="2871"/>
      <c r="BE147" s="2871"/>
    </row>
    <row r="148" spans="1:59" ht="12.75" customHeight="1" x14ac:dyDescent="0.4">
      <c r="A148" s="7"/>
      <c r="B148" s="781"/>
      <c r="C148" s="782"/>
      <c r="D148" s="782"/>
      <c r="E148" s="782"/>
      <c r="F148" s="782"/>
      <c r="G148" s="782"/>
      <c r="H148" s="782"/>
      <c r="I148" s="782"/>
      <c r="J148" s="783"/>
      <c r="K148" s="1362"/>
      <c r="L148" s="1362"/>
      <c r="M148" s="1362"/>
      <c r="N148" s="1362"/>
      <c r="O148" s="1362"/>
      <c r="P148" s="1362"/>
      <c r="Q148" s="927"/>
      <c r="R148" s="928"/>
      <c r="S148" s="928"/>
      <c r="T148" s="928"/>
      <c r="U148" s="928"/>
      <c r="V148" s="928"/>
      <c r="W148" s="928"/>
      <c r="X148" s="928"/>
      <c r="Y148" s="928"/>
      <c r="Z148" s="929"/>
      <c r="AA148" s="2871"/>
      <c r="AB148" s="2871"/>
      <c r="AC148" s="2871"/>
      <c r="AD148" s="781"/>
      <c r="AE148" s="782"/>
      <c r="AF148" s="782"/>
      <c r="AG148" s="782"/>
      <c r="AH148" s="782"/>
      <c r="AI148" s="782"/>
      <c r="AJ148" s="782"/>
      <c r="AK148" s="782"/>
      <c r="AL148" s="783"/>
      <c r="AM148" s="1362"/>
      <c r="AN148" s="1362"/>
      <c r="AO148" s="1362"/>
      <c r="AP148" s="1362"/>
      <c r="AQ148" s="1362"/>
      <c r="AR148" s="1362"/>
      <c r="AS148" s="927"/>
      <c r="AT148" s="928"/>
      <c r="AU148" s="928"/>
      <c r="AV148" s="928"/>
      <c r="AW148" s="928"/>
      <c r="AX148" s="928"/>
      <c r="AY148" s="928"/>
      <c r="AZ148" s="928"/>
      <c r="BA148" s="928"/>
      <c r="BB148" s="929"/>
      <c r="BC148" s="2871"/>
      <c r="BD148" s="2871"/>
      <c r="BE148" s="2871"/>
    </row>
    <row r="149" spans="1:59" ht="12.75" customHeight="1" x14ac:dyDescent="0.4">
      <c r="A149" s="7"/>
      <c r="B149" s="781"/>
      <c r="C149" s="782"/>
      <c r="D149" s="782"/>
      <c r="E149" s="782"/>
      <c r="F149" s="782"/>
      <c r="G149" s="782"/>
      <c r="H149" s="782"/>
      <c r="I149" s="782"/>
      <c r="J149" s="783"/>
      <c r="K149" s="1362"/>
      <c r="L149" s="1362"/>
      <c r="M149" s="1362"/>
      <c r="N149" s="1362"/>
      <c r="O149" s="1362"/>
      <c r="P149" s="1362"/>
      <c r="Q149" s="2872" t="s">
        <v>288</v>
      </c>
      <c r="R149" s="2873"/>
      <c r="S149" s="2873"/>
      <c r="T149" s="2873"/>
      <c r="U149" s="2873"/>
      <c r="V149" s="2873"/>
      <c r="W149" s="2873"/>
      <c r="X149" s="2873"/>
      <c r="Y149" s="2873"/>
      <c r="Z149" s="2874"/>
      <c r="AA149" s="2871"/>
      <c r="AB149" s="2871"/>
      <c r="AC149" s="2871"/>
      <c r="AD149" s="781"/>
      <c r="AE149" s="782"/>
      <c r="AF149" s="782"/>
      <c r="AG149" s="782"/>
      <c r="AH149" s="782"/>
      <c r="AI149" s="782"/>
      <c r="AJ149" s="782"/>
      <c r="AK149" s="782"/>
      <c r="AL149" s="783"/>
      <c r="AM149" s="1362"/>
      <c r="AN149" s="1362"/>
      <c r="AO149" s="1362"/>
      <c r="AP149" s="1362"/>
      <c r="AQ149" s="1362"/>
      <c r="AR149" s="1362"/>
      <c r="AS149" s="2872" t="s">
        <v>288</v>
      </c>
      <c r="AT149" s="2873"/>
      <c r="AU149" s="2873"/>
      <c r="AV149" s="2873"/>
      <c r="AW149" s="2873"/>
      <c r="AX149" s="2873"/>
      <c r="AY149" s="2873"/>
      <c r="AZ149" s="2873"/>
      <c r="BA149" s="2873"/>
      <c r="BB149" s="2874"/>
      <c r="BC149" s="2871"/>
      <c r="BD149" s="2871"/>
      <c r="BE149" s="2871"/>
    </row>
    <row r="150" spans="1:59" ht="12.75" customHeight="1" x14ac:dyDescent="0.4">
      <c r="A150" s="7"/>
      <c r="B150" s="784"/>
      <c r="C150" s="785"/>
      <c r="D150" s="785"/>
      <c r="E150" s="785"/>
      <c r="F150" s="785"/>
      <c r="G150" s="785"/>
      <c r="H150" s="785"/>
      <c r="I150" s="785"/>
      <c r="J150" s="786"/>
      <c r="K150" s="1362"/>
      <c r="L150" s="1362"/>
      <c r="M150" s="1362"/>
      <c r="N150" s="1362"/>
      <c r="O150" s="1362"/>
      <c r="P150" s="1362"/>
      <c r="Q150" s="875" t="s">
        <v>786</v>
      </c>
      <c r="R150" s="876"/>
      <c r="S150" s="876"/>
      <c r="T150" s="876"/>
      <c r="U150" s="876"/>
      <c r="V150" s="876"/>
      <c r="W150" s="876"/>
      <c r="X150" s="876"/>
      <c r="Y150" s="876"/>
      <c r="Z150" s="2875"/>
      <c r="AA150" s="2871"/>
      <c r="AB150" s="2871"/>
      <c r="AC150" s="2871"/>
      <c r="AD150" s="784"/>
      <c r="AE150" s="785"/>
      <c r="AF150" s="785"/>
      <c r="AG150" s="785"/>
      <c r="AH150" s="785"/>
      <c r="AI150" s="785"/>
      <c r="AJ150" s="785"/>
      <c r="AK150" s="785"/>
      <c r="AL150" s="786"/>
      <c r="AM150" s="1362"/>
      <c r="AN150" s="1362"/>
      <c r="AO150" s="1362"/>
      <c r="AP150" s="1362"/>
      <c r="AQ150" s="1362"/>
      <c r="AR150" s="1362"/>
      <c r="AS150" s="875" t="s">
        <v>786</v>
      </c>
      <c r="AT150" s="876"/>
      <c r="AU150" s="876"/>
      <c r="AV150" s="876"/>
      <c r="AW150" s="876"/>
      <c r="AX150" s="876"/>
      <c r="AY150" s="876"/>
      <c r="AZ150" s="876"/>
      <c r="BA150" s="876"/>
      <c r="BB150" s="2875"/>
      <c r="BC150" s="2871"/>
      <c r="BD150" s="2871"/>
      <c r="BE150" s="2871"/>
    </row>
    <row r="151" spans="1:59" ht="12.75" customHeight="1" x14ac:dyDescent="0.4">
      <c r="A151" s="66"/>
      <c r="B151" s="441"/>
      <c r="C151" s="442"/>
      <c r="D151" s="442"/>
      <c r="E151" s="442"/>
      <c r="F151" s="442"/>
      <c r="G151" s="442"/>
      <c r="H151" s="442"/>
      <c r="I151" s="442"/>
      <c r="J151" s="443"/>
      <c r="K151" s="416"/>
      <c r="L151" s="417"/>
      <c r="M151" s="417"/>
      <c r="N151" s="417"/>
      <c r="O151" s="417"/>
      <c r="P151" s="418"/>
      <c r="Q151" s="2486"/>
      <c r="R151" s="2487"/>
      <c r="S151" s="2487"/>
      <c r="T151" s="2487"/>
      <c r="U151" s="2487"/>
      <c r="V151" s="2487"/>
      <c r="W151" s="2487"/>
      <c r="X151" s="2487"/>
      <c r="Y151" s="2487"/>
      <c r="Z151" s="2597"/>
      <c r="AA151" s="2855"/>
      <c r="AB151" s="2855"/>
      <c r="AC151" s="2855"/>
      <c r="AD151" s="441"/>
      <c r="AE151" s="442"/>
      <c r="AF151" s="442"/>
      <c r="AG151" s="442"/>
      <c r="AH151" s="442"/>
      <c r="AI151" s="442"/>
      <c r="AJ151" s="442"/>
      <c r="AK151" s="442"/>
      <c r="AL151" s="443"/>
      <c r="AM151" s="2370"/>
      <c r="AN151" s="2371"/>
      <c r="AO151" s="2371"/>
      <c r="AP151" s="2371"/>
      <c r="AQ151" s="2371"/>
      <c r="AR151" s="2372"/>
      <c r="AS151" s="2486"/>
      <c r="AT151" s="2487"/>
      <c r="AU151" s="2487"/>
      <c r="AV151" s="2487"/>
      <c r="AW151" s="2487"/>
      <c r="AX151" s="2487"/>
      <c r="AY151" s="2487"/>
      <c r="AZ151" s="2487"/>
      <c r="BA151" s="2487"/>
      <c r="BB151" s="2597"/>
      <c r="BC151" s="2855"/>
      <c r="BD151" s="2855"/>
      <c r="BE151" s="2855"/>
      <c r="BF151" s="3"/>
      <c r="BG151" s="3"/>
    </row>
    <row r="152" spans="1:59" ht="12.75" customHeight="1" x14ac:dyDescent="0.4">
      <c r="A152" s="66"/>
      <c r="B152" s="444"/>
      <c r="C152" s="445"/>
      <c r="D152" s="445"/>
      <c r="E152" s="445"/>
      <c r="F152" s="445"/>
      <c r="G152" s="445"/>
      <c r="H152" s="445"/>
      <c r="I152" s="445"/>
      <c r="J152" s="446"/>
      <c r="K152" s="420"/>
      <c r="L152" s="421"/>
      <c r="M152" s="421"/>
      <c r="N152" s="421"/>
      <c r="O152" s="421"/>
      <c r="P152" s="422"/>
      <c r="Q152" s="2601"/>
      <c r="R152" s="2602"/>
      <c r="S152" s="2602"/>
      <c r="T152" s="2602"/>
      <c r="U152" s="2602"/>
      <c r="V152" s="2602"/>
      <c r="W152" s="2602"/>
      <c r="X152" s="2602"/>
      <c r="Y152" s="2602"/>
      <c r="Z152" s="2603"/>
      <c r="AA152" s="2855"/>
      <c r="AB152" s="2855"/>
      <c r="AC152" s="2855"/>
      <c r="AD152" s="444"/>
      <c r="AE152" s="445"/>
      <c r="AF152" s="445"/>
      <c r="AG152" s="445"/>
      <c r="AH152" s="445"/>
      <c r="AI152" s="445"/>
      <c r="AJ152" s="445"/>
      <c r="AK152" s="445"/>
      <c r="AL152" s="446"/>
      <c r="AM152" s="1837"/>
      <c r="AN152" s="1838"/>
      <c r="AO152" s="1838"/>
      <c r="AP152" s="1838"/>
      <c r="AQ152" s="1838"/>
      <c r="AR152" s="2373"/>
      <c r="AS152" s="2601"/>
      <c r="AT152" s="2602"/>
      <c r="AU152" s="2602"/>
      <c r="AV152" s="2602"/>
      <c r="AW152" s="2602"/>
      <c r="AX152" s="2602"/>
      <c r="AY152" s="2602"/>
      <c r="AZ152" s="2602"/>
      <c r="BA152" s="2602"/>
      <c r="BB152" s="2603"/>
      <c r="BC152" s="2855"/>
      <c r="BD152" s="2855"/>
      <c r="BE152" s="2855"/>
      <c r="BF152" s="3"/>
      <c r="BG152" s="3"/>
    </row>
    <row r="153" spans="1:59" ht="12.75" customHeight="1" x14ac:dyDescent="0.4">
      <c r="A153" s="66"/>
      <c r="B153" s="444"/>
      <c r="C153" s="445"/>
      <c r="D153" s="445"/>
      <c r="E153" s="445"/>
      <c r="F153" s="445"/>
      <c r="G153" s="445"/>
      <c r="H153" s="445"/>
      <c r="I153" s="445"/>
      <c r="J153" s="446"/>
      <c r="K153" s="420"/>
      <c r="L153" s="421"/>
      <c r="M153" s="421"/>
      <c r="N153" s="421"/>
      <c r="O153" s="421"/>
      <c r="P153" s="422"/>
      <c r="Q153" s="2865"/>
      <c r="R153" s="2866"/>
      <c r="S153" s="2866"/>
      <c r="T153" s="2866"/>
      <c r="U153" s="2866"/>
      <c r="V153" s="2866"/>
      <c r="W153" s="2866"/>
      <c r="X153" s="2866"/>
      <c r="Y153" s="2866"/>
      <c r="Z153" s="2867"/>
      <c r="AA153" s="2855"/>
      <c r="AB153" s="2855"/>
      <c r="AC153" s="2855"/>
      <c r="AD153" s="444"/>
      <c r="AE153" s="445"/>
      <c r="AF153" s="445"/>
      <c r="AG153" s="445"/>
      <c r="AH153" s="445"/>
      <c r="AI153" s="445"/>
      <c r="AJ153" s="445"/>
      <c r="AK153" s="445"/>
      <c r="AL153" s="446"/>
      <c r="AM153" s="1837"/>
      <c r="AN153" s="1838"/>
      <c r="AO153" s="1838"/>
      <c r="AP153" s="1838"/>
      <c r="AQ153" s="1838"/>
      <c r="AR153" s="2373"/>
      <c r="AS153" s="2865"/>
      <c r="AT153" s="2866"/>
      <c r="AU153" s="2866"/>
      <c r="AV153" s="2866"/>
      <c r="AW153" s="2866"/>
      <c r="AX153" s="2866"/>
      <c r="AY153" s="2866"/>
      <c r="AZ153" s="2866"/>
      <c r="BA153" s="2866"/>
      <c r="BB153" s="2867"/>
      <c r="BC153" s="2855"/>
      <c r="BD153" s="2855"/>
      <c r="BE153" s="2855"/>
      <c r="BF153" s="3"/>
      <c r="BG153" s="3"/>
    </row>
    <row r="154" spans="1:59" ht="12.75" customHeight="1" x14ac:dyDescent="0.4">
      <c r="A154" s="66"/>
      <c r="B154" s="447"/>
      <c r="C154" s="448"/>
      <c r="D154" s="448"/>
      <c r="E154" s="448"/>
      <c r="F154" s="448"/>
      <c r="G154" s="448"/>
      <c r="H154" s="448"/>
      <c r="I154" s="448"/>
      <c r="J154" s="449"/>
      <c r="K154" s="424"/>
      <c r="L154" s="425"/>
      <c r="M154" s="425"/>
      <c r="N154" s="425"/>
      <c r="O154" s="425"/>
      <c r="P154" s="426"/>
      <c r="Q154" s="2868"/>
      <c r="R154" s="2869"/>
      <c r="S154" s="2869"/>
      <c r="T154" s="2869"/>
      <c r="U154" s="2869"/>
      <c r="V154" s="2869"/>
      <c r="W154" s="2869"/>
      <c r="X154" s="2869"/>
      <c r="Y154" s="2869"/>
      <c r="Z154" s="2870"/>
      <c r="AA154" s="2855"/>
      <c r="AB154" s="2855"/>
      <c r="AC154" s="2855"/>
      <c r="AD154" s="447"/>
      <c r="AE154" s="448"/>
      <c r="AF154" s="448"/>
      <c r="AG154" s="448"/>
      <c r="AH154" s="448"/>
      <c r="AI154" s="448"/>
      <c r="AJ154" s="448"/>
      <c r="AK154" s="448"/>
      <c r="AL154" s="449"/>
      <c r="AM154" s="2374"/>
      <c r="AN154" s="2375"/>
      <c r="AO154" s="2375"/>
      <c r="AP154" s="2375"/>
      <c r="AQ154" s="2375"/>
      <c r="AR154" s="2376"/>
      <c r="AS154" s="2374"/>
      <c r="AT154" s="2375"/>
      <c r="AU154" s="2375"/>
      <c r="AV154" s="2375"/>
      <c r="AW154" s="2375"/>
      <c r="AX154" s="2375"/>
      <c r="AY154" s="2375"/>
      <c r="AZ154" s="2375"/>
      <c r="BA154" s="2375"/>
      <c r="BB154" s="2376"/>
      <c r="BC154" s="2855"/>
      <c r="BD154" s="2855"/>
      <c r="BE154" s="2855"/>
      <c r="BF154" s="3"/>
      <c r="BG154" s="3"/>
    </row>
    <row r="155" spans="1:59" ht="12.75" customHeight="1" x14ac:dyDescent="0.4">
      <c r="A155" s="66"/>
      <c r="B155" s="441"/>
      <c r="C155" s="442"/>
      <c r="D155" s="442"/>
      <c r="E155" s="442"/>
      <c r="F155" s="442"/>
      <c r="G155" s="442"/>
      <c r="H155" s="442"/>
      <c r="I155" s="442"/>
      <c r="J155" s="443"/>
      <c r="K155" s="416"/>
      <c r="L155" s="417"/>
      <c r="M155" s="417"/>
      <c r="N155" s="417"/>
      <c r="O155" s="417"/>
      <c r="P155" s="418"/>
      <c r="Q155" s="2486"/>
      <c r="R155" s="2487"/>
      <c r="S155" s="2487"/>
      <c r="T155" s="2487"/>
      <c r="U155" s="2487"/>
      <c r="V155" s="2487"/>
      <c r="W155" s="2487"/>
      <c r="X155" s="2487"/>
      <c r="Y155" s="2487"/>
      <c r="Z155" s="2597"/>
      <c r="AA155" s="2855"/>
      <c r="AB155" s="2855"/>
      <c r="AC155" s="2855"/>
      <c r="AD155" s="441"/>
      <c r="AE155" s="442"/>
      <c r="AF155" s="442"/>
      <c r="AG155" s="442"/>
      <c r="AH155" s="442"/>
      <c r="AI155" s="442"/>
      <c r="AJ155" s="442"/>
      <c r="AK155" s="442"/>
      <c r="AL155" s="443"/>
      <c r="AM155" s="416"/>
      <c r="AN155" s="417"/>
      <c r="AO155" s="417"/>
      <c r="AP155" s="417"/>
      <c r="AQ155" s="417"/>
      <c r="AR155" s="418"/>
      <c r="AS155" s="2486"/>
      <c r="AT155" s="2487"/>
      <c r="AU155" s="2487"/>
      <c r="AV155" s="2487"/>
      <c r="AW155" s="2487"/>
      <c r="AX155" s="2487"/>
      <c r="AY155" s="2487"/>
      <c r="AZ155" s="2487"/>
      <c r="BA155" s="2487"/>
      <c r="BB155" s="2597"/>
      <c r="BC155" s="2856"/>
      <c r="BD155" s="2857"/>
      <c r="BE155" s="2858"/>
      <c r="BF155" s="3"/>
      <c r="BG155" s="3"/>
    </row>
    <row r="156" spans="1:59" ht="12.75" customHeight="1" x14ac:dyDescent="0.4">
      <c r="A156" s="66"/>
      <c r="B156" s="444"/>
      <c r="C156" s="445"/>
      <c r="D156" s="445"/>
      <c r="E156" s="445"/>
      <c r="F156" s="445"/>
      <c r="G156" s="445"/>
      <c r="H156" s="445"/>
      <c r="I156" s="445"/>
      <c r="J156" s="446"/>
      <c r="K156" s="420"/>
      <c r="L156" s="421"/>
      <c r="M156" s="421"/>
      <c r="N156" s="421"/>
      <c r="O156" s="421"/>
      <c r="P156" s="422"/>
      <c r="Q156" s="2601"/>
      <c r="R156" s="2602"/>
      <c r="S156" s="2602"/>
      <c r="T156" s="2602"/>
      <c r="U156" s="2602"/>
      <c r="V156" s="2602"/>
      <c r="W156" s="2602"/>
      <c r="X156" s="2602"/>
      <c r="Y156" s="2602"/>
      <c r="Z156" s="2603"/>
      <c r="AA156" s="2855"/>
      <c r="AB156" s="2855"/>
      <c r="AC156" s="2855"/>
      <c r="AD156" s="444"/>
      <c r="AE156" s="445"/>
      <c r="AF156" s="445"/>
      <c r="AG156" s="445"/>
      <c r="AH156" s="445"/>
      <c r="AI156" s="445"/>
      <c r="AJ156" s="445"/>
      <c r="AK156" s="445"/>
      <c r="AL156" s="446"/>
      <c r="AM156" s="420"/>
      <c r="AN156" s="421"/>
      <c r="AO156" s="421"/>
      <c r="AP156" s="421"/>
      <c r="AQ156" s="421"/>
      <c r="AR156" s="422"/>
      <c r="AS156" s="2601"/>
      <c r="AT156" s="2602"/>
      <c r="AU156" s="2602"/>
      <c r="AV156" s="2602"/>
      <c r="AW156" s="2602"/>
      <c r="AX156" s="2602"/>
      <c r="AY156" s="2602"/>
      <c r="AZ156" s="2602"/>
      <c r="BA156" s="2602"/>
      <c r="BB156" s="2603"/>
      <c r="BC156" s="2859"/>
      <c r="BD156" s="2860"/>
      <c r="BE156" s="2861"/>
      <c r="BF156" s="3"/>
      <c r="BG156" s="3"/>
    </row>
    <row r="157" spans="1:59" ht="12.75" customHeight="1" x14ac:dyDescent="0.4">
      <c r="A157" s="66"/>
      <c r="B157" s="444"/>
      <c r="C157" s="445"/>
      <c r="D157" s="445"/>
      <c r="E157" s="445"/>
      <c r="F157" s="445"/>
      <c r="G157" s="445"/>
      <c r="H157" s="445"/>
      <c r="I157" s="445"/>
      <c r="J157" s="446"/>
      <c r="K157" s="420"/>
      <c r="L157" s="421"/>
      <c r="M157" s="421"/>
      <c r="N157" s="421"/>
      <c r="O157" s="421"/>
      <c r="P157" s="422"/>
      <c r="Q157" s="2865"/>
      <c r="R157" s="2866"/>
      <c r="S157" s="2866"/>
      <c r="T157" s="2866"/>
      <c r="U157" s="2866"/>
      <c r="V157" s="2866"/>
      <c r="W157" s="2866"/>
      <c r="X157" s="2866"/>
      <c r="Y157" s="2866"/>
      <c r="Z157" s="2867"/>
      <c r="AA157" s="2855"/>
      <c r="AB157" s="2855"/>
      <c r="AC157" s="2855"/>
      <c r="AD157" s="444"/>
      <c r="AE157" s="445"/>
      <c r="AF157" s="445"/>
      <c r="AG157" s="445"/>
      <c r="AH157" s="445"/>
      <c r="AI157" s="445"/>
      <c r="AJ157" s="445"/>
      <c r="AK157" s="445"/>
      <c r="AL157" s="446"/>
      <c r="AM157" s="420"/>
      <c r="AN157" s="421"/>
      <c r="AO157" s="421"/>
      <c r="AP157" s="421"/>
      <c r="AQ157" s="421"/>
      <c r="AR157" s="422"/>
      <c r="AS157" s="2865"/>
      <c r="AT157" s="2866"/>
      <c r="AU157" s="2866"/>
      <c r="AV157" s="2866"/>
      <c r="AW157" s="2866"/>
      <c r="AX157" s="2866"/>
      <c r="AY157" s="2866"/>
      <c r="AZ157" s="2866"/>
      <c r="BA157" s="2866"/>
      <c r="BB157" s="2867"/>
      <c r="BC157" s="2859"/>
      <c r="BD157" s="2860"/>
      <c r="BE157" s="2861"/>
      <c r="BF157" s="3"/>
      <c r="BG157" s="3"/>
    </row>
    <row r="158" spans="1:59" ht="12.75" customHeight="1" x14ac:dyDescent="0.4">
      <c r="A158" s="66"/>
      <c r="B158" s="447"/>
      <c r="C158" s="448"/>
      <c r="D158" s="448"/>
      <c r="E158" s="448"/>
      <c r="F158" s="448"/>
      <c r="G158" s="448"/>
      <c r="H158" s="448"/>
      <c r="I158" s="448"/>
      <c r="J158" s="449"/>
      <c r="K158" s="424"/>
      <c r="L158" s="425"/>
      <c r="M158" s="425"/>
      <c r="N158" s="425"/>
      <c r="O158" s="425"/>
      <c r="P158" s="426"/>
      <c r="Q158" s="2868"/>
      <c r="R158" s="2869"/>
      <c r="S158" s="2869"/>
      <c r="T158" s="2869"/>
      <c r="U158" s="2869"/>
      <c r="V158" s="2869"/>
      <c r="W158" s="2869"/>
      <c r="X158" s="2869"/>
      <c r="Y158" s="2869"/>
      <c r="Z158" s="2870"/>
      <c r="AA158" s="2855"/>
      <c r="AB158" s="2855"/>
      <c r="AC158" s="2855"/>
      <c r="AD158" s="447"/>
      <c r="AE158" s="448"/>
      <c r="AF158" s="448"/>
      <c r="AG158" s="448"/>
      <c r="AH158" s="448"/>
      <c r="AI158" s="448"/>
      <c r="AJ158" s="448"/>
      <c r="AK158" s="448"/>
      <c r="AL158" s="449"/>
      <c r="AM158" s="424"/>
      <c r="AN158" s="425"/>
      <c r="AO158" s="425"/>
      <c r="AP158" s="425"/>
      <c r="AQ158" s="425"/>
      <c r="AR158" s="426"/>
      <c r="AS158" s="2868"/>
      <c r="AT158" s="2869"/>
      <c r="AU158" s="2869"/>
      <c r="AV158" s="2869"/>
      <c r="AW158" s="2869"/>
      <c r="AX158" s="2869"/>
      <c r="AY158" s="2869"/>
      <c r="AZ158" s="2869"/>
      <c r="BA158" s="2869"/>
      <c r="BB158" s="2870"/>
      <c r="BC158" s="2862"/>
      <c r="BD158" s="2863"/>
      <c r="BE158" s="2864"/>
      <c r="BF158" s="3"/>
      <c r="BG158" s="3"/>
    </row>
    <row r="159" spans="1:59" ht="12.75" customHeight="1" x14ac:dyDescent="0.4">
      <c r="A159" s="66"/>
      <c r="B159" s="441"/>
      <c r="C159" s="442"/>
      <c r="D159" s="442"/>
      <c r="E159" s="442"/>
      <c r="F159" s="442"/>
      <c r="G159" s="442"/>
      <c r="H159" s="442"/>
      <c r="I159" s="442"/>
      <c r="J159" s="443"/>
      <c r="K159" s="416"/>
      <c r="L159" s="417"/>
      <c r="M159" s="417"/>
      <c r="N159" s="417"/>
      <c r="O159" s="417"/>
      <c r="P159" s="418"/>
      <c r="Q159" s="2486"/>
      <c r="R159" s="2487"/>
      <c r="S159" s="2487"/>
      <c r="T159" s="2487"/>
      <c r="U159" s="2487"/>
      <c r="V159" s="2487"/>
      <c r="W159" s="2487"/>
      <c r="X159" s="2487"/>
      <c r="Y159" s="2487"/>
      <c r="Z159" s="2597"/>
      <c r="AA159" s="2855"/>
      <c r="AB159" s="2855"/>
      <c r="AC159" s="2855"/>
      <c r="AD159" s="441"/>
      <c r="AE159" s="442"/>
      <c r="AF159" s="442"/>
      <c r="AG159" s="442"/>
      <c r="AH159" s="442"/>
      <c r="AI159" s="442"/>
      <c r="AJ159" s="442"/>
      <c r="AK159" s="442"/>
      <c r="AL159" s="443"/>
      <c r="AM159" s="416"/>
      <c r="AN159" s="417"/>
      <c r="AO159" s="417"/>
      <c r="AP159" s="417"/>
      <c r="AQ159" s="417"/>
      <c r="AR159" s="418"/>
      <c r="AS159" s="2486"/>
      <c r="AT159" s="2487"/>
      <c r="AU159" s="2487"/>
      <c r="AV159" s="2487"/>
      <c r="AW159" s="2487"/>
      <c r="AX159" s="2487"/>
      <c r="AY159" s="2487"/>
      <c r="AZ159" s="2487"/>
      <c r="BA159" s="2487"/>
      <c r="BB159" s="2597"/>
      <c r="BC159" s="2856"/>
      <c r="BD159" s="2857"/>
      <c r="BE159" s="2858"/>
      <c r="BF159" s="3"/>
      <c r="BG159" s="3"/>
    </row>
    <row r="160" spans="1:59" ht="12.75" customHeight="1" x14ac:dyDescent="0.4">
      <c r="A160" s="66"/>
      <c r="B160" s="444"/>
      <c r="C160" s="445"/>
      <c r="D160" s="445"/>
      <c r="E160" s="445"/>
      <c r="F160" s="445"/>
      <c r="G160" s="445"/>
      <c r="H160" s="445"/>
      <c r="I160" s="445"/>
      <c r="J160" s="446"/>
      <c r="K160" s="420"/>
      <c r="L160" s="421"/>
      <c r="M160" s="421"/>
      <c r="N160" s="421"/>
      <c r="O160" s="421"/>
      <c r="P160" s="422"/>
      <c r="Q160" s="2601"/>
      <c r="R160" s="2602"/>
      <c r="S160" s="2602"/>
      <c r="T160" s="2602"/>
      <c r="U160" s="2602"/>
      <c r="V160" s="2602"/>
      <c r="W160" s="2602"/>
      <c r="X160" s="2602"/>
      <c r="Y160" s="2602"/>
      <c r="Z160" s="2603"/>
      <c r="AA160" s="2855"/>
      <c r="AB160" s="2855"/>
      <c r="AC160" s="2855"/>
      <c r="AD160" s="444"/>
      <c r="AE160" s="445"/>
      <c r="AF160" s="445"/>
      <c r="AG160" s="445"/>
      <c r="AH160" s="445"/>
      <c r="AI160" s="445"/>
      <c r="AJ160" s="445"/>
      <c r="AK160" s="445"/>
      <c r="AL160" s="446"/>
      <c r="AM160" s="420"/>
      <c r="AN160" s="421"/>
      <c r="AO160" s="421"/>
      <c r="AP160" s="421"/>
      <c r="AQ160" s="421"/>
      <c r="AR160" s="422"/>
      <c r="AS160" s="2601"/>
      <c r="AT160" s="2602"/>
      <c r="AU160" s="2602"/>
      <c r="AV160" s="2602"/>
      <c r="AW160" s="2602"/>
      <c r="AX160" s="2602"/>
      <c r="AY160" s="2602"/>
      <c r="AZ160" s="2602"/>
      <c r="BA160" s="2602"/>
      <c r="BB160" s="2603"/>
      <c r="BC160" s="2859"/>
      <c r="BD160" s="2860"/>
      <c r="BE160" s="2861"/>
      <c r="BF160" s="3"/>
      <c r="BG160" s="3"/>
    </row>
    <row r="161" spans="1:59" ht="12.75" customHeight="1" x14ac:dyDescent="0.4">
      <c r="A161" s="66"/>
      <c r="B161" s="444"/>
      <c r="C161" s="445"/>
      <c r="D161" s="445"/>
      <c r="E161" s="445"/>
      <c r="F161" s="445"/>
      <c r="G161" s="445"/>
      <c r="H161" s="445"/>
      <c r="I161" s="445"/>
      <c r="J161" s="446"/>
      <c r="K161" s="420"/>
      <c r="L161" s="421"/>
      <c r="M161" s="421"/>
      <c r="N161" s="421"/>
      <c r="O161" s="421"/>
      <c r="P161" s="422"/>
      <c r="Q161" s="2865"/>
      <c r="R161" s="2866"/>
      <c r="S161" s="2866"/>
      <c r="T161" s="2866"/>
      <c r="U161" s="2866"/>
      <c r="V161" s="2866"/>
      <c r="W161" s="2866"/>
      <c r="X161" s="2866"/>
      <c r="Y161" s="2866"/>
      <c r="Z161" s="2867"/>
      <c r="AA161" s="2855"/>
      <c r="AB161" s="2855"/>
      <c r="AC161" s="2855"/>
      <c r="AD161" s="444"/>
      <c r="AE161" s="445"/>
      <c r="AF161" s="445"/>
      <c r="AG161" s="445"/>
      <c r="AH161" s="445"/>
      <c r="AI161" s="445"/>
      <c r="AJ161" s="445"/>
      <c r="AK161" s="445"/>
      <c r="AL161" s="446"/>
      <c r="AM161" s="420"/>
      <c r="AN161" s="421"/>
      <c r="AO161" s="421"/>
      <c r="AP161" s="421"/>
      <c r="AQ161" s="421"/>
      <c r="AR161" s="422"/>
      <c r="AS161" s="2865"/>
      <c r="AT161" s="2866"/>
      <c r="AU161" s="2866"/>
      <c r="AV161" s="2866"/>
      <c r="AW161" s="2866"/>
      <c r="AX161" s="2866"/>
      <c r="AY161" s="2866"/>
      <c r="AZ161" s="2866"/>
      <c r="BA161" s="2866"/>
      <c r="BB161" s="2867"/>
      <c r="BC161" s="2859"/>
      <c r="BD161" s="2860"/>
      <c r="BE161" s="2861"/>
      <c r="BF161" s="3"/>
      <c r="BG161" s="3"/>
    </row>
    <row r="162" spans="1:59" ht="12.75" customHeight="1" x14ac:dyDescent="0.4">
      <c r="A162" s="66"/>
      <c r="B162" s="447"/>
      <c r="C162" s="448"/>
      <c r="D162" s="448"/>
      <c r="E162" s="448"/>
      <c r="F162" s="448"/>
      <c r="G162" s="448"/>
      <c r="H162" s="448"/>
      <c r="I162" s="448"/>
      <c r="J162" s="449"/>
      <c r="K162" s="424"/>
      <c r="L162" s="425"/>
      <c r="M162" s="425"/>
      <c r="N162" s="425"/>
      <c r="O162" s="425"/>
      <c r="P162" s="426"/>
      <c r="Q162" s="2868"/>
      <c r="R162" s="2869"/>
      <c r="S162" s="2869"/>
      <c r="T162" s="2869"/>
      <c r="U162" s="2869"/>
      <c r="V162" s="2869"/>
      <c r="W162" s="2869"/>
      <c r="X162" s="2869"/>
      <c r="Y162" s="2869"/>
      <c r="Z162" s="2870"/>
      <c r="AA162" s="2855"/>
      <c r="AB162" s="2855"/>
      <c r="AC162" s="2855"/>
      <c r="AD162" s="447"/>
      <c r="AE162" s="448"/>
      <c r="AF162" s="448"/>
      <c r="AG162" s="448"/>
      <c r="AH162" s="448"/>
      <c r="AI162" s="448"/>
      <c r="AJ162" s="448"/>
      <c r="AK162" s="448"/>
      <c r="AL162" s="449"/>
      <c r="AM162" s="424"/>
      <c r="AN162" s="425"/>
      <c r="AO162" s="425"/>
      <c r="AP162" s="425"/>
      <c r="AQ162" s="425"/>
      <c r="AR162" s="426"/>
      <c r="AS162" s="2868"/>
      <c r="AT162" s="2869"/>
      <c r="AU162" s="2869"/>
      <c r="AV162" s="2869"/>
      <c r="AW162" s="2869"/>
      <c r="AX162" s="2869"/>
      <c r="AY162" s="2869"/>
      <c r="AZ162" s="2869"/>
      <c r="BA162" s="2869"/>
      <c r="BB162" s="2870"/>
      <c r="BC162" s="2862"/>
      <c r="BD162" s="2863"/>
      <c r="BE162" s="2864"/>
      <c r="BF162" s="3"/>
      <c r="BG162" s="3"/>
    </row>
    <row r="163" spans="1:59" ht="12.75" customHeight="1" x14ac:dyDescent="0.4">
      <c r="A163" s="66"/>
      <c r="B163" s="441"/>
      <c r="C163" s="442"/>
      <c r="D163" s="442"/>
      <c r="E163" s="442"/>
      <c r="F163" s="442"/>
      <c r="G163" s="442"/>
      <c r="H163" s="442"/>
      <c r="I163" s="442"/>
      <c r="J163" s="443"/>
      <c r="K163" s="416"/>
      <c r="L163" s="417"/>
      <c r="M163" s="417"/>
      <c r="N163" s="417"/>
      <c r="O163" s="417"/>
      <c r="P163" s="418"/>
      <c r="Q163" s="2486"/>
      <c r="R163" s="2487"/>
      <c r="S163" s="2487"/>
      <c r="T163" s="2487"/>
      <c r="U163" s="2487"/>
      <c r="V163" s="2487"/>
      <c r="W163" s="2487"/>
      <c r="X163" s="2487"/>
      <c r="Y163" s="2487"/>
      <c r="Z163" s="2597"/>
      <c r="AA163" s="2855"/>
      <c r="AB163" s="2855"/>
      <c r="AC163" s="2855"/>
      <c r="AD163" s="441"/>
      <c r="AE163" s="442"/>
      <c r="AF163" s="442"/>
      <c r="AG163" s="442"/>
      <c r="AH163" s="442"/>
      <c r="AI163" s="442"/>
      <c r="AJ163" s="442"/>
      <c r="AK163" s="442"/>
      <c r="AL163" s="443"/>
      <c r="AM163" s="2370"/>
      <c r="AN163" s="2371"/>
      <c r="AO163" s="2371"/>
      <c r="AP163" s="2371"/>
      <c r="AQ163" s="2371"/>
      <c r="AR163" s="2372"/>
      <c r="AS163" s="2486"/>
      <c r="AT163" s="2487"/>
      <c r="AU163" s="2487"/>
      <c r="AV163" s="2487"/>
      <c r="AW163" s="2487"/>
      <c r="AX163" s="2487"/>
      <c r="AY163" s="2487"/>
      <c r="AZ163" s="2487"/>
      <c r="BA163" s="2487"/>
      <c r="BB163" s="2597"/>
      <c r="BC163" s="2855"/>
      <c r="BD163" s="2855"/>
      <c r="BE163" s="2855"/>
      <c r="BF163" s="3"/>
      <c r="BG163" s="3"/>
    </row>
    <row r="164" spans="1:59" ht="12.75" customHeight="1" x14ac:dyDescent="0.4">
      <c r="A164" s="66"/>
      <c r="B164" s="444"/>
      <c r="C164" s="445"/>
      <c r="D164" s="445"/>
      <c r="E164" s="445"/>
      <c r="F164" s="445"/>
      <c r="G164" s="445"/>
      <c r="H164" s="445"/>
      <c r="I164" s="445"/>
      <c r="J164" s="446"/>
      <c r="K164" s="420"/>
      <c r="L164" s="421"/>
      <c r="M164" s="421"/>
      <c r="N164" s="421"/>
      <c r="O164" s="421"/>
      <c r="P164" s="422"/>
      <c r="Q164" s="2601"/>
      <c r="R164" s="2602"/>
      <c r="S164" s="2602"/>
      <c r="T164" s="2602"/>
      <c r="U164" s="2602"/>
      <c r="V164" s="2602"/>
      <c r="W164" s="2602"/>
      <c r="X164" s="2602"/>
      <c r="Y164" s="2602"/>
      <c r="Z164" s="2603"/>
      <c r="AA164" s="2855"/>
      <c r="AB164" s="2855"/>
      <c r="AC164" s="2855"/>
      <c r="AD164" s="444"/>
      <c r="AE164" s="445"/>
      <c r="AF164" s="445"/>
      <c r="AG164" s="445"/>
      <c r="AH164" s="445"/>
      <c r="AI164" s="445"/>
      <c r="AJ164" s="445"/>
      <c r="AK164" s="445"/>
      <c r="AL164" s="446"/>
      <c r="AM164" s="1837"/>
      <c r="AN164" s="1838"/>
      <c r="AO164" s="1838"/>
      <c r="AP164" s="1838"/>
      <c r="AQ164" s="1838"/>
      <c r="AR164" s="2373"/>
      <c r="AS164" s="2601"/>
      <c r="AT164" s="2602"/>
      <c r="AU164" s="2602"/>
      <c r="AV164" s="2602"/>
      <c r="AW164" s="2602"/>
      <c r="AX164" s="2602"/>
      <c r="AY164" s="2602"/>
      <c r="AZ164" s="2602"/>
      <c r="BA164" s="2602"/>
      <c r="BB164" s="2603"/>
      <c r="BC164" s="2855"/>
      <c r="BD164" s="2855"/>
      <c r="BE164" s="2855"/>
      <c r="BF164" s="3"/>
      <c r="BG164" s="3"/>
    </row>
    <row r="165" spans="1:59" ht="12.75" customHeight="1" x14ac:dyDescent="0.4">
      <c r="A165" s="66"/>
      <c r="B165" s="444"/>
      <c r="C165" s="445"/>
      <c r="D165" s="445"/>
      <c r="E165" s="445"/>
      <c r="F165" s="445"/>
      <c r="G165" s="445"/>
      <c r="H165" s="445"/>
      <c r="I165" s="445"/>
      <c r="J165" s="446"/>
      <c r="K165" s="420"/>
      <c r="L165" s="421"/>
      <c r="M165" s="421"/>
      <c r="N165" s="421"/>
      <c r="O165" s="421"/>
      <c r="P165" s="422"/>
      <c r="Q165" s="2865"/>
      <c r="R165" s="2866"/>
      <c r="S165" s="2866"/>
      <c r="T165" s="2866"/>
      <c r="U165" s="2866"/>
      <c r="V165" s="2866"/>
      <c r="W165" s="2866"/>
      <c r="X165" s="2866"/>
      <c r="Y165" s="2866"/>
      <c r="Z165" s="2867"/>
      <c r="AA165" s="2855"/>
      <c r="AB165" s="2855"/>
      <c r="AC165" s="2855"/>
      <c r="AD165" s="444"/>
      <c r="AE165" s="445"/>
      <c r="AF165" s="445"/>
      <c r="AG165" s="445"/>
      <c r="AH165" s="445"/>
      <c r="AI165" s="445"/>
      <c r="AJ165" s="445"/>
      <c r="AK165" s="445"/>
      <c r="AL165" s="446"/>
      <c r="AM165" s="1837"/>
      <c r="AN165" s="1838"/>
      <c r="AO165" s="1838"/>
      <c r="AP165" s="1838"/>
      <c r="AQ165" s="1838"/>
      <c r="AR165" s="2373"/>
      <c r="AS165" s="2865"/>
      <c r="AT165" s="2866"/>
      <c r="AU165" s="2866"/>
      <c r="AV165" s="2866"/>
      <c r="AW165" s="2866"/>
      <c r="AX165" s="2866"/>
      <c r="AY165" s="2866"/>
      <c r="AZ165" s="2866"/>
      <c r="BA165" s="2866"/>
      <c r="BB165" s="2867"/>
      <c r="BC165" s="2855"/>
      <c r="BD165" s="2855"/>
      <c r="BE165" s="2855"/>
      <c r="BF165" s="3"/>
      <c r="BG165" s="3"/>
    </row>
    <row r="166" spans="1:59" ht="12.75" customHeight="1" x14ac:dyDescent="0.4">
      <c r="A166" s="66"/>
      <c r="B166" s="447"/>
      <c r="C166" s="448"/>
      <c r="D166" s="448"/>
      <c r="E166" s="448"/>
      <c r="F166" s="448"/>
      <c r="G166" s="448"/>
      <c r="H166" s="448"/>
      <c r="I166" s="448"/>
      <c r="J166" s="449"/>
      <c r="K166" s="424"/>
      <c r="L166" s="425"/>
      <c r="M166" s="425"/>
      <c r="N166" s="425"/>
      <c r="O166" s="425"/>
      <c r="P166" s="426"/>
      <c r="Q166" s="2868"/>
      <c r="R166" s="2869"/>
      <c r="S166" s="2869"/>
      <c r="T166" s="2869"/>
      <c r="U166" s="2869"/>
      <c r="V166" s="2869"/>
      <c r="W166" s="2869"/>
      <c r="X166" s="2869"/>
      <c r="Y166" s="2869"/>
      <c r="Z166" s="2870"/>
      <c r="AA166" s="2855"/>
      <c r="AB166" s="2855"/>
      <c r="AC166" s="2855"/>
      <c r="AD166" s="447"/>
      <c r="AE166" s="448"/>
      <c r="AF166" s="448"/>
      <c r="AG166" s="448"/>
      <c r="AH166" s="448"/>
      <c r="AI166" s="448"/>
      <c r="AJ166" s="448"/>
      <c r="AK166" s="448"/>
      <c r="AL166" s="449"/>
      <c r="AM166" s="2374"/>
      <c r="AN166" s="2375"/>
      <c r="AO166" s="2375"/>
      <c r="AP166" s="2375"/>
      <c r="AQ166" s="2375"/>
      <c r="AR166" s="2376"/>
      <c r="AS166" s="2374"/>
      <c r="AT166" s="2375"/>
      <c r="AU166" s="2375"/>
      <c r="AV166" s="2375"/>
      <c r="AW166" s="2375"/>
      <c r="AX166" s="2375"/>
      <c r="AY166" s="2375"/>
      <c r="AZ166" s="2375"/>
      <c r="BA166" s="2375"/>
      <c r="BB166" s="2376"/>
      <c r="BC166" s="2855"/>
      <c r="BD166" s="2855"/>
      <c r="BE166" s="2855"/>
      <c r="BF166" s="3"/>
      <c r="BG166" s="3"/>
    </row>
    <row r="167" spans="1:59" ht="12.75" customHeight="1" x14ac:dyDescent="0.4">
      <c r="A167" s="66"/>
      <c r="B167" s="441"/>
      <c r="C167" s="442"/>
      <c r="D167" s="442"/>
      <c r="E167" s="442"/>
      <c r="F167" s="442"/>
      <c r="G167" s="442"/>
      <c r="H167" s="442"/>
      <c r="I167" s="442"/>
      <c r="J167" s="443"/>
      <c r="K167" s="416"/>
      <c r="L167" s="417"/>
      <c r="M167" s="417"/>
      <c r="N167" s="417"/>
      <c r="O167" s="417"/>
      <c r="P167" s="418"/>
      <c r="Q167" s="2486"/>
      <c r="R167" s="2487"/>
      <c r="S167" s="2487"/>
      <c r="T167" s="2487"/>
      <c r="U167" s="2487"/>
      <c r="V167" s="2487"/>
      <c r="W167" s="2487"/>
      <c r="X167" s="2487"/>
      <c r="Y167" s="2487"/>
      <c r="Z167" s="2597"/>
      <c r="AA167" s="2855"/>
      <c r="AB167" s="2855"/>
      <c r="AC167" s="2855"/>
      <c r="AD167" s="441"/>
      <c r="AE167" s="442"/>
      <c r="AF167" s="442"/>
      <c r="AG167" s="442"/>
      <c r="AH167" s="442"/>
      <c r="AI167" s="442"/>
      <c r="AJ167" s="442"/>
      <c r="AK167" s="442"/>
      <c r="AL167" s="443"/>
      <c r="AM167" s="416"/>
      <c r="AN167" s="417"/>
      <c r="AO167" s="417"/>
      <c r="AP167" s="417"/>
      <c r="AQ167" s="417"/>
      <c r="AR167" s="418"/>
      <c r="AS167" s="2486"/>
      <c r="AT167" s="2487"/>
      <c r="AU167" s="2487"/>
      <c r="AV167" s="2487"/>
      <c r="AW167" s="2487"/>
      <c r="AX167" s="2487"/>
      <c r="AY167" s="2487"/>
      <c r="AZ167" s="2487"/>
      <c r="BA167" s="2487"/>
      <c r="BB167" s="2597"/>
      <c r="BC167" s="2856"/>
      <c r="BD167" s="2857"/>
      <c r="BE167" s="2858"/>
      <c r="BF167" s="3"/>
      <c r="BG167" s="3"/>
    </row>
    <row r="168" spans="1:59" ht="12.75" customHeight="1" x14ac:dyDescent="0.4">
      <c r="A168" s="66"/>
      <c r="B168" s="444"/>
      <c r="C168" s="445"/>
      <c r="D168" s="445"/>
      <c r="E168" s="445"/>
      <c r="F168" s="445"/>
      <c r="G168" s="445"/>
      <c r="H168" s="445"/>
      <c r="I168" s="445"/>
      <c r="J168" s="446"/>
      <c r="K168" s="420"/>
      <c r="L168" s="421"/>
      <c r="M168" s="421"/>
      <c r="N168" s="421"/>
      <c r="O168" s="421"/>
      <c r="P168" s="422"/>
      <c r="Q168" s="2601"/>
      <c r="R168" s="2602"/>
      <c r="S168" s="2602"/>
      <c r="T168" s="2602"/>
      <c r="U168" s="2602"/>
      <c r="V168" s="2602"/>
      <c r="W168" s="2602"/>
      <c r="X168" s="2602"/>
      <c r="Y168" s="2602"/>
      <c r="Z168" s="2603"/>
      <c r="AA168" s="2855"/>
      <c r="AB168" s="2855"/>
      <c r="AC168" s="2855"/>
      <c r="AD168" s="444"/>
      <c r="AE168" s="445"/>
      <c r="AF168" s="445"/>
      <c r="AG168" s="445"/>
      <c r="AH168" s="445"/>
      <c r="AI168" s="445"/>
      <c r="AJ168" s="445"/>
      <c r="AK168" s="445"/>
      <c r="AL168" s="446"/>
      <c r="AM168" s="420"/>
      <c r="AN168" s="421"/>
      <c r="AO168" s="421"/>
      <c r="AP168" s="421"/>
      <c r="AQ168" s="421"/>
      <c r="AR168" s="422"/>
      <c r="AS168" s="2601"/>
      <c r="AT168" s="2602"/>
      <c r="AU168" s="2602"/>
      <c r="AV168" s="2602"/>
      <c r="AW168" s="2602"/>
      <c r="AX168" s="2602"/>
      <c r="AY168" s="2602"/>
      <c r="AZ168" s="2602"/>
      <c r="BA168" s="2602"/>
      <c r="BB168" s="2603"/>
      <c r="BC168" s="2859"/>
      <c r="BD168" s="2860"/>
      <c r="BE168" s="2861"/>
      <c r="BF168" s="3"/>
      <c r="BG168" s="3"/>
    </row>
    <row r="169" spans="1:59" ht="12.75" customHeight="1" x14ac:dyDescent="0.4">
      <c r="A169" s="66"/>
      <c r="B169" s="444"/>
      <c r="C169" s="445"/>
      <c r="D169" s="445"/>
      <c r="E169" s="445"/>
      <c r="F169" s="445"/>
      <c r="G169" s="445"/>
      <c r="H169" s="445"/>
      <c r="I169" s="445"/>
      <c r="J169" s="446"/>
      <c r="K169" s="420"/>
      <c r="L169" s="421"/>
      <c r="M169" s="421"/>
      <c r="N169" s="421"/>
      <c r="O169" s="421"/>
      <c r="P169" s="422"/>
      <c r="Q169" s="2865"/>
      <c r="R169" s="2866"/>
      <c r="S169" s="2866"/>
      <c r="T169" s="2866"/>
      <c r="U169" s="2866"/>
      <c r="V169" s="2866"/>
      <c r="W169" s="2866"/>
      <c r="X169" s="2866"/>
      <c r="Y169" s="2866"/>
      <c r="Z169" s="2867"/>
      <c r="AA169" s="2855"/>
      <c r="AB169" s="2855"/>
      <c r="AC169" s="2855"/>
      <c r="AD169" s="444"/>
      <c r="AE169" s="445"/>
      <c r="AF169" s="445"/>
      <c r="AG169" s="445"/>
      <c r="AH169" s="445"/>
      <c r="AI169" s="445"/>
      <c r="AJ169" s="445"/>
      <c r="AK169" s="445"/>
      <c r="AL169" s="446"/>
      <c r="AM169" s="420"/>
      <c r="AN169" s="421"/>
      <c r="AO169" s="421"/>
      <c r="AP169" s="421"/>
      <c r="AQ169" s="421"/>
      <c r="AR169" s="422"/>
      <c r="AS169" s="2865"/>
      <c r="AT169" s="2866"/>
      <c r="AU169" s="2866"/>
      <c r="AV169" s="2866"/>
      <c r="AW169" s="2866"/>
      <c r="AX169" s="2866"/>
      <c r="AY169" s="2866"/>
      <c r="AZ169" s="2866"/>
      <c r="BA169" s="2866"/>
      <c r="BB169" s="2867"/>
      <c r="BC169" s="2859"/>
      <c r="BD169" s="2860"/>
      <c r="BE169" s="2861"/>
      <c r="BF169" s="3"/>
      <c r="BG169" s="3"/>
    </row>
    <row r="170" spans="1:59" ht="12.75" customHeight="1" x14ac:dyDescent="0.4">
      <c r="A170" s="66"/>
      <c r="B170" s="447"/>
      <c r="C170" s="448"/>
      <c r="D170" s="448"/>
      <c r="E170" s="448"/>
      <c r="F170" s="448"/>
      <c r="G170" s="448"/>
      <c r="H170" s="448"/>
      <c r="I170" s="448"/>
      <c r="J170" s="449"/>
      <c r="K170" s="424"/>
      <c r="L170" s="425"/>
      <c r="M170" s="425"/>
      <c r="N170" s="425"/>
      <c r="O170" s="425"/>
      <c r="P170" s="426"/>
      <c r="Q170" s="2868"/>
      <c r="R170" s="2869"/>
      <c r="S170" s="2869"/>
      <c r="T170" s="2869"/>
      <c r="U170" s="2869"/>
      <c r="V170" s="2869"/>
      <c r="W170" s="2869"/>
      <c r="X170" s="2869"/>
      <c r="Y170" s="2869"/>
      <c r="Z170" s="2870"/>
      <c r="AA170" s="2855"/>
      <c r="AB170" s="2855"/>
      <c r="AC170" s="2855"/>
      <c r="AD170" s="447"/>
      <c r="AE170" s="448"/>
      <c r="AF170" s="448"/>
      <c r="AG170" s="448"/>
      <c r="AH170" s="448"/>
      <c r="AI170" s="448"/>
      <c r="AJ170" s="448"/>
      <c r="AK170" s="448"/>
      <c r="AL170" s="449"/>
      <c r="AM170" s="424"/>
      <c r="AN170" s="425"/>
      <c r="AO170" s="425"/>
      <c r="AP170" s="425"/>
      <c r="AQ170" s="425"/>
      <c r="AR170" s="426"/>
      <c r="AS170" s="2868"/>
      <c r="AT170" s="2869"/>
      <c r="AU170" s="2869"/>
      <c r="AV170" s="2869"/>
      <c r="AW170" s="2869"/>
      <c r="AX170" s="2869"/>
      <c r="AY170" s="2869"/>
      <c r="AZ170" s="2869"/>
      <c r="BA170" s="2869"/>
      <c r="BB170" s="2870"/>
      <c r="BC170" s="2862"/>
      <c r="BD170" s="2863"/>
      <c r="BE170" s="2864"/>
      <c r="BF170" s="3"/>
      <c r="BG170" s="3"/>
    </row>
    <row r="171" spans="1:59" ht="12.75" customHeight="1" x14ac:dyDescent="0.4">
      <c r="A171" s="66"/>
      <c r="B171" s="441"/>
      <c r="C171" s="442"/>
      <c r="D171" s="442"/>
      <c r="E171" s="442"/>
      <c r="F171" s="442"/>
      <c r="G171" s="442"/>
      <c r="H171" s="442"/>
      <c r="I171" s="442"/>
      <c r="J171" s="443"/>
      <c r="K171" s="416"/>
      <c r="L171" s="417"/>
      <c r="M171" s="417"/>
      <c r="N171" s="417"/>
      <c r="O171" s="417"/>
      <c r="P171" s="418"/>
      <c r="Q171" s="2486"/>
      <c r="R171" s="2487"/>
      <c r="S171" s="2487"/>
      <c r="T171" s="2487"/>
      <c r="U171" s="2487"/>
      <c r="V171" s="2487"/>
      <c r="W171" s="2487"/>
      <c r="X171" s="2487"/>
      <c r="Y171" s="2487"/>
      <c r="Z171" s="2597"/>
      <c r="AA171" s="2855"/>
      <c r="AB171" s="2855"/>
      <c r="AC171" s="2855"/>
      <c r="AD171" s="441"/>
      <c r="AE171" s="442"/>
      <c r="AF171" s="442"/>
      <c r="AG171" s="442"/>
      <c r="AH171" s="442"/>
      <c r="AI171" s="442"/>
      <c r="AJ171" s="442"/>
      <c r="AK171" s="442"/>
      <c r="AL171" s="443"/>
      <c r="AM171" s="416"/>
      <c r="AN171" s="417"/>
      <c r="AO171" s="417"/>
      <c r="AP171" s="417"/>
      <c r="AQ171" s="417"/>
      <c r="AR171" s="418"/>
      <c r="AS171" s="2486"/>
      <c r="AT171" s="2487"/>
      <c r="AU171" s="2487"/>
      <c r="AV171" s="2487"/>
      <c r="AW171" s="2487"/>
      <c r="AX171" s="2487"/>
      <c r="AY171" s="2487"/>
      <c r="AZ171" s="2487"/>
      <c r="BA171" s="2487"/>
      <c r="BB171" s="2597"/>
      <c r="BC171" s="2856"/>
      <c r="BD171" s="2857"/>
      <c r="BE171" s="2858"/>
      <c r="BF171" s="3"/>
      <c r="BG171" s="3"/>
    </row>
    <row r="172" spans="1:59" ht="12.75" customHeight="1" x14ac:dyDescent="0.4">
      <c r="A172" s="66"/>
      <c r="B172" s="444"/>
      <c r="C172" s="445"/>
      <c r="D172" s="445"/>
      <c r="E172" s="445"/>
      <c r="F172" s="445"/>
      <c r="G172" s="445"/>
      <c r="H172" s="445"/>
      <c r="I172" s="445"/>
      <c r="J172" s="446"/>
      <c r="K172" s="420"/>
      <c r="L172" s="421"/>
      <c r="M172" s="421"/>
      <c r="N172" s="421"/>
      <c r="O172" s="421"/>
      <c r="P172" s="422"/>
      <c r="Q172" s="2601"/>
      <c r="R172" s="2602"/>
      <c r="S172" s="2602"/>
      <c r="T172" s="2602"/>
      <c r="U172" s="2602"/>
      <c r="V172" s="2602"/>
      <c r="W172" s="2602"/>
      <c r="X172" s="2602"/>
      <c r="Y172" s="2602"/>
      <c r="Z172" s="2603"/>
      <c r="AA172" s="2855"/>
      <c r="AB172" s="2855"/>
      <c r="AC172" s="2855"/>
      <c r="AD172" s="444"/>
      <c r="AE172" s="445"/>
      <c r="AF172" s="445"/>
      <c r="AG172" s="445"/>
      <c r="AH172" s="445"/>
      <c r="AI172" s="445"/>
      <c r="AJ172" s="445"/>
      <c r="AK172" s="445"/>
      <c r="AL172" s="446"/>
      <c r="AM172" s="420"/>
      <c r="AN172" s="421"/>
      <c r="AO172" s="421"/>
      <c r="AP172" s="421"/>
      <c r="AQ172" s="421"/>
      <c r="AR172" s="422"/>
      <c r="AS172" s="2601"/>
      <c r="AT172" s="2602"/>
      <c r="AU172" s="2602"/>
      <c r="AV172" s="2602"/>
      <c r="AW172" s="2602"/>
      <c r="AX172" s="2602"/>
      <c r="AY172" s="2602"/>
      <c r="AZ172" s="2602"/>
      <c r="BA172" s="2602"/>
      <c r="BB172" s="2603"/>
      <c r="BC172" s="2859"/>
      <c r="BD172" s="2860"/>
      <c r="BE172" s="2861"/>
      <c r="BF172" s="3"/>
      <c r="BG172" s="3"/>
    </row>
    <row r="173" spans="1:59" ht="12.75" customHeight="1" x14ac:dyDescent="0.4">
      <c r="A173" s="66"/>
      <c r="B173" s="444"/>
      <c r="C173" s="445"/>
      <c r="D173" s="445"/>
      <c r="E173" s="445"/>
      <c r="F173" s="445"/>
      <c r="G173" s="445"/>
      <c r="H173" s="445"/>
      <c r="I173" s="445"/>
      <c r="J173" s="446"/>
      <c r="K173" s="420"/>
      <c r="L173" s="421"/>
      <c r="M173" s="421"/>
      <c r="N173" s="421"/>
      <c r="O173" s="421"/>
      <c r="P173" s="422"/>
      <c r="Q173" s="2865"/>
      <c r="R173" s="2866"/>
      <c r="S173" s="2866"/>
      <c r="T173" s="2866"/>
      <c r="U173" s="2866"/>
      <c r="V173" s="2866"/>
      <c r="W173" s="2866"/>
      <c r="X173" s="2866"/>
      <c r="Y173" s="2866"/>
      <c r="Z173" s="2867"/>
      <c r="AA173" s="2855"/>
      <c r="AB173" s="2855"/>
      <c r="AC173" s="2855"/>
      <c r="AD173" s="444"/>
      <c r="AE173" s="445"/>
      <c r="AF173" s="445"/>
      <c r="AG173" s="445"/>
      <c r="AH173" s="445"/>
      <c r="AI173" s="445"/>
      <c r="AJ173" s="445"/>
      <c r="AK173" s="445"/>
      <c r="AL173" s="446"/>
      <c r="AM173" s="420"/>
      <c r="AN173" s="421"/>
      <c r="AO173" s="421"/>
      <c r="AP173" s="421"/>
      <c r="AQ173" s="421"/>
      <c r="AR173" s="422"/>
      <c r="AS173" s="2865"/>
      <c r="AT173" s="2866"/>
      <c r="AU173" s="2866"/>
      <c r="AV173" s="2866"/>
      <c r="AW173" s="2866"/>
      <c r="AX173" s="2866"/>
      <c r="AY173" s="2866"/>
      <c r="AZ173" s="2866"/>
      <c r="BA173" s="2866"/>
      <c r="BB173" s="2867"/>
      <c r="BC173" s="2859"/>
      <c r="BD173" s="2860"/>
      <c r="BE173" s="2861"/>
      <c r="BF173" s="3"/>
      <c r="BG173" s="3"/>
    </row>
    <row r="174" spans="1:59" ht="12.75" customHeight="1" x14ac:dyDescent="0.4">
      <c r="A174" s="66"/>
      <c r="B174" s="447"/>
      <c r="C174" s="448"/>
      <c r="D174" s="448"/>
      <c r="E174" s="448"/>
      <c r="F174" s="448"/>
      <c r="G174" s="448"/>
      <c r="H174" s="448"/>
      <c r="I174" s="448"/>
      <c r="J174" s="449"/>
      <c r="K174" s="424"/>
      <c r="L174" s="425"/>
      <c r="M174" s="425"/>
      <c r="N174" s="425"/>
      <c r="O174" s="425"/>
      <c r="P174" s="426"/>
      <c r="Q174" s="2868"/>
      <c r="R174" s="2869"/>
      <c r="S174" s="2869"/>
      <c r="T174" s="2869"/>
      <c r="U174" s="2869"/>
      <c r="V174" s="2869"/>
      <c r="W174" s="2869"/>
      <c r="X174" s="2869"/>
      <c r="Y174" s="2869"/>
      <c r="Z174" s="2870"/>
      <c r="AA174" s="2855"/>
      <c r="AB174" s="2855"/>
      <c r="AC174" s="2855"/>
      <c r="AD174" s="447"/>
      <c r="AE174" s="448"/>
      <c r="AF174" s="448"/>
      <c r="AG174" s="448"/>
      <c r="AH174" s="448"/>
      <c r="AI174" s="448"/>
      <c r="AJ174" s="448"/>
      <c r="AK174" s="448"/>
      <c r="AL174" s="449"/>
      <c r="AM174" s="424"/>
      <c r="AN174" s="425"/>
      <c r="AO174" s="425"/>
      <c r="AP174" s="425"/>
      <c r="AQ174" s="425"/>
      <c r="AR174" s="426"/>
      <c r="AS174" s="2868"/>
      <c r="AT174" s="2869"/>
      <c r="AU174" s="2869"/>
      <c r="AV174" s="2869"/>
      <c r="AW174" s="2869"/>
      <c r="AX174" s="2869"/>
      <c r="AY174" s="2869"/>
      <c r="AZ174" s="2869"/>
      <c r="BA174" s="2869"/>
      <c r="BB174" s="2870"/>
      <c r="BC174" s="2862"/>
      <c r="BD174" s="2863"/>
      <c r="BE174" s="2864"/>
      <c r="BF174" s="3"/>
      <c r="BG174" s="3"/>
    </row>
    <row r="175" spans="1:59" ht="24" customHeight="1" x14ac:dyDescent="0.4">
      <c r="B175" s="556"/>
      <c r="C175" s="556"/>
      <c r="D175" s="556"/>
      <c r="E175" s="556"/>
      <c r="F175" s="556"/>
      <c r="G175" s="556"/>
      <c r="H175" s="556"/>
      <c r="I175" s="556"/>
      <c r="J175" s="556"/>
      <c r="K175" s="556"/>
      <c r="L175" s="556"/>
      <c r="M175" s="556"/>
      <c r="N175" s="556"/>
      <c r="O175" s="556"/>
      <c r="P175" s="557"/>
      <c r="Q175" s="701" t="s">
        <v>51</v>
      </c>
      <c r="R175" s="701"/>
      <c r="S175" s="701"/>
      <c r="T175" s="701"/>
      <c r="U175" s="701"/>
      <c r="V175" s="701"/>
      <c r="W175" s="2303"/>
      <c r="X175" s="2852"/>
      <c r="Y175" s="2853"/>
      <c r="Z175" s="450" t="s">
        <v>28</v>
      </c>
      <c r="AA175" s="1314" t="s">
        <v>727</v>
      </c>
      <c r="AB175" s="1315"/>
      <c r="AC175" s="1315"/>
      <c r="AD175" s="1315"/>
      <c r="AE175" s="1315"/>
      <c r="AF175" s="1315"/>
      <c r="AG175" s="1315"/>
      <c r="AH175" s="1315"/>
      <c r="AI175" s="1316"/>
      <c r="AJ175" s="2303"/>
      <c r="AK175" s="2852"/>
      <c r="AL175" s="2852"/>
      <c r="AM175" s="2852"/>
      <c r="AN175" s="2853"/>
      <c r="AO175" s="451" t="s">
        <v>28</v>
      </c>
      <c r="AP175" s="1314" t="s">
        <v>788</v>
      </c>
      <c r="AQ175" s="1315"/>
      <c r="AR175" s="1315"/>
      <c r="AS175" s="1315"/>
      <c r="AT175" s="1315"/>
      <c r="AU175" s="1315"/>
      <c r="AV175" s="1315"/>
      <c r="AW175" s="1315"/>
      <c r="AX175" s="1315"/>
      <c r="AY175" s="1315"/>
      <c r="AZ175" s="1316"/>
      <c r="BA175" s="2303"/>
      <c r="BB175" s="2852"/>
      <c r="BC175" s="2853"/>
      <c r="BD175" s="883" t="s">
        <v>28</v>
      </c>
      <c r="BE175" s="1583"/>
    </row>
    <row r="176" spans="1:59" ht="24" customHeight="1" x14ac:dyDescent="0.4">
      <c r="B176" s="2854"/>
      <c r="C176" s="2854"/>
      <c r="D176" s="2854"/>
      <c r="E176" s="2854"/>
      <c r="F176" s="2854"/>
      <c r="G176" s="2854"/>
      <c r="H176" s="2854"/>
      <c r="I176" s="2854"/>
      <c r="J176" s="2854"/>
      <c r="K176" s="2854"/>
      <c r="L176" s="2854"/>
      <c r="M176" s="2854"/>
      <c r="N176" s="2854"/>
      <c r="O176" s="2854"/>
      <c r="P176" s="2854"/>
      <c r="Q176" s="2854"/>
      <c r="R176" s="2854"/>
      <c r="S176" s="2854"/>
      <c r="T176" s="2854"/>
      <c r="U176" s="2854"/>
      <c r="V176" s="2854"/>
      <c r="W176" s="2854"/>
      <c r="X176" s="2854"/>
      <c r="Y176" s="2854"/>
      <c r="Z176" s="2854"/>
      <c r="AA176" s="2854"/>
      <c r="AB176" s="2854"/>
      <c r="AC176" s="2854"/>
      <c r="AD176" s="2854"/>
      <c r="AE176" s="2854"/>
      <c r="AF176" s="2854"/>
      <c r="AG176" s="2854"/>
      <c r="AH176" s="2854"/>
      <c r="AI176" s="2854"/>
      <c r="AJ176" s="2854"/>
      <c r="AK176" s="2854"/>
      <c r="AL176" s="2854"/>
      <c r="AM176" s="2854"/>
      <c r="AN176" s="2854"/>
      <c r="AO176" s="2854"/>
      <c r="AP176" s="2854"/>
      <c r="AQ176" s="2854"/>
      <c r="AR176" s="2854"/>
      <c r="AS176" s="2854"/>
      <c r="AT176" s="2854"/>
      <c r="AU176" s="2854"/>
      <c r="AV176" s="2854"/>
      <c r="AW176" s="2854"/>
      <c r="AX176" s="2854"/>
      <c r="AY176" s="2854"/>
      <c r="AZ176" s="2854"/>
      <c r="BA176" s="2854"/>
      <c r="BB176" s="2854"/>
      <c r="BC176" s="2854"/>
      <c r="BD176" s="2854"/>
      <c r="BE176" s="2854"/>
    </row>
    <row r="177" spans="1:66" ht="6.75" customHeight="1" x14ac:dyDescent="0.4">
      <c r="P177" s="182"/>
      <c r="Q177" s="182"/>
      <c r="R177" s="182"/>
      <c r="S177" s="12"/>
      <c r="T177" s="12"/>
      <c r="U177" s="12"/>
      <c r="V177" s="12"/>
      <c r="W177" s="12"/>
      <c r="X177" s="452"/>
      <c r="Y177" s="452"/>
      <c r="Z177" s="452"/>
      <c r="AA177" s="379"/>
      <c r="AB177" s="218"/>
      <c r="AC177" s="218"/>
      <c r="AD177" s="218"/>
      <c r="AE177" s="218"/>
      <c r="AF177" s="218"/>
      <c r="AG177" s="218"/>
      <c r="AH177" s="218"/>
      <c r="AI177" s="218"/>
      <c r="AJ177" s="218"/>
      <c r="AK177" s="452"/>
      <c r="AL177" s="452"/>
      <c r="AM177" s="452"/>
      <c r="AN177" s="452"/>
      <c r="AO177" s="452"/>
      <c r="AP177" s="12"/>
      <c r="AQ177" s="218"/>
      <c r="AR177" s="218"/>
      <c r="AS177" s="218"/>
      <c r="AT177" s="218"/>
      <c r="AU177" s="218"/>
      <c r="AV177" s="218"/>
      <c r="AW177" s="218"/>
      <c r="AX177" s="218"/>
      <c r="AY177" s="218"/>
      <c r="AZ177" s="218"/>
      <c r="BA177" s="218"/>
      <c r="BB177" s="452"/>
      <c r="BC177" s="452"/>
      <c r="BD177" s="452"/>
      <c r="BE177" s="182"/>
      <c r="BF177" s="182"/>
    </row>
    <row r="178" spans="1:66" ht="15" customHeight="1" x14ac:dyDescent="0.4">
      <c r="A178" s="2" t="s">
        <v>584</v>
      </c>
      <c r="B178" s="3"/>
      <c r="BH178" s="2"/>
      <c r="BI178" s="2"/>
      <c r="BJ178" s="2"/>
      <c r="BK178" s="2"/>
    </row>
    <row r="179" spans="1:66" s="352" customFormat="1" ht="15" customHeight="1"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351"/>
      <c r="BI179" s="351"/>
      <c r="BJ179" s="351"/>
      <c r="BK179" s="351"/>
    </row>
    <row r="180" spans="1:66" s="352" customFormat="1" ht="15" customHeight="1"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351"/>
      <c r="BI180" s="351"/>
      <c r="BJ180" s="351"/>
      <c r="BK180" s="351"/>
    </row>
    <row r="181" spans="1:66" s="352" customFormat="1" ht="15" customHeight="1" x14ac:dyDescent="0.15">
      <c r="A181" s="85" t="s">
        <v>585</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row>
    <row r="182" spans="1:66" s="352" customFormat="1" ht="15" customHeight="1" x14ac:dyDescent="0.15">
      <c r="A182" s="85"/>
      <c r="B182" s="87" t="s">
        <v>586</v>
      </c>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row>
    <row r="183" spans="1:66" s="352" customFormat="1" ht="10.5" customHeight="1" x14ac:dyDescent="0.15">
      <c r="A183" s="85"/>
      <c r="B183" s="87"/>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row>
    <row r="184" spans="1:66" s="65" customFormat="1" x14ac:dyDescent="0.4">
      <c r="A184" s="2"/>
      <c r="C184" s="114" t="s">
        <v>316</v>
      </c>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402"/>
      <c r="BI184" s="351"/>
      <c r="BJ184" s="351"/>
      <c r="BK184" s="2"/>
    </row>
    <row r="185" spans="1:66" s="65" customFormat="1" ht="24.75" customHeight="1" x14ac:dyDescent="0.4">
      <c r="A185" s="2"/>
      <c r="B185" s="2"/>
      <c r="C185" s="1514" t="s">
        <v>297</v>
      </c>
      <c r="D185" s="1514"/>
      <c r="E185" s="1514"/>
      <c r="F185" s="1514"/>
      <c r="G185" s="1514"/>
      <c r="H185" s="1514"/>
      <c r="I185" s="1514"/>
      <c r="J185" s="1514"/>
      <c r="K185" s="1514"/>
      <c r="L185" s="1514"/>
      <c r="M185" s="1514"/>
      <c r="N185" s="1514"/>
      <c r="O185" s="1514"/>
      <c r="P185" s="1514"/>
      <c r="Q185" s="1514"/>
      <c r="R185" s="1514"/>
      <c r="S185" s="1514"/>
      <c r="T185" s="1514"/>
      <c r="U185" s="1514"/>
      <c r="V185" s="1514"/>
      <c r="W185" s="1514"/>
      <c r="X185" s="1514"/>
      <c r="Y185" s="1514"/>
      <c r="Z185" s="1514"/>
      <c r="AA185" s="1514"/>
      <c r="AB185" s="1514"/>
      <c r="AC185" s="1514"/>
      <c r="AD185" s="1514"/>
      <c r="AE185" s="1514"/>
      <c r="AF185" s="1514"/>
      <c r="AG185" s="1514"/>
      <c r="AH185" s="1514"/>
      <c r="AI185" s="1514"/>
      <c r="AJ185" s="1514"/>
      <c r="AK185" s="1514"/>
      <c r="AL185" s="1514"/>
      <c r="AM185" s="1514"/>
      <c r="AN185" s="1514"/>
      <c r="AO185" s="1514"/>
      <c r="AP185" s="1514"/>
      <c r="AQ185" s="1514"/>
      <c r="AR185" s="1514"/>
      <c r="AS185" s="1514"/>
      <c r="AT185" s="1514"/>
      <c r="AU185" s="1514"/>
      <c r="AV185" s="1514"/>
      <c r="AW185" s="1514"/>
      <c r="AX185" s="1514"/>
      <c r="AY185" s="1514"/>
      <c r="AZ185" s="1514"/>
      <c r="BA185" s="1514"/>
      <c r="BB185" s="1514"/>
      <c r="BC185" s="1514"/>
      <c r="BD185" s="1514"/>
      <c r="BE185" s="286"/>
      <c r="BF185" s="286"/>
      <c r="BG185" s="286"/>
      <c r="BH185" s="353"/>
      <c r="BI185" s="353"/>
      <c r="BJ185" s="353"/>
      <c r="BK185" s="2"/>
    </row>
    <row r="186" spans="1:66" ht="14.25" customHeight="1" x14ac:dyDescent="0.4">
      <c r="B186" s="7"/>
      <c r="C186" s="59"/>
      <c r="D186" s="573" t="s">
        <v>96</v>
      </c>
      <c r="E186" s="744"/>
      <c r="F186" s="744"/>
      <c r="G186" s="744"/>
      <c r="H186" s="744"/>
      <c r="I186" s="745"/>
      <c r="J186" s="555" t="s">
        <v>97</v>
      </c>
      <c r="K186" s="556"/>
      <c r="L186" s="556"/>
      <c r="M186" s="556"/>
      <c r="N186" s="556"/>
      <c r="O186" s="556"/>
      <c r="P186" s="556"/>
      <c r="Q186" s="556"/>
      <c r="R186" s="556"/>
      <c r="S186" s="556"/>
      <c r="T186" s="556"/>
      <c r="U186" s="556"/>
      <c r="V186" s="556"/>
      <c r="W186" s="556"/>
      <c r="X186" s="556"/>
      <c r="Y186" s="556"/>
      <c r="Z186" s="556"/>
      <c r="AA186" s="556"/>
      <c r="AB186" s="556"/>
      <c r="AC186" s="556"/>
      <c r="AD186" s="556"/>
      <c r="AE186" s="556"/>
      <c r="AF186" s="557"/>
      <c r="AG186" s="564" t="s">
        <v>98</v>
      </c>
      <c r="AH186" s="565"/>
      <c r="AI186" s="565"/>
      <c r="AJ186" s="565"/>
      <c r="AK186" s="565"/>
      <c r="AL186" s="566"/>
      <c r="AM186" s="787" t="s">
        <v>149</v>
      </c>
      <c r="AN186" s="788"/>
      <c r="AO186" s="788"/>
      <c r="AP186" s="788"/>
      <c r="AQ186" s="788"/>
      <c r="AR186" s="789"/>
      <c r="AS186" s="796" t="s">
        <v>109</v>
      </c>
      <c r="AT186" s="797"/>
      <c r="AU186" s="797"/>
      <c r="AV186" s="797"/>
      <c r="AW186" s="797"/>
      <c r="AX186" s="798"/>
      <c r="AY186" s="787" t="s">
        <v>110</v>
      </c>
      <c r="AZ186" s="788"/>
      <c r="BA186" s="788"/>
      <c r="BB186" s="788"/>
      <c r="BC186" s="788"/>
      <c r="BD186" s="789"/>
      <c r="BH186" s="2"/>
      <c r="BI186" s="2"/>
      <c r="BJ186" s="2"/>
      <c r="BK186" s="2"/>
    </row>
    <row r="187" spans="1:66" ht="14.25" customHeight="1" x14ac:dyDescent="0.4">
      <c r="B187" s="7"/>
      <c r="C187" s="59"/>
      <c r="D187" s="781"/>
      <c r="E187" s="782"/>
      <c r="F187" s="782"/>
      <c r="G187" s="782"/>
      <c r="H187" s="782"/>
      <c r="I187" s="783"/>
      <c r="J187" s="558"/>
      <c r="K187" s="559"/>
      <c r="L187" s="559"/>
      <c r="M187" s="559"/>
      <c r="N187" s="559"/>
      <c r="O187" s="559"/>
      <c r="P187" s="559"/>
      <c r="Q187" s="559"/>
      <c r="R187" s="559"/>
      <c r="S187" s="559"/>
      <c r="T187" s="559"/>
      <c r="U187" s="559"/>
      <c r="V187" s="559"/>
      <c r="W187" s="559"/>
      <c r="X187" s="559"/>
      <c r="Y187" s="559"/>
      <c r="Z187" s="559"/>
      <c r="AA187" s="559"/>
      <c r="AB187" s="559"/>
      <c r="AC187" s="559"/>
      <c r="AD187" s="559"/>
      <c r="AE187" s="559"/>
      <c r="AF187" s="560"/>
      <c r="AG187" s="567"/>
      <c r="AH187" s="568"/>
      <c r="AI187" s="568"/>
      <c r="AJ187" s="568"/>
      <c r="AK187" s="568"/>
      <c r="AL187" s="569"/>
      <c r="AM187" s="790"/>
      <c r="AN187" s="791"/>
      <c r="AO187" s="791"/>
      <c r="AP187" s="791"/>
      <c r="AQ187" s="791"/>
      <c r="AR187" s="792"/>
      <c r="AS187" s="799"/>
      <c r="AT187" s="800"/>
      <c r="AU187" s="800"/>
      <c r="AV187" s="800"/>
      <c r="AW187" s="800"/>
      <c r="AX187" s="801"/>
      <c r="AY187" s="790"/>
      <c r="AZ187" s="791"/>
      <c r="BA187" s="791"/>
      <c r="BB187" s="791"/>
      <c r="BC187" s="791"/>
      <c r="BD187" s="792"/>
      <c r="BH187" s="2"/>
      <c r="BI187" s="2"/>
      <c r="BJ187" s="2"/>
      <c r="BK187" s="2"/>
    </row>
    <row r="188" spans="1:66" ht="14.25" customHeight="1" x14ac:dyDescent="0.4">
      <c r="B188" s="7"/>
      <c r="C188" s="59"/>
      <c r="D188" s="784"/>
      <c r="E188" s="785"/>
      <c r="F188" s="785"/>
      <c r="G188" s="785"/>
      <c r="H188" s="785"/>
      <c r="I188" s="786"/>
      <c r="J188" s="561"/>
      <c r="K188" s="562"/>
      <c r="L188" s="562"/>
      <c r="M188" s="562"/>
      <c r="N188" s="562"/>
      <c r="O188" s="562"/>
      <c r="P188" s="562"/>
      <c r="Q188" s="562"/>
      <c r="R188" s="562"/>
      <c r="S188" s="562"/>
      <c r="T188" s="562"/>
      <c r="U188" s="562"/>
      <c r="V188" s="562"/>
      <c r="W188" s="562"/>
      <c r="X188" s="562"/>
      <c r="Y188" s="562"/>
      <c r="Z188" s="562"/>
      <c r="AA188" s="562"/>
      <c r="AB188" s="562"/>
      <c r="AC188" s="562"/>
      <c r="AD188" s="562"/>
      <c r="AE188" s="562"/>
      <c r="AF188" s="563"/>
      <c r="AG188" s="570"/>
      <c r="AH188" s="571"/>
      <c r="AI188" s="571"/>
      <c r="AJ188" s="571"/>
      <c r="AK188" s="571"/>
      <c r="AL188" s="572"/>
      <c r="AM188" s="793"/>
      <c r="AN188" s="794"/>
      <c r="AO188" s="794"/>
      <c r="AP188" s="794"/>
      <c r="AQ188" s="794"/>
      <c r="AR188" s="795"/>
      <c r="AS188" s="802"/>
      <c r="AT188" s="803"/>
      <c r="AU188" s="803"/>
      <c r="AV188" s="803"/>
      <c r="AW188" s="803"/>
      <c r="AX188" s="804"/>
      <c r="AY188" s="793"/>
      <c r="AZ188" s="794"/>
      <c r="BA188" s="794"/>
      <c r="BB188" s="794"/>
      <c r="BC188" s="794"/>
      <c r="BD188" s="795"/>
      <c r="BH188" s="2"/>
      <c r="BI188" s="2"/>
      <c r="BJ188" s="2"/>
      <c r="BK188" s="2"/>
    </row>
    <row r="189" spans="1:66" ht="14.25" customHeight="1" x14ac:dyDescent="0.4">
      <c r="A189" s="3"/>
      <c r="B189" s="66"/>
      <c r="C189" s="67"/>
      <c r="D189" s="580"/>
      <c r="E189" s="581"/>
      <c r="F189" s="581"/>
      <c r="G189" s="581"/>
      <c r="H189" s="581"/>
      <c r="I189" s="582"/>
      <c r="J189" s="702"/>
      <c r="K189" s="703"/>
      <c r="L189" s="703"/>
      <c r="M189" s="703"/>
      <c r="N189" s="703"/>
      <c r="O189" s="703"/>
      <c r="P189" s="703"/>
      <c r="Q189" s="703"/>
      <c r="R189" s="703"/>
      <c r="S189" s="703"/>
      <c r="T189" s="703"/>
      <c r="U189" s="703"/>
      <c r="V189" s="703"/>
      <c r="W189" s="703"/>
      <c r="X189" s="703"/>
      <c r="Y189" s="703"/>
      <c r="Z189" s="703"/>
      <c r="AA189" s="703"/>
      <c r="AB189" s="703"/>
      <c r="AC189" s="703"/>
      <c r="AD189" s="703"/>
      <c r="AE189" s="703"/>
      <c r="AF189" s="704"/>
      <c r="AG189" s="760"/>
      <c r="AH189" s="1505"/>
      <c r="AI189" s="1505"/>
      <c r="AJ189" s="1505"/>
      <c r="AK189" s="1505"/>
      <c r="AL189" s="1506"/>
      <c r="AM189" s="537"/>
      <c r="AN189" s="538"/>
      <c r="AO189" s="538"/>
      <c r="AP189" s="538"/>
      <c r="AQ189" s="538"/>
      <c r="AR189" s="539"/>
      <c r="AS189" s="543"/>
      <c r="AT189" s="544"/>
      <c r="AU189" s="544"/>
      <c r="AV189" s="544"/>
      <c r="AW189" s="544"/>
      <c r="AX189" s="545"/>
      <c r="AY189" s="769">
        <f>AM189*AS189</f>
        <v>0</v>
      </c>
      <c r="AZ189" s="770"/>
      <c r="BA189" s="770"/>
      <c r="BB189" s="770"/>
      <c r="BC189" s="770"/>
      <c r="BD189" s="771"/>
      <c r="BE189" s="3"/>
      <c r="BF189" s="3"/>
      <c r="BG189" s="3"/>
    </row>
    <row r="190" spans="1:66" ht="14.25" customHeight="1" x14ac:dyDescent="0.4">
      <c r="A190" s="3"/>
      <c r="B190" s="66"/>
      <c r="C190" s="67"/>
      <c r="D190" s="583"/>
      <c r="E190" s="584"/>
      <c r="F190" s="584"/>
      <c r="G190" s="584"/>
      <c r="H190" s="584"/>
      <c r="I190" s="585"/>
      <c r="J190" s="705"/>
      <c r="K190" s="706"/>
      <c r="L190" s="706"/>
      <c r="M190" s="706"/>
      <c r="N190" s="706"/>
      <c r="O190" s="706"/>
      <c r="P190" s="706"/>
      <c r="Q190" s="706"/>
      <c r="R190" s="706"/>
      <c r="S190" s="706"/>
      <c r="T190" s="706"/>
      <c r="U190" s="706"/>
      <c r="V190" s="706"/>
      <c r="W190" s="706"/>
      <c r="X190" s="706"/>
      <c r="Y190" s="706"/>
      <c r="Z190" s="706"/>
      <c r="AA190" s="706"/>
      <c r="AB190" s="706"/>
      <c r="AC190" s="706"/>
      <c r="AD190" s="706"/>
      <c r="AE190" s="706"/>
      <c r="AF190" s="707"/>
      <c r="AG190" s="1507"/>
      <c r="AH190" s="1508"/>
      <c r="AI190" s="1508"/>
      <c r="AJ190" s="1508"/>
      <c r="AK190" s="1508"/>
      <c r="AL190" s="1509"/>
      <c r="AM190" s="691"/>
      <c r="AN190" s="692"/>
      <c r="AO190" s="692"/>
      <c r="AP190" s="692"/>
      <c r="AQ190" s="692"/>
      <c r="AR190" s="693"/>
      <c r="AS190" s="694"/>
      <c r="AT190" s="695"/>
      <c r="AU190" s="695"/>
      <c r="AV190" s="695"/>
      <c r="AW190" s="695"/>
      <c r="AX190" s="696"/>
      <c r="AY190" s="772"/>
      <c r="AZ190" s="773"/>
      <c r="BA190" s="773"/>
      <c r="BB190" s="773"/>
      <c r="BC190" s="773"/>
      <c r="BD190" s="774"/>
      <c r="BE190" s="3"/>
      <c r="BF190" s="3"/>
      <c r="BG190" s="3"/>
    </row>
    <row r="191" spans="1:66" ht="14.25" customHeight="1" x14ac:dyDescent="0.4">
      <c r="A191" s="3"/>
      <c r="B191" s="66"/>
      <c r="C191" s="67"/>
      <c r="D191" s="586"/>
      <c r="E191" s="587"/>
      <c r="F191" s="587"/>
      <c r="G191" s="587"/>
      <c r="H191" s="587"/>
      <c r="I191" s="588"/>
      <c r="J191" s="778" t="s">
        <v>150</v>
      </c>
      <c r="K191" s="779"/>
      <c r="L191" s="779"/>
      <c r="M191" s="779"/>
      <c r="N191" s="779"/>
      <c r="O191" s="779"/>
      <c r="P191" s="779"/>
      <c r="Q191" s="779"/>
      <c r="R191" s="779"/>
      <c r="S191" s="779"/>
      <c r="T191" s="779"/>
      <c r="U191" s="779"/>
      <c r="V191" s="779"/>
      <c r="W191" s="779"/>
      <c r="X191" s="779"/>
      <c r="Y191" s="779"/>
      <c r="Z191" s="779"/>
      <c r="AA191" s="779"/>
      <c r="AB191" s="779"/>
      <c r="AC191" s="779"/>
      <c r="AD191" s="779"/>
      <c r="AE191" s="779"/>
      <c r="AF191" s="780"/>
      <c r="AG191" s="1510"/>
      <c r="AH191" s="1511"/>
      <c r="AI191" s="1511"/>
      <c r="AJ191" s="1511"/>
      <c r="AK191" s="1511"/>
      <c r="AL191" s="1512"/>
      <c r="AM191" s="540"/>
      <c r="AN191" s="541"/>
      <c r="AO191" s="541"/>
      <c r="AP191" s="541"/>
      <c r="AQ191" s="541"/>
      <c r="AR191" s="542"/>
      <c r="AS191" s="546"/>
      <c r="AT191" s="547"/>
      <c r="AU191" s="547"/>
      <c r="AV191" s="547"/>
      <c r="AW191" s="547"/>
      <c r="AX191" s="548"/>
      <c r="AY191" s="775"/>
      <c r="AZ191" s="776"/>
      <c r="BA191" s="776"/>
      <c r="BB191" s="776"/>
      <c r="BC191" s="776"/>
      <c r="BD191" s="777"/>
      <c r="BE191" s="3"/>
      <c r="BF191" s="3"/>
      <c r="BG191" s="3"/>
    </row>
    <row r="192" spans="1:66" ht="14.25" customHeight="1" x14ac:dyDescent="0.4">
      <c r="A192" s="3"/>
      <c r="B192" s="66"/>
      <c r="C192" s="67"/>
      <c r="D192" s="580"/>
      <c r="E192" s="581"/>
      <c r="F192" s="581"/>
      <c r="G192" s="581"/>
      <c r="H192" s="581"/>
      <c r="I192" s="582"/>
      <c r="J192" s="702"/>
      <c r="K192" s="703"/>
      <c r="L192" s="703"/>
      <c r="M192" s="703"/>
      <c r="N192" s="703"/>
      <c r="O192" s="703"/>
      <c r="P192" s="703"/>
      <c r="Q192" s="703"/>
      <c r="R192" s="703"/>
      <c r="S192" s="703"/>
      <c r="T192" s="703"/>
      <c r="U192" s="703"/>
      <c r="V192" s="703"/>
      <c r="W192" s="703"/>
      <c r="X192" s="703"/>
      <c r="Y192" s="703"/>
      <c r="Z192" s="703"/>
      <c r="AA192" s="703"/>
      <c r="AB192" s="703"/>
      <c r="AC192" s="703"/>
      <c r="AD192" s="703"/>
      <c r="AE192" s="703"/>
      <c r="AF192" s="704"/>
      <c r="AG192" s="760"/>
      <c r="AH192" s="1505"/>
      <c r="AI192" s="1505"/>
      <c r="AJ192" s="1505"/>
      <c r="AK192" s="1505"/>
      <c r="AL192" s="1506"/>
      <c r="AM192" s="537"/>
      <c r="AN192" s="538"/>
      <c r="AO192" s="538"/>
      <c r="AP192" s="538"/>
      <c r="AQ192" s="538"/>
      <c r="AR192" s="539"/>
      <c r="AS192" s="543"/>
      <c r="AT192" s="544"/>
      <c r="AU192" s="544"/>
      <c r="AV192" s="544"/>
      <c r="AW192" s="544"/>
      <c r="AX192" s="545"/>
      <c r="AY192" s="769">
        <f>AM192*AS192</f>
        <v>0</v>
      </c>
      <c r="AZ192" s="770"/>
      <c r="BA192" s="770"/>
      <c r="BB192" s="770"/>
      <c r="BC192" s="770"/>
      <c r="BD192" s="771"/>
      <c r="BE192" s="3"/>
      <c r="BF192" s="3"/>
      <c r="BG192" s="3"/>
    </row>
    <row r="193" spans="1:63" ht="14.25" customHeight="1" x14ac:dyDescent="0.4">
      <c r="A193" s="3"/>
      <c r="B193" s="66"/>
      <c r="C193" s="67"/>
      <c r="D193" s="583"/>
      <c r="E193" s="584"/>
      <c r="F193" s="584"/>
      <c r="G193" s="584"/>
      <c r="H193" s="584"/>
      <c r="I193" s="585"/>
      <c r="J193" s="705"/>
      <c r="K193" s="706"/>
      <c r="L193" s="706"/>
      <c r="M193" s="706"/>
      <c r="N193" s="706"/>
      <c r="O193" s="706"/>
      <c r="P193" s="706"/>
      <c r="Q193" s="706"/>
      <c r="R193" s="706"/>
      <c r="S193" s="706"/>
      <c r="T193" s="706"/>
      <c r="U193" s="706"/>
      <c r="V193" s="706"/>
      <c r="W193" s="706"/>
      <c r="X193" s="706"/>
      <c r="Y193" s="706"/>
      <c r="Z193" s="706"/>
      <c r="AA193" s="706"/>
      <c r="AB193" s="706"/>
      <c r="AC193" s="706"/>
      <c r="AD193" s="706"/>
      <c r="AE193" s="706"/>
      <c r="AF193" s="707"/>
      <c r="AG193" s="1507"/>
      <c r="AH193" s="1508"/>
      <c r="AI193" s="1508"/>
      <c r="AJ193" s="1508"/>
      <c r="AK193" s="1508"/>
      <c r="AL193" s="1509"/>
      <c r="AM193" s="691"/>
      <c r="AN193" s="692"/>
      <c r="AO193" s="692"/>
      <c r="AP193" s="692"/>
      <c r="AQ193" s="692"/>
      <c r="AR193" s="693"/>
      <c r="AS193" s="694"/>
      <c r="AT193" s="695"/>
      <c r="AU193" s="695"/>
      <c r="AV193" s="695"/>
      <c r="AW193" s="695"/>
      <c r="AX193" s="696"/>
      <c r="AY193" s="772"/>
      <c r="AZ193" s="773"/>
      <c r="BA193" s="773"/>
      <c r="BB193" s="773"/>
      <c r="BC193" s="773"/>
      <c r="BD193" s="774"/>
      <c r="BE193" s="3"/>
      <c r="BF193" s="3"/>
      <c r="BG193" s="3"/>
    </row>
    <row r="194" spans="1:63" ht="14.25" customHeight="1" x14ac:dyDescent="0.4">
      <c r="A194" s="3"/>
      <c r="B194" s="66"/>
      <c r="C194" s="67"/>
      <c r="D194" s="586"/>
      <c r="E194" s="587"/>
      <c r="F194" s="587"/>
      <c r="G194" s="587"/>
      <c r="H194" s="587"/>
      <c r="I194" s="588"/>
      <c r="J194" s="778" t="s">
        <v>150</v>
      </c>
      <c r="K194" s="779"/>
      <c r="L194" s="779"/>
      <c r="M194" s="779"/>
      <c r="N194" s="779"/>
      <c r="O194" s="779"/>
      <c r="P194" s="779"/>
      <c r="Q194" s="779"/>
      <c r="R194" s="779"/>
      <c r="S194" s="779"/>
      <c r="T194" s="779"/>
      <c r="U194" s="779"/>
      <c r="V194" s="779"/>
      <c r="W194" s="779"/>
      <c r="X194" s="779"/>
      <c r="Y194" s="779"/>
      <c r="Z194" s="779"/>
      <c r="AA194" s="779"/>
      <c r="AB194" s="779"/>
      <c r="AC194" s="779"/>
      <c r="AD194" s="779"/>
      <c r="AE194" s="779"/>
      <c r="AF194" s="780"/>
      <c r="AG194" s="1510"/>
      <c r="AH194" s="1511"/>
      <c r="AI194" s="1511"/>
      <c r="AJ194" s="1511"/>
      <c r="AK194" s="1511"/>
      <c r="AL194" s="1512"/>
      <c r="AM194" s="540"/>
      <c r="AN194" s="541"/>
      <c r="AO194" s="541"/>
      <c r="AP194" s="541"/>
      <c r="AQ194" s="541"/>
      <c r="AR194" s="542"/>
      <c r="AS194" s="546"/>
      <c r="AT194" s="547"/>
      <c r="AU194" s="547"/>
      <c r="AV194" s="547"/>
      <c r="AW194" s="547"/>
      <c r="AX194" s="548"/>
      <c r="AY194" s="775"/>
      <c r="AZ194" s="776"/>
      <c r="BA194" s="776"/>
      <c r="BB194" s="776"/>
      <c r="BC194" s="776"/>
      <c r="BD194" s="777"/>
      <c r="BE194" s="3"/>
      <c r="BF194" s="3"/>
      <c r="BG194" s="3"/>
    </row>
    <row r="195" spans="1:63" ht="15" customHeight="1" x14ac:dyDescent="0.4">
      <c r="A195" s="3"/>
      <c r="B195" s="3"/>
      <c r="C195" s="3"/>
      <c r="D195" s="580"/>
      <c r="E195" s="581"/>
      <c r="F195" s="581"/>
      <c r="G195" s="581"/>
      <c r="H195" s="581"/>
      <c r="I195" s="582"/>
      <c r="J195" s="702"/>
      <c r="K195" s="703"/>
      <c r="L195" s="703"/>
      <c r="M195" s="703"/>
      <c r="N195" s="703"/>
      <c r="O195" s="703"/>
      <c r="P195" s="703"/>
      <c r="Q195" s="703"/>
      <c r="R195" s="703"/>
      <c r="S195" s="703"/>
      <c r="T195" s="703"/>
      <c r="U195" s="703"/>
      <c r="V195" s="703"/>
      <c r="W195" s="703"/>
      <c r="X195" s="703"/>
      <c r="Y195" s="703"/>
      <c r="Z195" s="703"/>
      <c r="AA195" s="703"/>
      <c r="AB195" s="703"/>
      <c r="AC195" s="703"/>
      <c r="AD195" s="703"/>
      <c r="AE195" s="703"/>
      <c r="AF195" s="704"/>
      <c r="AG195" s="760"/>
      <c r="AH195" s="1505"/>
      <c r="AI195" s="1505"/>
      <c r="AJ195" s="1505"/>
      <c r="AK195" s="1505"/>
      <c r="AL195" s="1506"/>
      <c r="AM195" s="537"/>
      <c r="AN195" s="538"/>
      <c r="AO195" s="538"/>
      <c r="AP195" s="538"/>
      <c r="AQ195" s="538"/>
      <c r="AR195" s="539"/>
      <c r="AS195" s="543"/>
      <c r="AT195" s="544"/>
      <c r="AU195" s="544"/>
      <c r="AV195" s="544"/>
      <c r="AW195" s="544"/>
      <c r="AX195" s="545"/>
      <c r="AY195" s="769">
        <f>AM195*AS195</f>
        <v>0</v>
      </c>
      <c r="AZ195" s="770"/>
      <c r="BA195" s="770"/>
      <c r="BB195" s="770"/>
      <c r="BC195" s="770"/>
      <c r="BD195" s="771"/>
      <c r="BE195" s="3"/>
      <c r="BF195" s="3"/>
      <c r="BG195" s="3"/>
    </row>
    <row r="196" spans="1:63" ht="15" customHeight="1" x14ac:dyDescent="0.4">
      <c r="A196" s="3"/>
      <c r="B196" s="3"/>
      <c r="C196" s="3"/>
      <c r="D196" s="583"/>
      <c r="E196" s="584"/>
      <c r="F196" s="584"/>
      <c r="G196" s="584"/>
      <c r="H196" s="584"/>
      <c r="I196" s="585"/>
      <c r="J196" s="705"/>
      <c r="K196" s="706"/>
      <c r="L196" s="706"/>
      <c r="M196" s="706"/>
      <c r="N196" s="706"/>
      <c r="O196" s="706"/>
      <c r="P196" s="706"/>
      <c r="Q196" s="706"/>
      <c r="R196" s="706"/>
      <c r="S196" s="706"/>
      <c r="T196" s="706"/>
      <c r="U196" s="706"/>
      <c r="V196" s="706"/>
      <c r="W196" s="706"/>
      <c r="X196" s="706"/>
      <c r="Y196" s="706"/>
      <c r="Z196" s="706"/>
      <c r="AA196" s="706"/>
      <c r="AB196" s="706"/>
      <c r="AC196" s="706"/>
      <c r="AD196" s="706"/>
      <c r="AE196" s="706"/>
      <c r="AF196" s="707"/>
      <c r="AG196" s="1507"/>
      <c r="AH196" s="1508"/>
      <c r="AI196" s="1508"/>
      <c r="AJ196" s="1508"/>
      <c r="AK196" s="1508"/>
      <c r="AL196" s="1509"/>
      <c r="AM196" s="691"/>
      <c r="AN196" s="692"/>
      <c r="AO196" s="692"/>
      <c r="AP196" s="692"/>
      <c r="AQ196" s="692"/>
      <c r="AR196" s="693"/>
      <c r="AS196" s="694"/>
      <c r="AT196" s="695"/>
      <c r="AU196" s="695"/>
      <c r="AV196" s="695"/>
      <c r="AW196" s="695"/>
      <c r="AX196" s="696"/>
      <c r="AY196" s="772"/>
      <c r="AZ196" s="773"/>
      <c r="BA196" s="773"/>
      <c r="BB196" s="773"/>
      <c r="BC196" s="773"/>
      <c r="BD196" s="774"/>
      <c r="BE196" s="3"/>
      <c r="BF196" s="3"/>
      <c r="BG196" s="3"/>
    </row>
    <row r="197" spans="1:63" ht="15" customHeight="1" x14ac:dyDescent="0.4">
      <c r="A197" s="3"/>
      <c r="B197" s="3"/>
      <c r="C197" s="3"/>
      <c r="D197" s="586"/>
      <c r="E197" s="587"/>
      <c r="F197" s="587"/>
      <c r="G197" s="587"/>
      <c r="H197" s="587"/>
      <c r="I197" s="588"/>
      <c r="J197" s="778" t="s">
        <v>150</v>
      </c>
      <c r="K197" s="779"/>
      <c r="L197" s="779"/>
      <c r="M197" s="779"/>
      <c r="N197" s="779"/>
      <c r="O197" s="779"/>
      <c r="P197" s="779"/>
      <c r="Q197" s="779"/>
      <c r="R197" s="779"/>
      <c r="S197" s="779"/>
      <c r="T197" s="779"/>
      <c r="U197" s="779"/>
      <c r="V197" s="779"/>
      <c r="W197" s="779"/>
      <c r="X197" s="779"/>
      <c r="Y197" s="779"/>
      <c r="Z197" s="779"/>
      <c r="AA197" s="779"/>
      <c r="AB197" s="779"/>
      <c r="AC197" s="779"/>
      <c r="AD197" s="779"/>
      <c r="AE197" s="779"/>
      <c r="AF197" s="780"/>
      <c r="AG197" s="1510"/>
      <c r="AH197" s="1511"/>
      <c r="AI197" s="1511"/>
      <c r="AJ197" s="1511"/>
      <c r="AK197" s="1511"/>
      <c r="AL197" s="1512"/>
      <c r="AM197" s="540"/>
      <c r="AN197" s="541"/>
      <c r="AO197" s="541"/>
      <c r="AP197" s="541"/>
      <c r="AQ197" s="541"/>
      <c r="AR197" s="542"/>
      <c r="AS197" s="546"/>
      <c r="AT197" s="547"/>
      <c r="AU197" s="547"/>
      <c r="AV197" s="547"/>
      <c r="AW197" s="547"/>
      <c r="AX197" s="548"/>
      <c r="AY197" s="775"/>
      <c r="AZ197" s="776"/>
      <c r="BA197" s="776"/>
      <c r="BB197" s="776"/>
      <c r="BC197" s="776"/>
      <c r="BD197" s="777"/>
      <c r="BE197" s="3"/>
      <c r="BF197" s="3"/>
      <c r="BG197" s="3"/>
    </row>
    <row r="198" spans="1:63" ht="12" customHeight="1" x14ac:dyDescent="0.4">
      <c r="D198" s="202"/>
      <c r="E198" s="203"/>
      <c r="F198" s="203"/>
      <c r="G198" s="203"/>
      <c r="H198" s="203"/>
      <c r="I198" s="203"/>
      <c r="J198" s="203"/>
      <c r="K198" s="203"/>
      <c r="L198" s="203"/>
      <c r="M198" s="203"/>
      <c r="N198" s="203"/>
      <c r="O198" s="203"/>
      <c r="P198" s="203"/>
      <c r="Q198" s="203"/>
      <c r="R198" s="203"/>
      <c r="S198" s="203"/>
      <c r="T198" s="203"/>
      <c r="U198" s="3"/>
      <c r="V198" s="555" t="s">
        <v>51</v>
      </c>
      <c r="W198" s="556"/>
      <c r="X198" s="556"/>
      <c r="Y198" s="556"/>
      <c r="Z198" s="556"/>
      <c r="AA198" s="557"/>
      <c r="AB198" s="888"/>
      <c r="AC198" s="889"/>
      <c r="AD198" s="889"/>
      <c r="AE198" s="890"/>
      <c r="AF198" s="453" t="s">
        <v>28</v>
      </c>
      <c r="AG198" s="454"/>
      <c r="AH198" s="555" t="s">
        <v>791</v>
      </c>
      <c r="AI198" s="556"/>
      <c r="AJ198" s="556"/>
      <c r="AK198" s="556"/>
      <c r="AL198" s="556"/>
      <c r="AM198" s="556"/>
      <c r="AN198" s="556"/>
      <c r="AO198" s="556"/>
      <c r="AP198" s="556"/>
      <c r="AQ198" s="556"/>
      <c r="AR198" s="556"/>
      <c r="AS198" s="557"/>
      <c r="AT198" s="662">
        <f>SUM(AY189:BD197)</f>
        <v>0</v>
      </c>
      <c r="AU198" s="663"/>
      <c r="AV198" s="663"/>
      <c r="AW198" s="663"/>
      <c r="AX198" s="663"/>
      <c r="AY198" s="663"/>
      <c r="AZ198" s="663"/>
      <c r="BA198" s="663"/>
      <c r="BB198" s="663"/>
      <c r="BC198" s="663"/>
      <c r="BD198" s="664"/>
      <c r="BE198" s="3"/>
      <c r="BF198" s="3"/>
      <c r="BG198" s="3"/>
      <c r="BK198" s="2"/>
    </row>
    <row r="199" spans="1:63" ht="12" customHeight="1" x14ac:dyDescent="0.4">
      <c r="D199" s="204"/>
      <c r="E199" s="204"/>
      <c r="F199" s="204"/>
      <c r="G199" s="204"/>
      <c r="H199" s="204"/>
      <c r="I199" s="204"/>
      <c r="J199" s="204"/>
      <c r="K199" s="204"/>
      <c r="L199" s="204"/>
      <c r="M199" s="204"/>
      <c r="N199" s="204"/>
      <c r="O199" s="204"/>
      <c r="P199" s="204"/>
      <c r="Q199" s="204"/>
      <c r="R199" s="204"/>
      <c r="S199" s="204"/>
      <c r="T199" s="204"/>
      <c r="U199" s="3"/>
      <c r="V199" s="558"/>
      <c r="W199" s="559"/>
      <c r="X199" s="559"/>
      <c r="Y199" s="559"/>
      <c r="Z199" s="559"/>
      <c r="AA199" s="560"/>
      <c r="AB199" s="1502"/>
      <c r="AC199" s="1503"/>
      <c r="AD199" s="1503"/>
      <c r="AE199" s="1504"/>
      <c r="AF199" s="1341"/>
      <c r="AG199" s="1053"/>
      <c r="AH199" s="558"/>
      <c r="AI199" s="559"/>
      <c r="AJ199" s="559"/>
      <c r="AK199" s="559"/>
      <c r="AL199" s="559"/>
      <c r="AM199" s="559"/>
      <c r="AN199" s="559"/>
      <c r="AO199" s="559"/>
      <c r="AP199" s="559"/>
      <c r="AQ199" s="559"/>
      <c r="AR199" s="559"/>
      <c r="AS199" s="560"/>
      <c r="AT199" s="665"/>
      <c r="AU199" s="666"/>
      <c r="AV199" s="666"/>
      <c r="AW199" s="666"/>
      <c r="AX199" s="666"/>
      <c r="AY199" s="666"/>
      <c r="AZ199" s="666"/>
      <c r="BA199" s="666"/>
      <c r="BB199" s="666"/>
      <c r="BC199" s="666"/>
      <c r="BD199" s="667"/>
      <c r="BE199" s="3"/>
      <c r="BF199" s="3"/>
      <c r="BG199" s="3"/>
      <c r="BK199" s="2"/>
    </row>
    <row r="200" spans="1:63" ht="12" customHeight="1" x14ac:dyDescent="0.4">
      <c r="U200" s="3"/>
      <c r="V200" s="561"/>
      <c r="W200" s="562"/>
      <c r="X200" s="562"/>
      <c r="Y200" s="562"/>
      <c r="Z200" s="562"/>
      <c r="AA200" s="563"/>
      <c r="AB200" s="891"/>
      <c r="AC200" s="892"/>
      <c r="AD200" s="892"/>
      <c r="AE200" s="893"/>
      <c r="AF200" s="455"/>
      <c r="AG200" s="456"/>
      <c r="AH200" s="561"/>
      <c r="AI200" s="562"/>
      <c r="AJ200" s="562"/>
      <c r="AK200" s="562"/>
      <c r="AL200" s="562"/>
      <c r="AM200" s="562"/>
      <c r="AN200" s="562"/>
      <c r="AO200" s="562"/>
      <c r="AP200" s="562"/>
      <c r="AQ200" s="562"/>
      <c r="AR200" s="562"/>
      <c r="AS200" s="563"/>
      <c r="AT200" s="668"/>
      <c r="AU200" s="669"/>
      <c r="AV200" s="669"/>
      <c r="AW200" s="669"/>
      <c r="AX200" s="669"/>
      <c r="AY200" s="669"/>
      <c r="AZ200" s="669"/>
      <c r="BA200" s="669"/>
      <c r="BB200" s="669"/>
      <c r="BC200" s="669"/>
      <c r="BD200" s="670"/>
      <c r="BE200" s="3"/>
      <c r="BF200" s="3"/>
      <c r="BG200" s="3"/>
      <c r="BK200" s="2"/>
    </row>
    <row r="201" spans="1:63" ht="6.75" customHeight="1" x14ac:dyDescent="0.4">
      <c r="B201" s="7"/>
      <c r="C201" s="7"/>
      <c r="D201" s="76"/>
      <c r="E201" s="76"/>
      <c r="F201" s="76"/>
      <c r="G201" s="76"/>
      <c r="H201" s="76"/>
      <c r="I201" s="76"/>
      <c r="J201" s="76"/>
      <c r="K201" s="76"/>
      <c r="L201" s="76"/>
      <c r="M201" s="76"/>
      <c r="N201" s="183"/>
      <c r="O201" s="183"/>
      <c r="P201" s="183"/>
      <c r="Q201" s="183"/>
      <c r="R201" s="183"/>
      <c r="S201" s="183"/>
      <c r="T201" s="183"/>
      <c r="U201" s="183"/>
      <c r="V201" s="183"/>
      <c r="W201" s="183"/>
      <c r="X201" s="183"/>
      <c r="Y201" s="183"/>
      <c r="Z201" s="183"/>
      <c r="AA201" s="183"/>
      <c r="AB201" s="183"/>
      <c r="AC201" s="183"/>
      <c r="AD201" s="183"/>
      <c r="AE201" s="183"/>
      <c r="AF201" s="183"/>
      <c r="AG201" s="182"/>
      <c r="AH201" s="182"/>
      <c r="AI201" s="182"/>
      <c r="AJ201" s="182"/>
      <c r="AK201" s="182"/>
      <c r="AL201" s="182"/>
      <c r="AM201" s="182"/>
      <c r="AN201" s="200"/>
      <c r="AO201" s="200"/>
      <c r="AP201" s="200"/>
      <c r="AQ201" s="200"/>
      <c r="AR201" s="200"/>
      <c r="AS201" s="200"/>
      <c r="AT201" s="184"/>
      <c r="AU201" s="184"/>
      <c r="AV201" s="184"/>
      <c r="AW201" s="184"/>
      <c r="AX201" s="184"/>
      <c r="AY201" s="184"/>
      <c r="AZ201" s="201"/>
      <c r="BA201" s="201"/>
      <c r="BB201" s="201"/>
      <c r="BC201" s="201"/>
      <c r="BD201" s="201"/>
      <c r="BE201" s="201"/>
      <c r="BH201" s="2"/>
      <c r="BI201" s="2"/>
      <c r="BJ201" s="2"/>
      <c r="BK201" s="2"/>
    </row>
    <row r="202" spans="1:63" ht="12" customHeight="1" x14ac:dyDescent="0.4">
      <c r="B202" s="3"/>
      <c r="C202" s="114" t="s">
        <v>319</v>
      </c>
      <c r="D202" s="64"/>
      <c r="E202" s="64"/>
      <c r="F202" s="64"/>
      <c r="G202" s="64"/>
      <c r="H202" s="64"/>
      <c r="I202" s="64"/>
      <c r="J202" s="64"/>
      <c r="K202" s="64"/>
      <c r="L202" s="64"/>
      <c r="BH202" s="2"/>
      <c r="BI202" s="2"/>
      <c r="BJ202" s="2"/>
      <c r="BK202" s="2"/>
    </row>
    <row r="203" spans="1:63" ht="14.25" customHeight="1" x14ac:dyDescent="0.4">
      <c r="B203" s="7"/>
      <c r="C203" s="59"/>
      <c r="D203" s="573" t="s">
        <v>96</v>
      </c>
      <c r="E203" s="744"/>
      <c r="F203" s="744"/>
      <c r="G203" s="744"/>
      <c r="H203" s="744"/>
      <c r="I203" s="745"/>
      <c r="J203" s="555" t="s">
        <v>97</v>
      </c>
      <c r="K203" s="556"/>
      <c r="L203" s="556"/>
      <c r="M203" s="556"/>
      <c r="N203" s="556"/>
      <c r="O203" s="556"/>
      <c r="P203" s="556"/>
      <c r="Q203" s="556"/>
      <c r="R203" s="556"/>
      <c r="S203" s="556"/>
      <c r="T203" s="556"/>
      <c r="U203" s="556"/>
      <c r="V203" s="556"/>
      <c r="W203" s="556"/>
      <c r="X203" s="556"/>
      <c r="Y203" s="556"/>
      <c r="Z203" s="556"/>
      <c r="AA203" s="556"/>
      <c r="AB203" s="556"/>
      <c r="AC203" s="556"/>
      <c r="AD203" s="556"/>
      <c r="AE203" s="573" t="s">
        <v>96</v>
      </c>
      <c r="AF203" s="744"/>
      <c r="AG203" s="744"/>
      <c r="AH203" s="744"/>
      <c r="AI203" s="744"/>
      <c r="AJ203" s="745"/>
      <c r="AK203" s="555" t="s">
        <v>97</v>
      </c>
      <c r="AL203" s="556"/>
      <c r="AM203" s="556"/>
      <c r="AN203" s="556"/>
      <c r="AO203" s="556"/>
      <c r="AP203" s="556"/>
      <c r="AQ203" s="556"/>
      <c r="AR203" s="556"/>
      <c r="AS203" s="556"/>
      <c r="AT203" s="556"/>
      <c r="AU203" s="556"/>
      <c r="AV203" s="556"/>
      <c r="AW203" s="556"/>
      <c r="AX203" s="556"/>
      <c r="AY203" s="556"/>
      <c r="AZ203" s="556"/>
      <c r="BA203" s="556"/>
      <c r="BB203" s="556"/>
      <c r="BC203" s="556"/>
      <c r="BD203" s="556"/>
      <c r="BE203" s="557"/>
      <c r="BF203" s="403"/>
      <c r="BG203" s="191"/>
      <c r="BJ203" s="2"/>
      <c r="BK203" s="2"/>
    </row>
    <row r="204" spans="1:63" ht="14.25" customHeight="1" x14ac:dyDescent="0.4">
      <c r="B204" s="7"/>
      <c r="C204" s="59"/>
      <c r="D204" s="781"/>
      <c r="E204" s="782"/>
      <c r="F204" s="782"/>
      <c r="G204" s="782"/>
      <c r="H204" s="782"/>
      <c r="I204" s="783"/>
      <c r="J204" s="558"/>
      <c r="K204" s="559"/>
      <c r="L204" s="559"/>
      <c r="M204" s="559"/>
      <c r="N204" s="559"/>
      <c r="O204" s="559"/>
      <c r="P204" s="559"/>
      <c r="Q204" s="559"/>
      <c r="R204" s="559"/>
      <c r="S204" s="559"/>
      <c r="T204" s="559"/>
      <c r="U204" s="559"/>
      <c r="V204" s="559"/>
      <c r="W204" s="559"/>
      <c r="X204" s="559"/>
      <c r="Y204" s="559"/>
      <c r="Z204" s="559"/>
      <c r="AA204" s="559"/>
      <c r="AB204" s="559"/>
      <c r="AC204" s="559"/>
      <c r="AD204" s="559"/>
      <c r="AE204" s="781"/>
      <c r="AF204" s="782"/>
      <c r="AG204" s="782"/>
      <c r="AH204" s="782"/>
      <c r="AI204" s="782"/>
      <c r="AJ204" s="783"/>
      <c r="AK204" s="558"/>
      <c r="AL204" s="559"/>
      <c r="AM204" s="559"/>
      <c r="AN204" s="559"/>
      <c r="AO204" s="559"/>
      <c r="AP204" s="559"/>
      <c r="AQ204" s="559"/>
      <c r="AR204" s="559"/>
      <c r="AS204" s="559"/>
      <c r="AT204" s="559"/>
      <c r="AU204" s="559"/>
      <c r="AV204" s="559"/>
      <c r="AW204" s="559"/>
      <c r="AX204" s="559"/>
      <c r="AY204" s="559"/>
      <c r="AZ204" s="559"/>
      <c r="BA204" s="559"/>
      <c r="BB204" s="559"/>
      <c r="BC204" s="559"/>
      <c r="BD204" s="559"/>
      <c r="BE204" s="560"/>
      <c r="BF204" s="191"/>
      <c r="BG204" s="191"/>
      <c r="BJ204" s="2"/>
      <c r="BK204" s="2"/>
    </row>
    <row r="205" spans="1:63" ht="14.25" customHeight="1" x14ac:dyDescent="0.4">
      <c r="B205" s="7"/>
      <c r="C205" s="59"/>
      <c r="D205" s="784"/>
      <c r="E205" s="785"/>
      <c r="F205" s="785"/>
      <c r="G205" s="785"/>
      <c r="H205" s="785"/>
      <c r="I205" s="786"/>
      <c r="J205" s="561"/>
      <c r="K205" s="562"/>
      <c r="L205" s="562"/>
      <c r="M205" s="562"/>
      <c r="N205" s="562"/>
      <c r="O205" s="562"/>
      <c r="P205" s="562"/>
      <c r="Q205" s="562"/>
      <c r="R205" s="562"/>
      <c r="S205" s="562"/>
      <c r="T205" s="562"/>
      <c r="U205" s="562"/>
      <c r="V205" s="562"/>
      <c r="W205" s="562"/>
      <c r="X205" s="562"/>
      <c r="Y205" s="562"/>
      <c r="Z205" s="562"/>
      <c r="AA205" s="562"/>
      <c r="AB205" s="562"/>
      <c r="AC205" s="562"/>
      <c r="AD205" s="562"/>
      <c r="AE205" s="784"/>
      <c r="AF205" s="785"/>
      <c r="AG205" s="785"/>
      <c r="AH205" s="785"/>
      <c r="AI205" s="785"/>
      <c r="AJ205" s="786"/>
      <c r="AK205" s="561"/>
      <c r="AL205" s="562"/>
      <c r="AM205" s="562"/>
      <c r="AN205" s="562"/>
      <c r="AO205" s="562"/>
      <c r="AP205" s="562"/>
      <c r="AQ205" s="562"/>
      <c r="AR205" s="562"/>
      <c r="AS205" s="562"/>
      <c r="AT205" s="562"/>
      <c r="AU205" s="562"/>
      <c r="AV205" s="562"/>
      <c r="AW205" s="562"/>
      <c r="AX205" s="562"/>
      <c r="AY205" s="562"/>
      <c r="AZ205" s="562"/>
      <c r="BA205" s="562"/>
      <c r="BB205" s="562"/>
      <c r="BC205" s="562"/>
      <c r="BD205" s="562"/>
      <c r="BE205" s="563"/>
      <c r="BF205" s="403"/>
      <c r="BG205" s="191"/>
      <c r="BJ205" s="2"/>
      <c r="BK205" s="2"/>
    </row>
    <row r="206" spans="1:63" ht="14.25" customHeight="1" x14ac:dyDescent="0.4">
      <c r="A206" s="3"/>
      <c r="B206" s="66"/>
      <c r="C206" s="67"/>
      <c r="D206" s="580"/>
      <c r="E206" s="581"/>
      <c r="F206" s="581"/>
      <c r="G206" s="581"/>
      <c r="H206" s="581"/>
      <c r="I206" s="582"/>
      <c r="J206" s="702"/>
      <c r="K206" s="703"/>
      <c r="L206" s="703"/>
      <c r="M206" s="703"/>
      <c r="N206" s="703"/>
      <c r="O206" s="703"/>
      <c r="P206" s="703"/>
      <c r="Q206" s="703"/>
      <c r="R206" s="703"/>
      <c r="S206" s="703"/>
      <c r="T206" s="703"/>
      <c r="U206" s="703"/>
      <c r="V206" s="703"/>
      <c r="W206" s="703"/>
      <c r="X206" s="703"/>
      <c r="Y206" s="703"/>
      <c r="Z206" s="703"/>
      <c r="AA206" s="703"/>
      <c r="AB206" s="703"/>
      <c r="AC206" s="703"/>
      <c r="AD206" s="703"/>
      <c r="AE206" s="404"/>
      <c r="AF206" s="405"/>
      <c r="AG206" s="405"/>
      <c r="AH206" s="405"/>
      <c r="AI206" s="405"/>
      <c r="AJ206" s="406"/>
      <c r="AK206" s="702"/>
      <c r="AL206" s="703"/>
      <c r="AM206" s="703"/>
      <c r="AN206" s="703"/>
      <c r="AO206" s="703"/>
      <c r="AP206" s="703"/>
      <c r="AQ206" s="703"/>
      <c r="AR206" s="703"/>
      <c r="AS206" s="703"/>
      <c r="AT206" s="703"/>
      <c r="AU206" s="703"/>
      <c r="AV206" s="703"/>
      <c r="AW206" s="703"/>
      <c r="AX206" s="703"/>
      <c r="AY206" s="703"/>
      <c r="AZ206" s="703"/>
      <c r="BA206" s="703"/>
      <c r="BB206" s="703"/>
      <c r="BC206" s="703"/>
      <c r="BD206" s="703"/>
      <c r="BE206" s="704"/>
      <c r="BF206" s="407"/>
      <c r="BG206" s="407"/>
    </row>
    <row r="207" spans="1:63" ht="14.25" customHeight="1" x14ac:dyDescent="0.4">
      <c r="A207" s="3"/>
      <c r="B207" s="66"/>
      <c r="C207" s="67"/>
      <c r="D207" s="583"/>
      <c r="E207" s="584"/>
      <c r="F207" s="584"/>
      <c r="G207" s="584"/>
      <c r="H207" s="584"/>
      <c r="I207" s="585"/>
      <c r="J207" s="705"/>
      <c r="K207" s="706"/>
      <c r="L207" s="706"/>
      <c r="M207" s="706"/>
      <c r="N207" s="706"/>
      <c r="O207" s="706"/>
      <c r="P207" s="706"/>
      <c r="Q207" s="706"/>
      <c r="R207" s="706"/>
      <c r="S207" s="706"/>
      <c r="T207" s="706"/>
      <c r="U207" s="706"/>
      <c r="V207" s="706"/>
      <c r="W207" s="706"/>
      <c r="X207" s="706"/>
      <c r="Y207" s="706"/>
      <c r="Z207" s="706"/>
      <c r="AA207" s="706"/>
      <c r="AB207" s="706"/>
      <c r="AC207" s="706"/>
      <c r="AD207" s="706"/>
      <c r="AE207" s="408"/>
      <c r="AF207" s="294"/>
      <c r="AG207" s="294"/>
      <c r="AH207" s="294"/>
      <c r="AI207" s="294"/>
      <c r="AJ207" s="409"/>
      <c r="AK207" s="705"/>
      <c r="AL207" s="706"/>
      <c r="AM207" s="706"/>
      <c r="AN207" s="706"/>
      <c r="AO207" s="706"/>
      <c r="AP207" s="706"/>
      <c r="AQ207" s="706"/>
      <c r="AR207" s="706"/>
      <c r="AS207" s="706"/>
      <c r="AT207" s="706"/>
      <c r="AU207" s="706"/>
      <c r="AV207" s="706"/>
      <c r="AW207" s="706"/>
      <c r="AX207" s="706"/>
      <c r="AY207" s="706"/>
      <c r="AZ207" s="706"/>
      <c r="BA207" s="706"/>
      <c r="BB207" s="706"/>
      <c r="BC207" s="706"/>
      <c r="BD207" s="706"/>
      <c r="BE207" s="707"/>
      <c r="BF207" s="410"/>
      <c r="BG207" s="407"/>
      <c r="BH207" s="66"/>
    </row>
    <row r="208" spans="1:63" ht="14.25" customHeight="1" x14ac:dyDescent="0.4">
      <c r="A208" s="3"/>
      <c r="B208" s="66"/>
      <c r="C208" s="67"/>
      <c r="D208" s="586"/>
      <c r="E208" s="587"/>
      <c r="F208" s="587"/>
      <c r="G208" s="587"/>
      <c r="H208" s="587"/>
      <c r="I208" s="588"/>
      <c r="J208" s="2290" t="s">
        <v>150</v>
      </c>
      <c r="K208" s="2291"/>
      <c r="L208" s="2291"/>
      <c r="M208" s="2291"/>
      <c r="N208" s="2291"/>
      <c r="O208" s="2291"/>
      <c r="P208" s="2291"/>
      <c r="Q208" s="2291"/>
      <c r="R208" s="2291"/>
      <c r="S208" s="2291"/>
      <c r="T208" s="2291"/>
      <c r="U208" s="2291"/>
      <c r="V208" s="2291"/>
      <c r="W208" s="2291"/>
      <c r="X208" s="2291"/>
      <c r="Y208" s="2291"/>
      <c r="Z208" s="2291"/>
      <c r="AA208" s="2291"/>
      <c r="AB208" s="2291"/>
      <c r="AC208" s="2291"/>
      <c r="AD208" s="2291"/>
      <c r="AE208" s="411"/>
      <c r="AF208" s="412"/>
      <c r="AG208" s="412"/>
      <c r="AH208" s="412"/>
      <c r="AI208" s="412"/>
      <c r="AJ208" s="413"/>
      <c r="AK208" s="2290" t="s">
        <v>150</v>
      </c>
      <c r="AL208" s="2291"/>
      <c r="AM208" s="2291"/>
      <c r="AN208" s="2291"/>
      <c r="AO208" s="2291"/>
      <c r="AP208" s="2291"/>
      <c r="AQ208" s="2291"/>
      <c r="AR208" s="2291"/>
      <c r="AS208" s="2291"/>
      <c r="AT208" s="2291"/>
      <c r="AU208" s="2291"/>
      <c r="AV208" s="2291"/>
      <c r="AW208" s="2291"/>
      <c r="AX208" s="2291"/>
      <c r="AY208" s="2291"/>
      <c r="AZ208" s="2291"/>
      <c r="BA208" s="2291"/>
      <c r="BB208" s="2291"/>
      <c r="BC208" s="2291"/>
      <c r="BD208" s="2291"/>
      <c r="BE208" s="2292"/>
      <c r="BF208" s="414"/>
      <c r="BG208" s="415"/>
      <c r="BH208" s="66"/>
    </row>
    <row r="209" spans="1:65" s="65" customFormat="1" ht="14.25" customHeight="1" x14ac:dyDescent="0.4">
      <c r="B209" s="198"/>
      <c r="C209" s="344"/>
      <c r="D209" s="2370"/>
      <c r="E209" s="2371"/>
      <c r="F209" s="2371"/>
      <c r="G209" s="2371"/>
      <c r="H209" s="2371"/>
      <c r="I209" s="2372"/>
      <c r="J209" s="2377"/>
      <c r="K209" s="2378"/>
      <c r="L209" s="2378"/>
      <c r="M209" s="2378"/>
      <c r="N209" s="2378"/>
      <c r="O209" s="2378"/>
      <c r="P209" s="2378"/>
      <c r="Q209" s="2378"/>
      <c r="R209" s="2378"/>
      <c r="S209" s="2378"/>
      <c r="T209" s="2378"/>
      <c r="U209" s="2378"/>
      <c r="V209" s="2378"/>
      <c r="W209" s="2378"/>
      <c r="X209" s="2378"/>
      <c r="Y209" s="2378"/>
      <c r="Z209" s="2378"/>
      <c r="AA209" s="2378"/>
      <c r="AB209" s="2378"/>
      <c r="AC209" s="2378"/>
      <c r="AD209" s="2378"/>
      <c r="AE209" s="416"/>
      <c r="AF209" s="417"/>
      <c r="AG209" s="417"/>
      <c r="AH209" s="417"/>
      <c r="AI209" s="417"/>
      <c r="AJ209" s="418"/>
      <c r="AK209" s="2377"/>
      <c r="AL209" s="2378"/>
      <c r="AM209" s="2378"/>
      <c r="AN209" s="2378"/>
      <c r="AO209" s="2378"/>
      <c r="AP209" s="2378"/>
      <c r="AQ209" s="2378"/>
      <c r="AR209" s="2378"/>
      <c r="AS209" s="2378"/>
      <c r="AT209" s="2378"/>
      <c r="AU209" s="2378"/>
      <c r="AV209" s="2378"/>
      <c r="AW209" s="2378"/>
      <c r="AX209" s="2378"/>
      <c r="AY209" s="2378"/>
      <c r="AZ209" s="2378"/>
      <c r="BA209" s="2378"/>
      <c r="BB209" s="2378"/>
      <c r="BC209" s="2378"/>
      <c r="BD209" s="2378"/>
      <c r="BE209" s="2379"/>
      <c r="BF209" s="419"/>
      <c r="BG209" s="419"/>
    </row>
    <row r="210" spans="1:65" s="65" customFormat="1" ht="14.25" customHeight="1" x14ac:dyDescent="0.4">
      <c r="B210" s="198"/>
      <c r="C210" s="344"/>
      <c r="D210" s="1837"/>
      <c r="E210" s="1838"/>
      <c r="F210" s="1838"/>
      <c r="G210" s="1838"/>
      <c r="H210" s="1838"/>
      <c r="I210" s="2373"/>
      <c r="J210" s="2383"/>
      <c r="K210" s="2384"/>
      <c r="L210" s="2384"/>
      <c r="M210" s="2384"/>
      <c r="N210" s="2384"/>
      <c r="O210" s="2384"/>
      <c r="P210" s="2384"/>
      <c r="Q210" s="2384"/>
      <c r="R210" s="2384"/>
      <c r="S210" s="2384"/>
      <c r="T210" s="2384"/>
      <c r="U210" s="2384"/>
      <c r="V210" s="2384"/>
      <c r="W210" s="2384"/>
      <c r="X210" s="2384"/>
      <c r="Y210" s="2384"/>
      <c r="Z210" s="2384"/>
      <c r="AA210" s="2384"/>
      <c r="AB210" s="2384"/>
      <c r="AC210" s="2384"/>
      <c r="AD210" s="2384"/>
      <c r="AE210" s="420"/>
      <c r="AF210" s="421"/>
      <c r="AG210" s="421"/>
      <c r="AH210" s="421"/>
      <c r="AI210" s="421"/>
      <c r="AJ210" s="422"/>
      <c r="AK210" s="2383"/>
      <c r="AL210" s="2384"/>
      <c r="AM210" s="2384"/>
      <c r="AN210" s="2384"/>
      <c r="AO210" s="2384"/>
      <c r="AP210" s="2384"/>
      <c r="AQ210" s="2384"/>
      <c r="AR210" s="2384"/>
      <c r="AS210" s="2384"/>
      <c r="AT210" s="2384"/>
      <c r="AU210" s="2384"/>
      <c r="AV210" s="2384"/>
      <c r="AW210" s="2384"/>
      <c r="AX210" s="2384"/>
      <c r="AY210" s="2384"/>
      <c r="AZ210" s="2384"/>
      <c r="BA210" s="2384"/>
      <c r="BB210" s="2384"/>
      <c r="BC210" s="2384"/>
      <c r="BD210" s="2384"/>
      <c r="BE210" s="2385"/>
      <c r="BF210" s="423"/>
      <c r="BG210" s="419"/>
      <c r="BH210" s="198"/>
    </row>
    <row r="211" spans="1:65" s="65" customFormat="1" ht="14.25" customHeight="1" x14ac:dyDescent="0.4">
      <c r="B211" s="198"/>
      <c r="C211" s="344"/>
      <c r="D211" s="2374"/>
      <c r="E211" s="2375"/>
      <c r="F211" s="2375"/>
      <c r="G211" s="2375"/>
      <c r="H211" s="2375"/>
      <c r="I211" s="2376"/>
      <c r="J211" s="2641" t="s">
        <v>150</v>
      </c>
      <c r="K211" s="2642"/>
      <c r="L211" s="2642"/>
      <c r="M211" s="2642"/>
      <c r="N211" s="2642"/>
      <c r="O211" s="2642"/>
      <c r="P211" s="2642"/>
      <c r="Q211" s="2642"/>
      <c r="R211" s="2642"/>
      <c r="S211" s="2642"/>
      <c r="T211" s="2642"/>
      <c r="U211" s="2642"/>
      <c r="V211" s="2642"/>
      <c r="W211" s="2642"/>
      <c r="X211" s="2642"/>
      <c r="Y211" s="2642"/>
      <c r="Z211" s="2642"/>
      <c r="AA211" s="2642"/>
      <c r="AB211" s="2642"/>
      <c r="AC211" s="2642"/>
      <c r="AD211" s="2642"/>
      <c r="AE211" s="424"/>
      <c r="AF211" s="425"/>
      <c r="AG211" s="425"/>
      <c r="AH211" s="425"/>
      <c r="AI211" s="425"/>
      <c r="AJ211" s="426"/>
      <c r="AK211" s="2641" t="s">
        <v>150</v>
      </c>
      <c r="AL211" s="2642"/>
      <c r="AM211" s="2642"/>
      <c r="AN211" s="2642"/>
      <c r="AO211" s="2642"/>
      <c r="AP211" s="2642"/>
      <c r="AQ211" s="2642"/>
      <c r="AR211" s="2642"/>
      <c r="AS211" s="2642"/>
      <c r="AT211" s="2642"/>
      <c r="AU211" s="2642"/>
      <c r="AV211" s="2642"/>
      <c r="AW211" s="2642"/>
      <c r="AX211" s="2642"/>
      <c r="AY211" s="2642"/>
      <c r="AZ211" s="2642"/>
      <c r="BA211" s="2642"/>
      <c r="BB211" s="2642"/>
      <c r="BC211" s="2642"/>
      <c r="BD211" s="2642"/>
      <c r="BE211" s="2643"/>
      <c r="BF211" s="427"/>
      <c r="BG211" s="427"/>
      <c r="BH211" s="198"/>
      <c r="BI211" s="198"/>
    </row>
    <row r="212" spans="1:65" ht="36" customHeight="1" x14ac:dyDescent="0.4">
      <c r="D212" s="88"/>
      <c r="E212" s="88"/>
      <c r="F212" s="88"/>
      <c r="G212" s="88"/>
      <c r="H212" s="88"/>
      <c r="I212" s="88"/>
      <c r="J212" s="205"/>
      <c r="K212" s="205"/>
      <c r="L212" s="205"/>
      <c r="M212" s="205"/>
      <c r="N212" s="206"/>
      <c r="O212" s="206"/>
      <c r="P212" s="206"/>
      <c r="Q212" s="206"/>
      <c r="R212" s="205"/>
      <c r="S212" s="205"/>
      <c r="T212" s="207"/>
      <c r="U212" s="207"/>
      <c r="V212" s="207"/>
      <c r="W212" s="207"/>
      <c r="X212" s="207"/>
      <c r="Y212" s="207"/>
      <c r="Z212" s="207"/>
      <c r="AA212" s="207"/>
      <c r="AB212" s="207"/>
      <c r="AC212" s="207"/>
      <c r="AD212" s="207"/>
      <c r="AE212" s="206"/>
      <c r="AF212" s="206"/>
      <c r="AG212" s="206"/>
      <c r="AH212" s="206"/>
      <c r="AI212" s="205"/>
      <c r="AJ212" s="205"/>
      <c r="AK212" s="3"/>
      <c r="AL212" s="208"/>
      <c r="AM212" s="208"/>
      <c r="AN212" s="208"/>
      <c r="AO212" s="208"/>
      <c r="AP212" s="208"/>
      <c r="AQ212" s="208"/>
      <c r="AR212" s="428"/>
      <c r="AS212" s="820" t="s">
        <v>143</v>
      </c>
      <c r="AT212" s="820"/>
      <c r="AU212" s="820"/>
      <c r="AV212" s="820"/>
      <c r="AW212" s="820"/>
      <c r="AX212" s="820"/>
      <c r="AY212" s="750"/>
      <c r="AZ212" s="2630"/>
      <c r="BA212" s="2631"/>
      <c r="BB212" s="2631"/>
      <c r="BC212" s="2632"/>
      <c r="BD212" s="2633" t="s">
        <v>28</v>
      </c>
      <c r="BE212" s="2634"/>
      <c r="BF212" s="429"/>
      <c r="BG212" s="430"/>
      <c r="BH212" s="66"/>
      <c r="BJ212" s="2"/>
      <c r="BK212" s="2"/>
      <c r="BM212" s="66"/>
    </row>
    <row r="213" spans="1:65" ht="12" customHeight="1" x14ac:dyDescent="0.4">
      <c r="B213" s="3"/>
      <c r="C213" s="114"/>
      <c r="D213" s="64"/>
      <c r="E213" s="64"/>
      <c r="F213" s="64"/>
      <c r="G213" s="64"/>
      <c r="H213" s="64"/>
      <c r="I213" s="64"/>
      <c r="J213" s="64"/>
      <c r="K213" s="64"/>
      <c r="L213" s="64"/>
      <c r="BH213" s="2"/>
      <c r="BI213" s="2"/>
      <c r="BJ213" s="2"/>
      <c r="BK213" s="2"/>
    </row>
    <row r="214" spans="1:65" s="86" customFormat="1" ht="14.25" customHeight="1" x14ac:dyDescent="0.15">
      <c r="A214" s="91" t="s">
        <v>587</v>
      </c>
    </row>
    <row r="215" spans="1:65" s="86" customFormat="1" ht="14.25" customHeight="1" x14ac:dyDescent="0.15">
      <c r="B215" s="86" t="s">
        <v>588</v>
      </c>
    </row>
    <row r="216" spans="1:65" ht="15" customHeight="1" x14ac:dyDescent="0.4">
      <c r="A216" s="3"/>
      <c r="B216" s="3"/>
      <c r="C216" s="1481" t="s">
        <v>321</v>
      </c>
      <c r="D216" s="1482"/>
      <c r="E216" s="1482"/>
      <c r="F216" s="1482"/>
      <c r="G216" s="1482"/>
      <c r="H216" s="1483"/>
      <c r="I216" s="1288">
        <f>AZ212</f>
        <v>0</v>
      </c>
      <c r="J216" s="1289"/>
      <c r="K216" s="1289"/>
      <c r="L216" s="1289"/>
      <c r="M216" s="209" t="s">
        <v>686</v>
      </c>
      <c r="N216" s="210"/>
      <c r="O216" s="10"/>
      <c r="P216" s="1481" t="s">
        <v>323</v>
      </c>
      <c r="Q216" s="1482"/>
      <c r="R216" s="1482"/>
      <c r="S216" s="1482"/>
      <c r="T216" s="1482"/>
      <c r="U216" s="1483"/>
      <c r="V216" s="1490">
        <f>AB198</f>
        <v>0</v>
      </c>
      <c r="W216" s="1491"/>
      <c r="X216" s="1491"/>
      <c r="Y216" s="1491"/>
      <c r="Z216" s="209"/>
      <c r="AA216" s="210"/>
      <c r="AB216" s="1481" t="s">
        <v>324</v>
      </c>
      <c r="AC216" s="1482"/>
      <c r="AD216" s="1482"/>
      <c r="AE216" s="1482"/>
      <c r="AF216" s="1482"/>
      <c r="AG216" s="1483"/>
      <c r="AH216" s="1496">
        <f>AT198</f>
        <v>0</v>
      </c>
      <c r="AI216" s="1497"/>
      <c r="AJ216" s="1497"/>
      <c r="AK216" s="1497"/>
      <c r="AL216" s="209" t="s">
        <v>792</v>
      </c>
      <c r="AM216" s="210"/>
      <c r="AN216" s="1481" t="s">
        <v>326</v>
      </c>
      <c r="AO216" s="1482"/>
      <c r="AP216" s="1482"/>
      <c r="AQ216" s="1482"/>
      <c r="AR216" s="1482"/>
      <c r="AS216" s="1483"/>
      <c r="AT216" s="1287" t="s">
        <v>793</v>
      </c>
      <c r="AU216" s="894"/>
      <c r="AV216" s="894"/>
      <c r="AW216" s="894"/>
      <c r="AX216" s="894"/>
      <c r="AY216" s="894"/>
      <c r="AZ216" s="209" t="s">
        <v>592</v>
      </c>
      <c r="BA216" s="210"/>
      <c r="BB216" s="165" t="s">
        <v>486</v>
      </c>
      <c r="BC216" s="165"/>
      <c r="BH216" s="351"/>
      <c r="BI216" s="351"/>
      <c r="BJ216" s="2"/>
      <c r="BK216" s="2"/>
    </row>
    <row r="217" spans="1:65" ht="15" customHeight="1" x14ac:dyDescent="0.4">
      <c r="A217" s="3"/>
      <c r="B217" s="3"/>
      <c r="C217" s="1484"/>
      <c r="D217" s="1485"/>
      <c r="E217" s="1485"/>
      <c r="F217" s="1485"/>
      <c r="G217" s="1485"/>
      <c r="H217" s="1486"/>
      <c r="I217" s="1269"/>
      <c r="J217" s="1270"/>
      <c r="K217" s="1270"/>
      <c r="L217" s="1270"/>
      <c r="M217" s="192"/>
      <c r="N217" s="10"/>
      <c r="O217" s="10"/>
      <c r="P217" s="1484"/>
      <c r="Q217" s="1485"/>
      <c r="R217" s="1485"/>
      <c r="S217" s="1485"/>
      <c r="T217" s="1485"/>
      <c r="U217" s="1486"/>
      <c r="V217" s="1492"/>
      <c r="W217" s="1493"/>
      <c r="X217" s="1493"/>
      <c r="Y217" s="1493"/>
      <c r="Z217" s="211"/>
      <c r="AA217" s="10"/>
      <c r="AB217" s="1484"/>
      <c r="AC217" s="1485"/>
      <c r="AD217" s="1485"/>
      <c r="AE217" s="1485"/>
      <c r="AF217" s="1485"/>
      <c r="AG217" s="1486"/>
      <c r="AH217" s="1498"/>
      <c r="AI217" s="1499"/>
      <c r="AJ217" s="1499"/>
      <c r="AK217" s="1499"/>
      <c r="AL217" s="211"/>
      <c r="AM217" s="10"/>
      <c r="AN217" s="1484"/>
      <c r="AO217" s="1485"/>
      <c r="AP217" s="1485"/>
      <c r="AQ217" s="1485"/>
      <c r="AR217" s="1485"/>
      <c r="AS217" s="1486"/>
      <c r="AT217" s="1466">
        <f>ROUNDDOWN(AH216/160,1)</f>
        <v>0</v>
      </c>
      <c r="AU217" s="1467"/>
      <c r="AV217" s="1467"/>
      <c r="AW217" s="1467"/>
      <c r="AX217" s="1467"/>
      <c r="AY217" s="1467"/>
      <c r="AZ217" s="211"/>
      <c r="BA217" s="10"/>
      <c r="BB217" s="165"/>
      <c r="BC217" s="165" t="s">
        <v>689</v>
      </c>
      <c r="BH217" s="351"/>
      <c r="BI217" s="351"/>
      <c r="BJ217" s="2"/>
      <c r="BK217" s="2"/>
    </row>
    <row r="218" spans="1:65" ht="15" customHeight="1" x14ac:dyDescent="0.4">
      <c r="A218" s="3"/>
      <c r="B218" s="3"/>
      <c r="C218" s="1487"/>
      <c r="D218" s="1488"/>
      <c r="E218" s="1488"/>
      <c r="F218" s="1488"/>
      <c r="G218" s="1488"/>
      <c r="H218" s="1489"/>
      <c r="I218" s="1279"/>
      <c r="J218" s="1280"/>
      <c r="K218" s="1280"/>
      <c r="L218" s="1280"/>
      <c r="M218" s="212" t="s">
        <v>28</v>
      </c>
      <c r="N218" s="213"/>
      <c r="O218" s="10"/>
      <c r="P218" s="1487"/>
      <c r="Q218" s="1488"/>
      <c r="R218" s="1488"/>
      <c r="S218" s="1488"/>
      <c r="T218" s="1488"/>
      <c r="U218" s="1489"/>
      <c r="V218" s="1494"/>
      <c r="W218" s="1495"/>
      <c r="X218" s="1495"/>
      <c r="Y218" s="1495"/>
      <c r="Z218" s="212" t="s">
        <v>28</v>
      </c>
      <c r="AA218" s="213"/>
      <c r="AB218" s="1487"/>
      <c r="AC218" s="1488"/>
      <c r="AD218" s="1488"/>
      <c r="AE218" s="1488"/>
      <c r="AF218" s="1488"/>
      <c r="AG218" s="1489"/>
      <c r="AH218" s="1500"/>
      <c r="AI218" s="1501"/>
      <c r="AJ218" s="1501"/>
      <c r="AK218" s="1501"/>
      <c r="AL218" s="1281" t="s">
        <v>19</v>
      </c>
      <c r="AM218" s="1282"/>
      <c r="AN218" s="1487"/>
      <c r="AO218" s="1488"/>
      <c r="AP218" s="1488"/>
      <c r="AQ218" s="1488"/>
      <c r="AR218" s="1488"/>
      <c r="AS218" s="1489"/>
      <c r="AT218" s="1468"/>
      <c r="AU218" s="1469"/>
      <c r="AV218" s="1469"/>
      <c r="AW218" s="1469"/>
      <c r="AX218" s="1469"/>
      <c r="AY218" s="1469"/>
      <c r="AZ218" s="212" t="s">
        <v>28</v>
      </c>
      <c r="BA218" s="213"/>
      <c r="BH218" s="351"/>
      <c r="BI218" s="351"/>
      <c r="BJ218" s="2"/>
      <c r="BK218" s="2"/>
    </row>
    <row r="219" spans="1:65" ht="24" customHeight="1" thickBot="1" x14ac:dyDescent="0.45">
      <c r="A219" s="3"/>
      <c r="B219" s="3"/>
      <c r="C219" s="1261" t="s">
        <v>218</v>
      </c>
      <c r="D219" s="1261"/>
      <c r="E219" s="1261"/>
      <c r="F219" s="1261"/>
      <c r="G219" s="1261"/>
      <c r="H219" s="1261"/>
      <c r="I219" s="1261"/>
      <c r="J219" s="1261"/>
      <c r="K219" s="1261"/>
      <c r="L219" s="1261"/>
      <c r="M219" s="1261"/>
      <c r="N219" s="1261"/>
      <c r="O219" s="12"/>
      <c r="P219" s="1261" t="s">
        <v>30</v>
      </c>
      <c r="Q219" s="1261"/>
      <c r="R219" s="1261"/>
      <c r="S219" s="1261"/>
      <c r="T219" s="1261"/>
      <c r="U219" s="1261"/>
      <c r="V219" s="1261"/>
      <c r="W219" s="1261"/>
      <c r="X219" s="1261"/>
      <c r="Y219" s="1261"/>
      <c r="Z219" s="1261"/>
      <c r="AA219" s="1261"/>
      <c r="AB219" s="1261"/>
      <c r="AC219" s="1261"/>
      <c r="AD219" s="1261"/>
      <c r="AE219" s="1261"/>
      <c r="AF219" s="1261"/>
      <c r="AG219" s="1261"/>
      <c r="AH219" s="1261"/>
      <c r="AI219" s="1261"/>
      <c r="AJ219" s="1261"/>
      <c r="AK219" s="1261"/>
      <c r="AL219" s="1261"/>
      <c r="AM219" s="1261"/>
      <c r="AN219" s="207"/>
      <c r="AO219" s="207"/>
      <c r="AP219" s="207"/>
      <c r="AQ219" s="207"/>
      <c r="AR219" s="207"/>
      <c r="AS219" s="214"/>
      <c r="AT219" s="215"/>
      <c r="AU219" s="215"/>
      <c r="AV219" s="215"/>
      <c r="AW219" s="12"/>
      <c r="AX219" s="12"/>
      <c r="AY219" s="12"/>
      <c r="AZ219" s="12"/>
      <c r="BA219" s="12"/>
      <c r="BH219" s="351"/>
      <c r="BI219" s="351"/>
      <c r="BJ219" s="2"/>
      <c r="BK219" s="2"/>
    </row>
    <row r="220" spans="1:65" ht="11.25" customHeight="1" thickTop="1" x14ac:dyDescent="0.4">
      <c r="A220" s="3"/>
      <c r="B220" s="3"/>
      <c r="C220" s="93"/>
      <c r="D220" s="93"/>
      <c r="E220" s="93"/>
      <c r="F220" s="93"/>
      <c r="G220" s="93"/>
      <c r="H220" s="93"/>
      <c r="I220" s="93"/>
      <c r="J220" s="93"/>
      <c r="K220" s="93"/>
      <c r="L220" s="93"/>
      <c r="M220" s="93"/>
      <c r="N220" s="93"/>
      <c r="O220" s="12"/>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13"/>
      <c r="AO220" s="1470" t="s">
        <v>690</v>
      </c>
      <c r="AP220" s="1471"/>
      <c r="AQ220" s="1471"/>
      <c r="AR220" s="1471"/>
      <c r="AS220" s="1471"/>
      <c r="AT220" s="1471"/>
      <c r="AU220" s="1471"/>
      <c r="AV220" s="1471"/>
      <c r="AW220" s="1472"/>
      <c r="AX220" s="1477">
        <f>I216+AT217</f>
        <v>0</v>
      </c>
      <c r="AY220" s="1771"/>
      <c r="AZ220" s="1771"/>
      <c r="BA220" s="1771"/>
      <c r="BB220" s="1771"/>
      <c r="BC220" s="1771"/>
      <c r="BD220" s="1771"/>
      <c r="BE220" s="1460" t="s">
        <v>691</v>
      </c>
      <c r="BF220" s="1460"/>
      <c r="BG220" s="1461"/>
    </row>
    <row r="221" spans="1:65" ht="8.25" customHeight="1" x14ac:dyDescent="0.4">
      <c r="A221" s="3"/>
      <c r="B221" s="3"/>
      <c r="C221" s="93"/>
      <c r="D221" s="93"/>
      <c r="E221" s="93"/>
      <c r="F221" s="93"/>
      <c r="G221" s="93"/>
      <c r="H221" s="93"/>
      <c r="I221" s="93"/>
      <c r="J221" s="93"/>
      <c r="K221" s="93"/>
      <c r="L221" s="93"/>
      <c r="M221" s="93"/>
      <c r="N221" s="93"/>
      <c r="O221" s="12"/>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13"/>
      <c r="AO221" s="1473"/>
      <c r="AP221" s="782"/>
      <c r="AQ221" s="782"/>
      <c r="AR221" s="782"/>
      <c r="AS221" s="782"/>
      <c r="AT221" s="782"/>
      <c r="AU221" s="782"/>
      <c r="AV221" s="782"/>
      <c r="AW221" s="783"/>
      <c r="AX221" s="1269"/>
      <c r="AY221" s="1270"/>
      <c r="AZ221" s="1270"/>
      <c r="BA221" s="1270"/>
      <c r="BB221" s="1270"/>
      <c r="BC221" s="1270"/>
      <c r="BD221" s="1270"/>
      <c r="BE221" s="1462"/>
      <c r="BF221" s="1462"/>
      <c r="BG221" s="1463"/>
    </row>
    <row r="222" spans="1:65" ht="30" customHeight="1" thickBot="1" x14ac:dyDescent="0.45">
      <c r="A222" s="3"/>
      <c r="B222" s="3"/>
      <c r="C222" s="93"/>
      <c r="D222" s="93"/>
      <c r="E222" s="93"/>
      <c r="F222" s="93"/>
      <c r="G222" s="93"/>
      <c r="H222" s="93"/>
      <c r="I222" s="93"/>
      <c r="J222" s="93"/>
      <c r="K222" s="93"/>
      <c r="L222" s="93"/>
      <c r="M222" s="93"/>
      <c r="N222" s="93"/>
      <c r="O222" s="12"/>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13"/>
      <c r="AO222" s="1474"/>
      <c r="AP222" s="1475"/>
      <c r="AQ222" s="1475"/>
      <c r="AR222" s="1475"/>
      <c r="AS222" s="1475"/>
      <c r="AT222" s="1475"/>
      <c r="AU222" s="1475"/>
      <c r="AV222" s="1475"/>
      <c r="AW222" s="1476"/>
      <c r="AX222" s="1772"/>
      <c r="AY222" s="1773"/>
      <c r="AZ222" s="1773"/>
      <c r="BA222" s="1773"/>
      <c r="BB222" s="1773"/>
      <c r="BC222" s="1773"/>
      <c r="BD222" s="1773"/>
      <c r="BE222" s="1464" t="s">
        <v>28</v>
      </c>
      <c r="BF222" s="1464"/>
      <c r="BG222" s="1465"/>
      <c r="BL222" s="66"/>
    </row>
    <row r="223" spans="1:65" s="86" customFormat="1" ht="5.25" customHeight="1" thickTop="1" x14ac:dyDescent="0.15">
      <c r="A223" s="91"/>
    </row>
    <row r="224" spans="1:65" s="86" customFormat="1" ht="15" customHeight="1" x14ac:dyDescent="0.15">
      <c r="B224" s="86" t="s">
        <v>594</v>
      </c>
    </row>
    <row r="225" spans="2:64" s="86" customFormat="1" ht="15" customHeight="1" x14ac:dyDescent="0.15">
      <c r="C225" s="87" t="s">
        <v>146</v>
      </c>
    </row>
    <row r="226" spans="2:64" s="86" customFormat="1" ht="15" customHeight="1" x14ac:dyDescent="0.15">
      <c r="C226" s="87" t="s">
        <v>596</v>
      </c>
      <c r="BA226" s="94"/>
      <c r="BB226" s="94"/>
      <c r="BC226" s="94"/>
      <c r="BD226" s="94"/>
      <c r="BE226" s="94"/>
      <c r="BF226" s="94"/>
      <c r="BG226" s="94"/>
      <c r="BH226" s="94"/>
      <c r="BI226" s="94"/>
      <c r="BJ226" s="94"/>
      <c r="BK226" s="94"/>
      <c r="BL226" s="94"/>
    </row>
    <row r="227" spans="2:64" s="86" customFormat="1" ht="15" customHeight="1" x14ac:dyDescent="0.15">
      <c r="C227" s="87"/>
      <c r="AS227" s="95"/>
      <c r="AT227" s="95"/>
      <c r="AU227" s="95"/>
      <c r="AV227" s="95"/>
      <c r="AW227" s="95"/>
      <c r="AX227" s="95"/>
      <c r="AY227" s="95"/>
      <c r="AZ227" s="95"/>
      <c r="BA227" s="96"/>
      <c r="BB227" s="97"/>
      <c r="BC227" s="97"/>
      <c r="BD227" s="97"/>
      <c r="BE227" s="97"/>
      <c r="BF227" s="97"/>
      <c r="BG227" s="97"/>
      <c r="BH227" s="367"/>
      <c r="BI227" s="368"/>
      <c r="BJ227" s="368"/>
      <c r="BK227" s="368"/>
      <c r="BL227" s="94"/>
    </row>
    <row r="228" spans="2:64" s="86" customFormat="1" ht="15" customHeight="1" x14ac:dyDescent="0.15">
      <c r="B228" s="2" t="s">
        <v>148</v>
      </c>
      <c r="C228" s="2"/>
      <c r="BF228" s="94"/>
    </row>
    <row r="229" spans="2:64" s="86" customFormat="1" ht="14.25" customHeight="1" x14ac:dyDescent="0.15">
      <c r="D229" s="501" t="s">
        <v>96</v>
      </c>
      <c r="E229" s="502"/>
      <c r="F229" s="502"/>
      <c r="G229" s="502"/>
      <c r="H229" s="502"/>
      <c r="I229" s="503"/>
      <c r="J229" s="501" t="s">
        <v>97</v>
      </c>
      <c r="K229" s="502"/>
      <c r="L229" s="502"/>
      <c r="M229" s="502"/>
      <c r="N229" s="502"/>
      <c r="O229" s="502"/>
      <c r="P229" s="502"/>
      <c r="Q229" s="502"/>
      <c r="R229" s="502"/>
      <c r="S229" s="502"/>
      <c r="T229" s="502"/>
      <c r="U229" s="502"/>
      <c r="V229" s="502"/>
      <c r="W229" s="502"/>
      <c r="X229" s="502"/>
      <c r="Y229" s="502"/>
      <c r="Z229" s="502"/>
      <c r="AA229" s="502"/>
      <c r="AB229" s="502"/>
      <c r="AC229" s="502"/>
      <c r="AD229" s="502"/>
      <c r="AE229" s="502"/>
      <c r="AF229" s="503"/>
      <c r="AG229" s="501" t="s">
        <v>98</v>
      </c>
      <c r="AH229" s="502"/>
      <c r="AI229" s="502"/>
      <c r="AJ229" s="502"/>
      <c r="AK229" s="502"/>
      <c r="AL229" s="503"/>
      <c r="AM229" s="501" t="s">
        <v>149</v>
      </c>
      <c r="AN229" s="502"/>
      <c r="AO229" s="502"/>
      <c r="AP229" s="502"/>
      <c r="AQ229" s="502"/>
      <c r="AR229" s="503"/>
      <c r="AS229" s="828" t="s">
        <v>109</v>
      </c>
      <c r="AT229" s="829"/>
      <c r="AU229" s="829"/>
      <c r="AV229" s="829"/>
      <c r="AW229" s="829"/>
      <c r="AX229" s="830"/>
      <c r="AY229" s="501" t="s">
        <v>110</v>
      </c>
      <c r="AZ229" s="502"/>
      <c r="BA229" s="502"/>
      <c r="BB229" s="502"/>
      <c r="BC229" s="502"/>
      <c r="BD229" s="503"/>
      <c r="BE229" s="98"/>
      <c r="BF229" s="98"/>
      <c r="BG229" s="98"/>
      <c r="BH229" s="98"/>
      <c r="BI229" s="98"/>
      <c r="BJ229" s="98"/>
    </row>
    <row r="230" spans="2:64" s="86" customFormat="1" ht="14.25" customHeight="1" x14ac:dyDescent="0.15">
      <c r="D230" s="504"/>
      <c r="E230" s="505"/>
      <c r="F230" s="505"/>
      <c r="G230" s="505"/>
      <c r="H230" s="505"/>
      <c r="I230" s="506"/>
      <c r="J230" s="504"/>
      <c r="K230" s="505"/>
      <c r="L230" s="505"/>
      <c r="M230" s="505"/>
      <c r="N230" s="505"/>
      <c r="O230" s="505"/>
      <c r="P230" s="505"/>
      <c r="Q230" s="505"/>
      <c r="R230" s="505"/>
      <c r="S230" s="505"/>
      <c r="T230" s="505"/>
      <c r="U230" s="505"/>
      <c r="V230" s="505"/>
      <c r="W230" s="505"/>
      <c r="X230" s="505"/>
      <c r="Y230" s="505"/>
      <c r="Z230" s="505"/>
      <c r="AA230" s="505"/>
      <c r="AB230" s="505"/>
      <c r="AC230" s="505"/>
      <c r="AD230" s="505"/>
      <c r="AE230" s="505"/>
      <c r="AF230" s="506"/>
      <c r="AG230" s="504"/>
      <c r="AH230" s="505"/>
      <c r="AI230" s="505"/>
      <c r="AJ230" s="505"/>
      <c r="AK230" s="505"/>
      <c r="AL230" s="506"/>
      <c r="AM230" s="504"/>
      <c r="AN230" s="505"/>
      <c r="AO230" s="505"/>
      <c r="AP230" s="505"/>
      <c r="AQ230" s="505"/>
      <c r="AR230" s="506"/>
      <c r="AS230" s="831"/>
      <c r="AT230" s="832"/>
      <c r="AU230" s="832"/>
      <c r="AV230" s="832"/>
      <c r="AW230" s="832"/>
      <c r="AX230" s="833"/>
      <c r="AY230" s="504"/>
      <c r="AZ230" s="505"/>
      <c r="BA230" s="505"/>
      <c r="BB230" s="505"/>
      <c r="BC230" s="505"/>
      <c r="BD230" s="506"/>
      <c r="BE230" s="98"/>
      <c r="BF230" s="98"/>
      <c r="BG230" s="98"/>
      <c r="BH230" s="98"/>
      <c r="BI230" s="98"/>
      <c r="BJ230" s="98"/>
    </row>
    <row r="231" spans="2:64" s="86" customFormat="1" ht="14.25" customHeight="1" x14ac:dyDescent="0.15">
      <c r="D231" s="507"/>
      <c r="E231" s="508"/>
      <c r="F231" s="508"/>
      <c r="G231" s="508"/>
      <c r="H231" s="508"/>
      <c r="I231" s="509"/>
      <c r="J231" s="507"/>
      <c r="K231" s="508"/>
      <c r="L231" s="508"/>
      <c r="M231" s="508"/>
      <c r="N231" s="508"/>
      <c r="O231" s="508"/>
      <c r="P231" s="508"/>
      <c r="Q231" s="508"/>
      <c r="R231" s="508"/>
      <c r="S231" s="508"/>
      <c r="T231" s="508"/>
      <c r="U231" s="508"/>
      <c r="V231" s="508"/>
      <c r="W231" s="508"/>
      <c r="X231" s="508"/>
      <c r="Y231" s="508"/>
      <c r="Z231" s="508"/>
      <c r="AA231" s="508"/>
      <c r="AB231" s="508"/>
      <c r="AC231" s="508"/>
      <c r="AD231" s="508"/>
      <c r="AE231" s="508"/>
      <c r="AF231" s="509"/>
      <c r="AG231" s="507"/>
      <c r="AH231" s="508"/>
      <c r="AI231" s="508"/>
      <c r="AJ231" s="508"/>
      <c r="AK231" s="508"/>
      <c r="AL231" s="509"/>
      <c r="AM231" s="507"/>
      <c r="AN231" s="508"/>
      <c r="AO231" s="508"/>
      <c r="AP231" s="508"/>
      <c r="AQ231" s="508"/>
      <c r="AR231" s="509"/>
      <c r="AS231" s="834"/>
      <c r="AT231" s="835"/>
      <c r="AU231" s="835"/>
      <c r="AV231" s="835"/>
      <c r="AW231" s="835"/>
      <c r="AX231" s="836"/>
      <c r="AY231" s="507"/>
      <c r="AZ231" s="508"/>
      <c r="BA231" s="508"/>
      <c r="BB231" s="508"/>
      <c r="BC231" s="508"/>
      <c r="BD231" s="509"/>
      <c r="BE231" s="98"/>
      <c r="BF231" s="98"/>
      <c r="BG231" s="98"/>
      <c r="BH231" s="98"/>
      <c r="BI231" s="98"/>
      <c r="BJ231" s="98"/>
    </row>
    <row r="232" spans="2:64" s="99" customFormat="1" ht="14.25" customHeight="1" x14ac:dyDescent="0.15">
      <c r="D232" s="2230"/>
      <c r="E232" s="2231"/>
      <c r="F232" s="2231"/>
      <c r="G232" s="2231"/>
      <c r="H232" s="2231"/>
      <c r="I232" s="2232"/>
      <c r="J232" s="2239"/>
      <c r="K232" s="2240"/>
      <c r="L232" s="2240"/>
      <c r="M232" s="2240"/>
      <c r="N232" s="2240"/>
      <c r="O232" s="2240"/>
      <c r="P232" s="2240"/>
      <c r="Q232" s="2240"/>
      <c r="R232" s="2240"/>
      <c r="S232" s="2240"/>
      <c r="T232" s="2240"/>
      <c r="U232" s="2240"/>
      <c r="V232" s="2240"/>
      <c r="W232" s="2240"/>
      <c r="X232" s="2240"/>
      <c r="Y232" s="2240"/>
      <c r="Z232" s="2240"/>
      <c r="AA232" s="2240"/>
      <c r="AB232" s="2240"/>
      <c r="AC232" s="2240"/>
      <c r="AD232" s="2240"/>
      <c r="AE232" s="2240"/>
      <c r="AF232" s="2241"/>
      <c r="AG232" s="2245"/>
      <c r="AH232" s="2844"/>
      <c r="AI232" s="2844"/>
      <c r="AJ232" s="2844"/>
      <c r="AK232" s="2844"/>
      <c r="AL232" s="2845"/>
      <c r="AM232" s="2254"/>
      <c r="AN232" s="2255"/>
      <c r="AO232" s="2255"/>
      <c r="AP232" s="2255"/>
      <c r="AQ232" s="2255"/>
      <c r="AR232" s="2256"/>
      <c r="AS232" s="2263"/>
      <c r="AT232" s="2264"/>
      <c r="AU232" s="2264"/>
      <c r="AV232" s="2264"/>
      <c r="AW232" s="2264"/>
      <c r="AX232" s="2265"/>
      <c r="AY232" s="2272">
        <f>AM232*AS232</f>
        <v>0</v>
      </c>
      <c r="AZ232" s="2273"/>
      <c r="BA232" s="2273"/>
      <c r="BB232" s="2273"/>
      <c r="BC232" s="2273"/>
      <c r="BD232" s="2274"/>
      <c r="BE232" s="100"/>
      <c r="BF232" s="100"/>
      <c r="BG232" s="100"/>
      <c r="BH232" s="100"/>
      <c r="BI232" s="101"/>
      <c r="BJ232" s="101"/>
    </row>
    <row r="233" spans="2:64" s="99" customFormat="1" ht="14.25" customHeight="1" x14ac:dyDescent="0.15">
      <c r="D233" s="2233"/>
      <c r="E233" s="2234"/>
      <c r="F233" s="2234"/>
      <c r="G233" s="2234"/>
      <c r="H233" s="2234"/>
      <c r="I233" s="2235"/>
      <c r="J233" s="2242"/>
      <c r="K233" s="2243"/>
      <c r="L233" s="2243"/>
      <c r="M233" s="2243"/>
      <c r="N233" s="2243"/>
      <c r="O233" s="2243"/>
      <c r="P233" s="2243"/>
      <c r="Q233" s="2243"/>
      <c r="R233" s="2243"/>
      <c r="S233" s="2243"/>
      <c r="T233" s="2243"/>
      <c r="U233" s="2243"/>
      <c r="V233" s="2243"/>
      <c r="W233" s="2243"/>
      <c r="X233" s="2243"/>
      <c r="Y233" s="2243"/>
      <c r="Z233" s="2243"/>
      <c r="AA233" s="2243"/>
      <c r="AB233" s="2243"/>
      <c r="AC233" s="2243"/>
      <c r="AD233" s="2243"/>
      <c r="AE233" s="2243"/>
      <c r="AF233" s="2244"/>
      <c r="AG233" s="2846"/>
      <c r="AH233" s="2847"/>
      <c r="AI233" s="2847"/>
      <c r="AJ233" s="2847"/>
      <c r="AK233" s="2847"/>
      <c r="AL233" s="2848"/>
      <c r="AM233" s="2257"/>
      <c r="AN233" s="2258"/>
      <c r="AO233" s="2258"/>
      <c r="AP233" s="2258"/>
      <c r="AQ233" s="2258"/>
      <c r="AR233" s="2259"/>
      <c r="AS233" s="2266"/>
      <c r="AT233" s="2267"/>
      <c r="AU233" s="2267"/>
      <c r="AV233" s="2267"/>
      <c r="AW233" s="2267"/>
      <c r="AX233" s="2268"/>
      <c r="AY233" s="2275"/>
      <c r="AZ233" s="2276"/>
      <c r="BA233" s="2276"/>
      <c r="BB233" s="2276"/>
      <c r="BC233" s="2276"/>
      <c r="BD233" s="2277"/>
      <c r="BE233" s="100"/>
      <c r="BF233" s="100"/>
      <c r="BG233" s="100"/>
      <c r="BH233" s="100"/>
      <c r="BI233" s="101"/>
      <c r="BJ233" s="101"/>
    </row>
    <row r="234" spans="2:64" s="99" customFormat="1" ht="14.25" customHeight="1" x14ac:dyDescent="0.15">
      <c r="D234" s="2236"/>
      <c r="E234" s="2237"/>
      <c r="F234" s="2237"/>
      <c r="G234" s="2237"/>
      <c r="H234" s="2237"/>
      <c r="I234" s="2238"/>
      <c r="J234" s="2281" t="s">
        <v>150</v>
      </c>
      <c r="K234" s="2282"/>
      <c r="L234" s="2282"/>
      <c r="M234" s="2282"/>
      <c r="N234" s="2282"/>
      <c r="O234" s="2282"/>
      <c r="P234" s="2282"/>
      <c r="Q234" s="2282"/>
      <c r="R234" s="2282"/>
      <c r="S234" s="2282"/>
      <c r="T234" s="2282"/>
      <c r="U234" s="2282"/>
      <c r="V234" s="2282"/>
      <c r="W234" s="2282"/>
      <c r="X234" s="2282"/>
      <c r="Y234" s="2282"/>
      <c r="Z234" s="2282"/>
      <c r="AA234" s="2282"/>
      <c r="AB234" s="2282"/>
      <c r="AC234" s="2282"/>
      <c r="AD234" s="2282"/>
      <c r="AE234" s="2282"/>
      <c r="AF234" s="2283"/>
      <c r="AG234" s="2849"/>
      <c r="AH234" s="2850"/>
      <c r="AI234" s="2850"/>
      <c r="AJ234" s="2850"/>
      <c r="AK234" s="2850"/>
      <c r="AL234" s="2851"/>
      <c r="AM234" s="2260"/>
      <c r="AN234" s="2261"/>
      <c r="AO234" s="2261"/>
      <c r="AP234" s="2261"/>
      <c r="AQ234" s="2261"/>
      <c r="AR234" s="2262"/>
      <c r="AS234" s="2269"/>
      <c r="AT234" s="2270"/>
      <c r="AU234" s="2270"/>
      <c r="AV234" s="2270"/>
      <c r="AW234" s="2270"/>
      <c r="AX234" s="2271"/>
      <c r="AY234" s="2278"/>
      <c r="AZ234" s="2279"/>
      <c r="BA234" s="2279"/>
      <c r="BB234" s="2279"/>
      <c r="BC234" s="2279"/>
      <c r="BD234" s="2280"/>
      <c r="BE234" s="100"/>
      <c r="BF234" s="100"/>
      <c r="BG234" s="100"/>
      <c r="BH234" s="100"/>
      <c r="BI234" s="101"/>
      <c r="BJ234" s="101"/>
      <c r="BK234" s="102"/>
    </row>
    <row r="235" spans="2:64" s="103" customFormat="1" ht="14.25" customHeight="1" x14ac:dyDescent="0.15">
      <c r="D235" s="817" t="s">
        <v>692</v>
      </c>
      <c r="E235" s="817"/>
      <c r="F235" s="817"/>
      <c r="G235" s="817"/>
      <c r="H235" s="817"/>
      <c r="I235" s="817"/>
      <c r="J235" s="817"/>
      <c r="K235" s="817"/>
      <c r="L235" s="817"/>
      <c r="M235" s="817"/>
      <c r="N235" s="817"/>
      <c r="O235" s="817"/>
      <c r="P235" s="817"/>
      <c r="Q235" s="817"/>
      <c r="R235" s="817"/>
      <c r="S235" s="817"/>
      <c r="T235" s="817"/>
      <c r="U235" s="817"/>
      <c r="V235" s="817"/>
      <c r="W235" s="817"/>
      <c r="X235" s="817"/>
      <c r="Y235" s="817"/>
      <c r="Z235" s="817"/>
      <c r="AA235" s="817"/>
      <c r="AB235" s="817"/>
      <c r="AC235" s="817"/>
      <c r="AD235" s="817"/>
      <c r="AE235" s="817"/>
      <c r="AF235" s="817"/>
      <c r="AG235" s="817"/>
      <c r="AH235" s="817"/>
      <c r="AI235" s="817"/>
      <c r="AJ235" s="817"/>
      <c r="AK235" s="817"/>
      <c r="AL235" s="817"/>
      <c r="AM235" s="817"/>
      <c r="AN235" s="817"/>
      <c r="AO235" s="817"/>
      <c r="AP235" s="817"/>
      <c r="AQ235" s="817"/>
      <c r="AR235" s="817"/>
      <c r="AS235" s="817"/>
      <c r="AT235" s="817"/>
      <c r="AU235" s="817"/>
      <c r="AV235" s="817"/>
      <c r="AW235" s="817"/>
      <c r="AX235" s="817"/>
      <c r="AY235" s="817"/>
      <c r="AZ235" s="817"/>
      <c r="BA235" s="817"/>
      <c r="BB235" s="817"/>
      <c r="BC235" s="817"/>
      <c r="BD235" s="817"/>
      <c r="BE235" s="100"/>
      <c r="BF235" s="100"/>
      <c r="BG235" s="100"/>
      <c r="BH235" s="100"/>
      <c r="BI235" s="101"/>
      <c r="BJ235" s="101"/>
      <c r="BK235" s="109"/>
    </row>
    <row r="236" spans="2:64" s="110" customFormat="1" ht="14.25" customHeight="1" x14ac:dyDescent="0.15">
      <c r="D236" s="217"/>
      <c r="E236" s="815" t="s">
        <v>794</v>
      </c>
      <c r="F236" s="815"/>
      <c r="G236" s="815"/>
      <c r="H236" s="815"/>
      <c r="I236" s="815"/>
      <c r="J236" s="815"/>
      <c r="K236" s="815"/>
      <c r="L236" s="815"/>
      <c r="M236" s="815"/>
      <c r="N236" s="815"/>
      <c r="O236" s="815"/>
      <c r="P236" s="815"/>
      <c r="Q236" s="815"/>
      <c r="R236" s="815"/>
      <c r="S236" s="815"/>
      <c r="T236" s="815"/>
      <c r="U236" s="815"/>
      <c r="V236" s="815"/>
      <c r="W236" s="815"/>
      <c r="X236" s="815"/>
      <c r="Y236" s="815"/>
      <c r="Z236" s="815"/>
      <c r="AA236" s="815"/>
      <c r="AB236" s="815"/>
      <c r="AC236" s="815"/>
      <c r="AD236" s="815"/>
      <c r="AE236" s="815"/>
      <c r="AF236" s="815"/>
      <c r="AG236" s="815"/>
      <c r="AH236" s="815"/>
      <c r="AI236" s="815"/>
      <c r="AJ236" s="815"/>
      <c r="AK236" s="815"/>
      <c r="AL236" s="815"/>
      <c r="AM236" s="815"/>
      <c r="AN236" s="815"/>
      <c r="AO236" s="815"/>
      <c r="AP236" s="815"/>
      <c r="AQ236" s="815"/>
      <c r="AR236" s="815"/>
      <c r="AS236" s="815"/>
      <c r="AT236" s="815"/>
      <c r="AU236" s="815"/>
      <c r="AV236" s="815"/>
      <c r="AW236" s="815"/>
      <c r="AX236" s="815"/>
      <c r="AY236" s="815"/>
      <c r="AZ236" s="815"/>
      <c r="BA236" s="815"/>
      <c r="BB236" s="815"/>
      <c r="BC236" s="815"/>
      <c r="BD236" s="815"/>
      <c r="BE236" s="217"/>
      <c r="BF236" s="217"/>
      <c r="BG236" s="217"/>
      <c r="BH236" s="369"/>
      <c r="BI236" s="369"/>
      <c r="BJ236" s="369"/>
    </row>
    <row r="237" spans="2:64" s="110" customFormat="1" ht="24.75" customHeight="1" x14ac:dyDescent="0.15">
      <c r="D237" s="217"/>
      <c r="E237" s="815"/>
      <c r="F237" s="815"/>
      <c r="G237" s="815"/>
      <c r="H237" s="815"/>
      <c r="I237" s="815"/>
      <c r="J237" s="815"/>
      <c r="K237" s="815"/>
      <c r="L237" s="815"/>
      <c r="M237" s="815"/>
      <c r="N237" s="815"/>
      <c r="O237" s="815"/>
      <c r="P237" s="815"/>
      <c r="Q237" s="815"/>
      <c r="R237" s="815"/>
      <c r="S237" s="815"/>
      <c r="T237" s="815"/>
      <c r="U237" s="815"/>
      <c r="V237" s="815"/>
      <c r="W237" s="815"/>
      <c r="X237" s="815"/>
      <c r="Y237" s="815"/>
      <c r="Z237" s="815"/>
      <c r="AA237" s="815"/>
      <c r="AB237" s="815"/>
      <c r="AC237" s="815"/>
      <c r="AD237" s="815"/>
      <c r="AE237" s="815"/>
      <c r="AF237" s="815"/>
      <c r="AG237" s="815"/>
      <c r="AH237" s="815"/>
      <c r="AI237" s="815"/>
      <c r="AJ237" s="815"/>
      <c r="AK237" s="815"/>
      <c r="AL237" s="815"/>
      <c r="AM237" s="815"/>
      <c r="AN237" s="815"/>
      <c r="AO237" s="815"/>
      <c r="AP237" s="815"/>
      <c r="AQ237" s="815"/>
      <c r="AR237" s="815"/>
      <c r="AS237" s="815"/>
      <c r="AT237" s="815"/>
      <c r="AU237" s="815"/>
      <c r="AV237" s="815"/>
      <c r="AW237" s="815"/>
      <c r="AX237" s="815"/>
      <c r="AY237" s="815"/>
      <c r="AZ237" s="815"/>
      <c r="BA237" s="815"/>
      <c r="BB237" s="815"/>
      <c r="BC237" s="815"/>
      <c r="BD237" s="815"/>
      <c r="BE237" s="217"/>
      <c r="BF237" s="217"/>
      <c r="BG237" s="217"/>
      <c r="BH237" s="369"/>
      <c r="BI237" s="369"/>
      <c r="BJ237" s="369"/>
    </row>
    <row r="238" spans="2:64" s="110" customFormat="1" ht="14.25" customHeight="1" x14ac:dyDescent="0.15">
      <c r="D238" s="217"/>
      <c r="E238" s="815" t="s">
        <v>599</v>
      </c>
      <c r="F238" s="815"/>
      <c r="G238" s="815"/>
      <c r="H238" s="815"/>
      <c r="I238" s="815"/>
      <c r="J238" s="815"/>
      <c r="K238" s="815"/>
      <c r="L238" s="815"/>
      <c r="M238" s="815"/>
      <c r="N238" s="815"/>
      <c r="O238" s="815"/>
      <c r="P238" s="815"/>
      <c r="Q238" s="815"/>
      <c r="R238" s="815"/>
      <c r="S238" s="815"/>
      <c r="T238" s="815"/>
      <c r="U238" s="815"/>
      <c r="V238" s="815"/>
      <c r="W238" s="815"/>
      <c r="X238" s="815"/>
      <c r="Y238" s="815"/>
      <c r="Z238" s="815"/>
      <c r="AA238" s="815"/>
      <c r="AB238" s="815"/>
      <c r="AC238" s="815"/>
      <c r="AD238" s="815"/>
      <c r="AE238" s="815"/>
      <c r="AF238" s="815"/>
      <c r="AG238" s="815"/>
      <c r="AH238" s="815"/>
      <c r="AI238" s="815"/>
      <c r="AJ238" s="815"/>
      <c r="AK238" s="815"/>
      <c r="AL238" s="815"/>
      <c r="AM238" s="815"/>
      <c r="AN238" s="815"/>
      <c r="AO238" s="815"/>
      <c r="AP238" s="815"/>
      <c r="AQ238" s="815"/>
      <c r="AR238" s="815"/>
      <c r="AS238" s="815"/>
      <c r="AT238" s="815"/>
      <c r="AU238" s="815"/>
      <c r="AV238" s="815"/>
      <c r="AW238" s="815"/>
      <c r="AX238" s="815"/>
      <c r="AY238" s="815"/>
      <c r="AZ238" s="815"/>
      <c r="BA238" s="815"/>
      <c r="BB238" s="815"/>
      <c r="BC238" s="815"/>
      <c r="BD238" s="815"/>
      <c r="BE238" s="217"/>
      <c r="BF238" s="217"/>
      <c r="BG238" s="217"/>
      <c r="BH238" s="369"/>
      <c r="BI238" s="369"/>
      <c r="BJ238" s="369"/>
    </row>
    <row r="239" spans="2:64" s="110" customFormat="1" ht="14.25" customHeight="1" x14ac:dyDescent="0.15">
      <c r="D239" s="217"/>
      <c r="E239" s="815"/>
      <c r="F239" s="815"/>
      <c r="G239" s="815"/>
      <c r="H239" s="815"/>
      <c r="I239" s="815"/>
      <c r="J239" s="815"/>
      <c r="K239" s="815"/>
      <c r="L239" s="815"/>
      <c r="M239" s="815"/>
      <c r="N239" s="815"/>
      <c r="O239" s="815"/>
      <c r="P239" s="815"/>
      <c r="Q239" s="815"/>
      <c r="R239" s="815"/>
      <c r="S239" s="815"/>
      <c r="T239" s="815"/>
      <c r="U239" s="815"/>
      <c r="V239" s="815"/>
      <c r="W239" s="815"/>
      <c r="X239" s="815"/>
      <c r="Y239" s="815"/>
      <c r="Z239" s="815"/>
      <c r="AA239" s="815"/>
      <c r="AB239" s="815"/>
      <c r="AC239" s="815"/>
      <c r="AD239" s="815"/>
      <c r="AE239" s="815"/>
      <c r="AF239" s="815"/>
      <c r="AG239" s="815"/>
      <c r="AH239" s="815"/>
      <c r="AI239" s="815"/>
      <c r="AJ239" s="815"/>
      <c r="AK239" s="815"/>
      <c r="AL239" s="815"/>
      <c r="AM239" s="815"/>
      <c r="AN239" s="815"/>
      <c r="AO239" s="815"/>
      <c r="AP239" s="815"/>
      <c r="AQ239" s="815"/>
      <c r="AR239" s="815"/>
      <c r="AS239" s="815"/>
      <c r="AT239" s="815"/>
      <c r="AU239" s="815"/>
      <c r="AV239" s="815"/>
      <c r="AW239" s="815"/>
      <c r="AX239" s="815"/>
      <c r="AY239" s="815"/>
      <c r="AZ239" s="815"/>
      <c r="BA239" s="815"/>
      <c r="BB239" s="815"/>
      <c r="BC239" s="815"/>
      <c r="BD239" s="815"/>
      <c r="BE239" s="217"/>
      <c r="BF239" s="217"/>
      <c r="BG239" s="217"/>
      <c r="BH239" s="369"/>
      <c r="BI239" s="369"/>
      <c r="BJ239" s="369"/>
    </row>
    <row r="240" spans="2:64" s="86" customFormat="1" ht="63" customHeight="1" x14ac:dyDescent="0.15">
      <c r="D240" s="818" t="s">
        <v>154</v>
      </c>
      <c r="E240" s="818"/>
      <c r="F240" s="818"/>
      <c r="G240" s="818"/>
      <c r="H240" s="818"/>
      <c r="I240" s="818"/>
      <c r="J240" s="818"/>
      <c r="K240" s="818"/>
      <c r="L240" s="818"/>
      <c r="M240" s="818"/>
      <c r="N240" s="818"/>
      <c r="O240" s="818"/>
      <c r="P240" s="818"/>
      <c r="Q240" s="818"/>
      <c r="R240" s="818"/>
      <c r="S240" s="818"/>
      <c r="T240" s="818"/>
      <c r="U240" s="818"/>
      <c r="V240" s="818"/>
      <c r="W240" s="818"/>
      <c r="X240" s="818"/>
      <c r="Y240" s="818"/>
      <c r="Z240" s="818"/>
      <c r="AA240" s="818"/>
      <c r="AB240" s="818"/>
      <c r="AC240" s="818"/>
      <c r="AD240" s="818"/>
      <c r="AE240" s="818"/>
      <c r="AF240" s="818"/>
      <c r="AG240" s="818"/>
      <c r="AH240" s="818"/>
      <c r="AI240" s="818"/>
      <c r="AJ240" s="818"/>
      <c r="AK240" s="818"/>
      <c r="AL240" s="818"/>
      <c r="AM240" s="818"/>
      <c r="AN240" s="818"/>
      <c r="AO240" s="818"/>
      <c r="AP240" s="818"/>
      <c r="AQ240" s="818"/>
      <c r="AR240" s="818"/>
      <c r="AS240" s="818"/>
      <c r="AT240" s="818"/>
      <c r="AU240" s="818"/>
      <c r="AV240" s="818"/>
      <c r="AW240" s="818"/>
      <c r="AX240" s="818"/>
      <c r="AY240" s="818"/>
      <c r="AZ240" s="818"/>
      <c r="BA240" s="818"/>
      <c r="BB240" s="818"/>
      <c r="BC240" s="818"/>
      <c r="BD240" s="818"/>
      <c r="BE240" s="113"/>
      <c r="BF240" s="113"/>
      <c r="BG240" s="113"/>
      <c r="BH240" s="431"/>
      <c r="BI240" s="431"/>
      <c r="BJ240" s="431"/>
      <c r="BK240" s="431"/>
    </row>
    <row r="241" spans="1:66" s="86" customFormat="1" ht="10.5" customHeight="1" x14ac:dyDescent="0.15"/>
    <row r="242" spans="1:66" s="86" customFormat="1" ht="15" customHeight="1" x14ac:dyDescent="0.15">
      <c r="B242" s="52" t="s">
        <v>155</v>
      </c>
      <c r="BH242" s="370"/>
      <c r="BI242" s="370"/>
      <c r="BJ242" s="370"/>
      <c r="BK242" s="370"/>
      <c r="BL242" s="370"/>
      <c r="BM242" s="370"/>
      <c r="BN242" s="370"/>
    </row>
    <row r="243" spans="1:66" s="86" customFormat="1" ht="14.25" customHeight="1" x14ac:dyDescent="0.15">
      <c r="D243" s="501" t="s">
        <v>96</v>
      </c>
      <c r="E243" s="502"/>
      <c r="F243" s="502"/>
      <c r="G243" s="502"/>
      <c r="H243" s="502"/>
      <c r="I243" s="503"/>
      <c r="J243" s="501" t="s">
        <v>97</v>
      </c>
      <c r="K243" s="502"/>
      <c r="L243" s="502"/>
      <c r="M243" s="502"/>
      <c r="N243" s="502"/>
      <c r="O243" s="502"/>
      <c r="P243" s="502"/>
      <c r="Q243" s="502"/>
      <c r="R243" s="502"/>
      <c r="S243" s="502"/>
      <c r="T243" s="502"/>
      <c r="U243" s="502"/>
      <c r="V243" s="502"/>
      <c r="W243" s="502"/>
      <c r="X243" s="502"/>
      <c r="Y243" s="502"/>
      <c r="Z243" s="502"/>
      <c r="AA243" s="502"/>
      <c r="AB243" s="502"/>
      <c r="AC243" s="502"/>
      <c r="AD243" s="502"/>
      <c r="AE243" s="502"/>
      <c r="AF243" s="503"/>
      <c r="AG243" s="501" t="s">
        <v>98</v>
      </c>
      <c r="AH243" s="502"/>
      <c r="AI243" s="502"/>
      <c r="AJ243" s="502"/>
      <c r="AK243" s="502"/>
      <c r="AL243" s="503"/>
      <c r="AM243" s="501" t="s">
        <v>149</v>
      </c>
      <c r="AN243" s="502"/>
      <c r="AO243" s="502"/>
      <c r="AP243" s="502"/>
      <c r="AQ243" s="502"/>
      <c r="AR243" s="503"/>
      <c r="AS243" s="828" t="s">
        <v>109</v>
      </c>
      <c r="AT243" s="829"/>
      <c r="AU243" s="829"/>
      <c r="AV243" s="829"/>
      <c r="AW243" s="829"/>
      <c r="AX243" s="830"/>
      <c r="AY243" s="501" t="s">
        <v>110</v>
      </c>
      <c r="AZ243" s="502"/>
      <c r="BA243" s="502"/>
      <c r="BB243" s="502"/>
      <c r="BC243" s="502"/>
      <c r="BD243" s="503"/>
      <c r="BE243" s="98"/>
      <c r="BF243" s="98"/>
      <c r="BG243" s="98"/>
      <c r="BH243" s="371"/>
      <c r="BI243" s="371"/>
      <c r="BJ243" s="371"/>
      <c r="BK243" s="370"/>
      <c r="BL243" s="370"/>
      <c r="BM243" s="370"/>
      <c r="BN243" s="370"/>
    </row>
    <row r="244" spans="1:66" s="86" customFormat="1" ht="14.25" customHeight="1" x14ac:dyDescent="0.15">
      <c r="D244" s="504"/>
      <c r="E244" s="505"/>
      <c r="F244" s="505"/>
      <c r="G244" s="505"/>
      <c r="H244" s="505"/>
      <c r="I244" s="506"/>
      <c r="J244" s="504"/>
      <c r="K244" s="505"/>
      <c r="L244" s="505"/>
      <c r="M244" s="505"/>
      <c r="N244" s="505"/>
      <c r="O244" s="505"/>
      <c r="P244" s="505"/>
      <c r="Q244" s="505"/>
      <c r="R244" s="505"/>
      <c r="S244" s="505"/>
      <c r="T244" s="505"/>
      <c r="U244" s="505"/>
      <c r="V244" s="505"/>
      <c r="W244" s="505"/>
      <c r="X244" s="505"/>
      <c r="Y244" s="505"/>
      <c r="Z244" s="505"/>
      <c r="AA244" s="505"/>
      <c r="AB244" s="505"/>
      <c r="AC244" s="505"/>
      <c r="AD244" s="505"/>
      <c r="AE244" s="505"/>
      <c r="AF244" s="506"/>
      <c r="AG244" s="504"/>
      <c r="AH244" s="505"/>
      <c r="AI244" s="505"/>
      <c r="AJ244" s="505"/>
      <c r="AK244" s="505"/>
      <c r="AL244" s="506"/>
      <c r="AM244" s="504"/>
      <c r="AN244" s="505"/>
      <c r="AO244" s="505"/>
      <c r="AP244" s="505"/>
      <c r="AQ244" s="505"/>
      <c r="AR244" s="506"/>
      <c r="AS244" s="831"/>
      <c r="AT244" s="832"/>
      <c r="AU244" s="832"/>
      <c r="AV244" s="832"/>
      <c r="AW244" s="832"/>
      <c r="AX244" s="833"/>
      <c r="AY244" s="504"/>
      <c r="AZ244" s="505"/>
      <c r="BA244" s="505"/>
      <c r="BB244" s="505"/>
      <c r="BC244" s="505"/>
      <c r="BD244" s="506"/>
      <c r="BE244" s="98"/>
      <c r="BF244" s="98"/>
      <c r="BG244" s="98"/>
      <c r="BH244" s="371"/>
      <c r="BI244" s="371"/>
      <c r="BJ244" s="371"/>
      <c r="BK244" s="370"/>
      <c r="BL244" s="370"/>
      <c r="BM244" s="370"/>
      <c r="BN244" s="370"/>
    </row>
    <row r="245" spans="1:66" s="86" customFormat="1" ht="14.25" customHeight="1" x14ac:dyDescent="0.15">
      <c r="D245" s="507"/>
      <c r="E245" s="508"/>
      <c r="F245" s="508"/>
      <c r="G245" s="508"/>
      <c r="H245" s="508"/>
      <c r="I245" s="509"/>
      <c r="J245" s="507"/>
      <c r="K245" s="508"/>
      <c r="L245" s="508"/>
      <c r="M245" s="508"/>
      <c r="N245" s="508"/>
      <c r="O245" s="508"/>
      <c r="P245" s="508"/>
      <c r="Q245" s="508"/>
      <c r="R245" s="508"/>
      <c r="S245" s="508"/>
      <c r="T245" s="508"/>
      <c r="U245" s="508"/>
      <c r="V245" s="508"/>
      <c r="W245" s="508"/>
      <c r="X245" s="508"/>
      <c r="Y245" s="508"/>
      <c r="Z245" s="508"/>
      <c r="AA245" s="508"/>
      <c r="AB245" s="508"/>
      <c r="AC245" s="508"/>
      <c r="AD245" s="508"/>
      <c r="AE245" s="508"/>
      <c r="AF245" s="509"/>
      <c r="AG245" s="507"/>
      <c r="AH245" s="508"/>
      <c r="AI245" s="508"/>
      <c r="AJ245" s="508"/>
      <c r="AK245" s="508"/>
      <c r="AL245" s="509"/>
      <c r="AM245" s="507"/>
      <c r="AN245" s="508"/>
      <c r="AO245" s="508"/>
      <c r="AP245" s="508"/>
      <c r="AQ245" s="508"/>
      <c r="AR245" s="509"/>
      <c r="AS245" s="834"/>
      <c r="AT245" s="835"/>
      <c r="AU245" s="835"/>
      <c r="AV245" s="835"/>
      <c r="AW245" s="835"/>
      <c r="AX245" s="836"/>
      <c r="AY245" s="507"/>
      <c r="AZ245" s="508"/>
      <c r="BA245" s="508"/>
      <c r="BB245" s="508"/>
      <c r="BC245" s="508"/>
      <c r="BD245" s="509"/>
      <c r="BE245" s="98"/>
      <c r="BF245" s="98"/>
      <c r="BG245" s="98"/>
      <c r="BH245" s="371"/>
      <c r="BI245" s="371"/>
      <c r="BJ245" s="371"/>
      <c r="BK245" s="370"/>
      <c r="BL245" s="370"/>
      <c r="BM245" s="370"/>
      <c r="BN245" s="370"/>
    </row>
    <row r="246" spans="1:66" s="99" customFormat="1" ht="14.25" customHeight="1" x14ac:dyDescent="0.15">
      <c r="D246" s="2230"/>
      <c r="E246" s="2231"/>
      <c r="F246" s="2231"/>
      <c r="G246" s="2231"/>
      <c r="H246" s="2231"/>
      <c r="I246" s="2232"/>
      <c r="J246" s="2239"/>
      <c r="K246" s="2240"/>
      <c r="L246" s="2240"/>
      <c r="M246" s="2240"/>
      <c r="N246" s="2240"/>
      <c r="O246" s="2240"/>
      <c r="P246" s="2240"/>
      <c r="Q246" s="2240"/>
      <c r="R246" s="2240"/>
      <c r="S246" s="2240"/>
      <c r="T246" s="2240"/>
      <c r="U246" s="2240"/>
      <c r="V246" s="2240"/>
      <c r="W246" s="2240"/>
      <c r="X246" s="2240"/>
      <c r="Y246" s="2240"/>
      <c r="Z246" s="2240"/>
      <c r="AA246" s="2240"/>
      <c r="AB246" s="2240"/>
      <c r="AC246" s="2240"/>
      <c r="AD246" s="2240"/>
      <c r="AE246" s="2240"/>
      <c r="AF246" s="2241"/>
      <c r="AG246" s="2245"/>
      <c r="AH246" s="2844"/>
      <c r="AI246" s="2844"/>
      <c r="AJ246" s="2844"/>
      <c r="AK246" s="2844"/>
      <c r="AL246" s="2845"/>
      <c r="AM246" s="2254"/>
      <c r="AN246" s="2255"/>
      <c r="AO246" s="2255"/>
      <c r="AP246" s="2255"/>
      <c r="AQ246" s="2255"/>
      <c r="AR246" s="2256"/>
      <c r="AS246" s="2263"/>
      <c r="AT246" s="2264"/>
      <c r="AU246" s="2264"/>
      <c r="AV246" s="2264"/>
      <c r="AW246" s="2264"/>
      <c r="AX246" s="2265"/>
      <c r="AY246" s="2272">
        <f>AM246*AS246</f>
        <v>0</v>
      </c>
      <c r="AZ246" s="2273"/>
      <c r="BA246" s="2273"/>
      <c r="BB246" s="2273"/>
      <c r="BC246" s="2273"/>
      <c r="BD246" s="2274"/>
      <c r="BE246" s="100"/>
      <c r="BF246" s="100"/>
      <c r="BG246" s="100"/>
      <c r="BH246" s="372"/>
      <c r="BI246" s="373"/>
      <c r="BJ246" s="373"/>
      <c r="BK246" s="374"/>
      <c r="BL246" s="374"/>
      <c r="BM246" s="374"/>
      <c r="BN246" s="374"/>
    </row>
    <row r="247" spans="1:66" s="99" customFormat="1" ht="14.25" customHeight="1" x14ac:dyDescent="0.15">
      <c r="D247" s="2233"/>
      <c r="E247" s="2234"/>
      <c r="F247" s="2234"/>
      <c r="G247" s="2234"/>
      <c r="H247" s="2234"/>
      <c r="I247" s="2235"/>
      <c r="J247" s="2242"/>
      <c r="K247" s="2243"/>
      <c r="L247" s="2243"/>
      <c r="M247" s="2243"/>
      <c r="N247" s="2243"/>
      <c r="O247" s="2243"/>
      <c r="P247" s="2243"/>
      <c r="Q247" s="2243"/>
      <c r="R247" s="2243"/>
      <c r="S247" s="2243"/>
      <c r="T247" s="2243"/>
      <c r="U247" s="2243"/>
      <c r="V247" s="2243"/>
      <c r="W247" s="2243"/>
      <c r="X247" s="2243"/>
      <c r="Y247" s="2243"/>
      <c r="Z247" s="2243"/>
      <c r="AA247" s="2243"/>
      <c r="AB247" s="2243"/>
      <c r="AC247" s="2243"/>
      <c r="AD247" s="2243"/>
      <c r="AE247" s="2243"/>
      <c r="AF247" s="2244"/>
      <c r="AG247" s="2846"/>
      <c r="AH247" s="2847"/>
      <c r="AI247" s="2847"/>
      <c r="AJ247" s="2847"/>
      <c r="AK247" s="2847"/>
      <c r="AL247" s="2848"/>
      <c r="AM247" s="2257"/>
      <c r="AN247" s="2258"/>
      <c r="AO247" s="2258"/>
      <c r="AP247" s="2258"/>
      <c r="AQ247" s="2258"/>
      <c r="AR247" s="2259"/>
      <c r="AS247" s="2266"/>
      <c r="AT247" s="2267"/>
      <c r="AU247" s="2267"/>
      <c r="AV247" s="2267"/>
      <c r="AW247" s="2267"/>
      <c r="AX247" s="2268"/>
      <c r="AY247" s="2275"/>
      <c r="AZ247" s="2276"/>
      <c r="BA247" s="2276"/>
      <c r="BB247" s="2276"/>
      <c r="BC247" s="2276"/>
      <c r="BD247" s="2277"/>
      <c r="BE247" s="100"/>
      <c r="BF247" s="100"/>
      <c r="BG247" s="100"/>
      <c r="BH247" s="372"/>
      <c r="BI247" s="373"/>
      <c r="BJ247" s="373"/>
      <c r="BK247" s="374"/>
      <c r="BL247" s="374"/>
      <c r="BM247" s="374"/>
      <c r="BN247" s="374"/>
    </row>
    <row r="248" spans="1:66" s="99" customFormat="1" ht="14.25" customHeight="1" x14ac:dyDescent="0.15">
      <c r="D248" s="2236"/>
      <c r="E248" s="2237"/>
      <c r="F248" s="2237"/>
      <c r="G248" s="2237"/>
      <c r="H248" s="2237"/>
      <c r="I248" s="2238"/>
      <c r="J248" s="2281" t="s">
        <v>150</v>
      </c>
      <c r="K248" s="2282"/>
      <c r="L248" s="2282"/>
      <c r="M248" s="2282"/>
      <c r="N248" s="2282"/>
      <c r="O248" s="2282"/>
      <c r="P248" s="2282"/>
      <c r="Q248" s="2282"/>
      <c r="R248" s="2282"/>
      <c r="S248" s="2282"/>
      <c r="T248" s="2282"/>
      <c r="U248" s="2282"/>
      <c r="V248" s="2282"/>
      <c r="W248" s="2282"/>
      <c r="X248" s="2282"/>
      <c r="Y248" s="2282"/>
      <c r="Z248" s="2282"/>
      <c r="AA248" s="2282"/>
      <c r="AB248" s="2282"/>
      <c r="AC248" s="2282"/>
      <c r="AD248" s="2282"/>
      <c r="AE248" s="2282"/>
      <c r="AF248" s="2283"/>
      <c r="AG248" s="2849"/>
      <c r="AH248" s="2850"/>
      <c r="AI248" s="2850"/>
      <c r="AJ248" s="2850"/>
      <c r="AK248" s="2850"/>
      <c r="AL248" s="2851"/>
      <c r="AM248" s="2260"/>
      <c r="AN248" s="2261"/>
      <c r="AO248" s="2261"/>
      <c r="AP248" s="2261"/>
      <c r="AQ248" s="2261"/>
      <c r="AR248" s="2262"/>
      <c r="AS248" s="2269"/>
      <c r="AT248" s="2270"/>
      <c r="AU248" s="2270"/>
      <c r="AV248" s="2270"/>
      <c r="AW248" s="2270"/>
      <c r="AX248" s="2271"/>
      <c r="AY248" s="2278"/>
      <c r="AZ248" s="2279"/>
      <c r="BA248" s="2279"/>
      <c r="BB248" s="2279"/>
      <c r="BC248" s="2279"/>
      <c r="BD248" s="2280"/>
      <c r="BE248" s="100"/>
      <c r="BF248" s="100"/>
      <c r="BG248" s="100"/>
      <c r="BH248" s="372"/>
      <c r="BI248" s="373"/>
      <c r="BJ248" s="373"/>
      <c r="BK248" s="375"/>
      <c r="BL248" s="374"/>
      <c r="BM248" s="374"/>
      <c r="BN248" s="374"/>
    </row>
    <row r="249" spans="1:66" s="99" customFormat="1" ht="14.25" customHeight="1" x14ac:dyDescent="0.15">
      <c r="D249" s="814" t="s">
        <v>694</v>
      </c>
      <c r="E249" s="814"/>
      <c r="F249" s="814"/>
      <c r="G249" s="814"/>
      <c r="H249" s="814"/>
      <c r="I249" s="814"/>
      <c r="J249" s="814"/>
      <c r="K249" s="814"/>
      <c r="L249" s="814"/>
      <c r="M249" s="814"/>
      <c r="N249" s="814"/>
      <c r="O249" s="814"/>
      <c r="P249" s="814"/>
      <c r="Q249" s="814"/>
      <c r="R249" s="814"/>
      <c r="S249" s="814"/>
      <c r="T249" s="814"/>
      <c r="U249" s="814"/>
      <c r="V249" s="814"/>
      <c r="W249" s="814"/>
      <c r="X249" s="814"/>
      <c r="Y249" s="814"/>
      <c r="Z249" s="814"/>
      <c r="AA249" s="814"/>
      <c r="AB249" s="814"/>
      <c r="AC249" s="814"/>
      <c r="AD249" s="814"/>
      <c r="AE249" s="814"/>
      <c r="AF249" s="814"/>
      <c r="AG249" s="814"/>
      <c r="AH249" s="814"/>
      <c r="AI249" s="814"/>
      <c r="AJ249" s="814"/>
      <c r="AK249" s="814"/>
      <c r="AL249" s="814"/>
      <c r="AM249" s="814"/>
      <c r="AN249" s="814"/>
      <c r="AO249" s="814"/>
      <c r="AP249" s="814"/>
      <c r="AQ249" s="814"/>
      <c r="AR249" s="814"/>
      <c r="AS249" s="814"/>
      <c r="AT249" s="814"/>
      <c r="AU249" s="814"/>
      <c r="AV249" s="814"/>
      <c r="AW249" s="814"/>
      <c r="AX249" s="814"/>
      <c r="AY249" s="814"/>
      <c r="AZ249" s="814"/>
      <c r="BA249" s="814"/>
      <c r="BB249" s="814"/>
      <c r="BC249" s="814"/>
      <c r="BD249" s="814"/>
      <c r="BE249" s="376"/>
      <c r="BF249" s="376"/>
      <c r="BG249" s="376"/>
      <c r="BH249" s="377"/>
      <c r="BI249" s="377"/>
      <c r="BJ249" s="377"/>
      <c r="BK249" s="377"/>
      <c r="BL249" s="377"/>
      <c r="BM249" s="377"/>
      <c r="BN249" s="377"/>
    </row>
    <row r="250" spans="1:66" s="86" customFormat="1" ht="15" customHeight="1" x14ac:dyDescent="0.15">
      <c r="D250" s="817"/>
      <c r="E250" s="817"/>
      <c r="F250" s="817"/>
      <c r="G250" s="817"/>
      <c r="H250" s="817"/>
      <c r="I250" s="817"/>
      <c r="J250" s="817"/>
      <c r="K250" s="817"/>
      <c r="L250" s="817"/>
      <c r="M250" s="817"/>
      <c r="N250" s="817"/>
      <c r="O250" s="817"/>
      <c r="P250" s="817"/>
      <c r="Q250" s="817"/>
      <c r="R250" s="817"/>
      <c r="S250" s="817"/>
      <c r="T250" s="817"/>
      <c r="U250" s="817"/>
      <c r="V250" s="817"/>
      <c r="W250" s="817"/>
      <c r="X250" s="817"/>
      <c r="Y250" s="817"/>
      <c r="Z250" s="817"/>
      <c r="AA250" s="817"/>
      <c r="AB250" s="817"/>
      <c r="AC250" s="817"/>
      <c r="AD250" s="817"/>
      <c r="AE250" s="817"/>
      <c r="AF250" s="817"/>
      <c r="AG250" s="817"/>
      <c r="AH250" s="817"/>
      <c r="AI250" s="817"/>
      <c r="AJ250" s="817"/>
      <c r="AK250" s="817"/>
      <c r="AL250" s="817"/>
      <c r="AM250" s="817"/>
      <c r="AN250" s="817"/>
      <c r="AO250" s="817"/>
      <c r="AP250" s="817"/>
      <c r="AQ250" s="817"/>
      <c r="AR250" s="817"/>
      <c r="AS250" s="817"/>
      <c r="AT250" s="817"/>
      <c r="AU250" s="817"/>
      <c r="AV250" s="817"/>
      <c r="AW250" s="817"/>
      <c r="AX250" s="817"/>
      <c r="AY250" s="817"/>
      <c r="AZ250" s="817"/>
      <c r="BA250" s="817"/>
      <c r="BB250" s="817"/>
      <c r="BC250" s="817"/>
      <c r="BD250" s="817"/>
      <c r="BE250" s="376"/>
      <c r="BF250" s="376"/>
      <c r="BG250" s="376"/>
      <c r="BH250" s="377"/>
      <c r="BI250" s="377"/>
      <c r="BJ250" s="377"/>
      <c r="BK250" s="377"/>
      <c r="BL250" s="377"/>
      <c r="BM250" s="377"/>
      <c r="BN250" s="377"/>
    </row>
    <row r="251" spans="1:66" s="86" customFormat="1" ht="15" customHeight="1" x14ac:dyDescent="0.15">
      <c r="D251" s="817"/>
      <c r="E251" s="817"/>
      <c r="F251" s="817"/>
      <c r="G251" s="817"/>
      <c r="H251" s="817"/>
      <c r="I251" s="817"/>
      <c r="J251" s="817"/>
      <c r="K251" s="817"/>
      <c r="L251" s="817"/>
      <c r="M251" s="817"/>
      <c r="N251" s="817"/>
      <c r="O251" s="817"/>
      <c r="P251" s="817"/>
      <c r="Q251" s="817"/>
      <c r="R251" s="817"/>
      <c r="S251" s="817"/>
      <c r="T251" s="817"/>
      <c r="U251" s="817"/>
      <c r="V251" s="817"/>
      <c r="W251" s="817"/>
      <c r="X251" s="817"/>
      <c r="Y251" s="817"/>
      <c r="Z251" s="817"/>
      <c r="AA251" s="817"/>
      <c r="AB251" s="817"/>
      <c r="AC251" s="817"/>
      <c r="AD251" s="817"/>
      <c r="AE251" s="817"/>
      <c r="AF251" s="817"/>
      <c r="AG251" s="817"/>
      <c r="AH251" s="817"/>
      <c r="AI251" s="817"/>
      <c r="AJ251" s="817"/>
      <c r="AK251" s="817"/>
      <c r="AL251" s="817"/>
      <c r="AM251" s="817"/>
      <c r="AN251" s="817"/>
      <c r="AO251" s="817"/>
      <c r="AP251" s="817"/>
      <c r="AQ251" s="817"/>
      <c r="AR251" s="817"/>
      <c r="AS251" s="817"/>
      <c r="AT251" s="817"/>
      <c r="AU251" s="817"/>
      <c r="AV251" s="817"/>
      <c r="AW251" s="817"/>
      <c r="AX251" s="817"/>
      <c r="AY251" s="817"/>
      <c r="AZ251" s="817"/>
      <c r="BA251" s="817"/>
      <c r="BB251" s="817"/>
      <c r="BC251" s="817"/>
      <c r="BD251" s="817"/>
      <c r="BE251" s="376"/>
      <c r="BF251" s="376"/>
      <c r="BG251" s="376"/>
      <c r="BH251" s="377"/>
      <c r="BI251" s="377"/>
      <c r="BJ251" s="377"/>
      <c r="BK251" s="377"/>
      <c r="BL251" s="377"/>
      <c r="BM251" s="377"/>
      <c r="BN251" s="377"/>
    </row>
    <row r="252" spans="1:66" ht="12" customHeight="1" x14ac:dyDescent="0.4">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52"/>
      <c r="BI252" s="352"/>
      <c r="BJ252" s="352"/>
      <c r="BK252" s="352"/>
      <c r="BL252" s="352"/>
      <c r="BM252" s="352"/>
      <c r="BN252" s="352"/>
    </row>
    <row r="253" spans="1:66" s="86" customFormat="1" ht="15" customHeight="1" x14ac:dyDescent="0.15">
      <c r="B253" s="2" t="s">
        <v>159</v>
      </c>
      <c r="C253" s="2"/>
      <c r="BH253" s="370"/>
      <c r="BI253" s="370"/>
      <c r="BJ253" s="370"/>
      <c r="BK253" s="370"/>
      <c r="BL253" s="370"/>
      <c r="BM253" s="370"/>
      <c r="BN253" s="370"/>
    </row>
    <row r="254" spans="1:66" s="86" customFormat="1" ht="14.25" customHeight="1" x14ac:dyDescent="0.15">
      <c r="D254" s="501" t="s">
        <v>96</v>
      </c>
      <c r="E254" s="502"/>
      <c r="F254" s="502"/>
      <c r="G254" s="502"/>
      <c r="H254" s="502"/>
      <c r="I254" s="503"/>
      <c r="J254" s="501" t="s">
        <v>97</v>
      </c>
      <c r="K254" s="502"/>
      <c r="L254" s="502"/>
      <c r="M254" s="502"/>
      <c r="N254" s="502"/>
      <c r="O254" s="502"/>
      <c r="P254" s="502"/>
      <c r="Q254" s="502"/>
      <c r="R254" s="502"/>
      <c r="S254" s="502"/>
      <c r="T254" s="502"/>
      <c r="U254" s="502"/>
      <c r="V254" s="502"/>
      <c r="W254" s="502"/>
      <c r="X254" s="502"/>
      <c r="Y254" s="502"/>
      <c r="Z254" s="502"/>
      <c r="AA254" s="502"/>
      <c r="AB254" s="502"/>
      <c r="AC254" s="502"/>
      <c r="AD254" s="502"/>
      <c r="AE254" s="502"/>
      <c r="AF254" s="503"/>
      <c r="AG254" s="501" t="s">
        <v>98</v>
      </c>
      <c r="AH254" s="502"/>
      <c r="AI254" s="502"/>
      <c r="AJ254" s="502"/>
      <c r="AK254" s="502"/>
      <c r="AL254" s="503"/>
      <c r="AM254" s="501" t="s">
        <v>149</v>
      </c>
      <c r="AN254" s="502"/>
      <c r="AO254" s="502"/>
      <c r="AP254" s="502"/>
      <c r="AQ254" s="502"/>
      <c r="AR254" s="503"/>
      <c r="AS254" s="828" t="s">
        <v>109</v>
      </c>
      <c r="AT254" s="829"/>
      <c r="AU254" s="829"/>
      <c r="AV254" s="829"/>
      <c r="AW254" s="829"/>
      <c r="AX254" s="830"/>
      <c r="AY254" s="501" t="s">
        <v>110</v>
      </c>
      <c r="AZ254" s="502"/>
      <c r="BA254" s="502"/>
      <c r="BB254" s="502"/>
      <c r="BC254" s="502"/>
      <c r="BD254" s="503"/>
      <c r="BE254" s="98"/>
      <c r="BF254" s="98"/>
      <c r="BG254" s="98"/>
      <c r="BH254" s="371"/>
      <c r="BI254" s="371"/>
      <c r="BJ254" s="371"/>
      <c r="BK254" s="370"/>
      <c r="BL254" s="370"/>
      <c r="BM254" s="370"/>
      <c r="BN254" s="370"/>
    </row>
    <row r="255" spans="1:66" s="86" customFormat="1" ht="14.25" customHeight="1" x14ac:dyDescent="0.15">
      <c r="D255" s="504"/>
      <c r="E255" s="505"/>
      <c r="F255" s="505"/>
      <c r="G255" s="505"/>
      <c r="H255" s="505"/>
      <c r="I255" s="506"/>
      <c r="J255" s="504"/>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6"/>
      <c r="AG255" s="504"/>
      <c r="AH255" s="505"/>
      <c r="AI255" s="505"/>
      <c r="AJ255" s="505"/>
      <c r="AK255" s="505"/>
      <c r="AL255" s="506"/>
      <c r="AM255" s="504"/>
      <c r="AN255" s="505"/>
      <c r="AO255" s="505"/>
      <c r="AP255" s="505"/>
      <c r="AQ255" s="505"/>
      <c r="AR255" s="506"/>
      <c r="AS255" s="831"/>
      <c r="AT255" s="832"/>
      <c r="AU255" s="832"/>
      <c r="AV255" s="832"/>
      <c r="AW255" s="832"/>
      <c r="AX255" s="833"/>
      <c r="AY255" s="504"/>
      <c r="AZ255" s="505"/>
      <c r="BA255" s="505"/>
      <c r="BB255" s="505"/>
      <c r="BC255" s="505"/>
      <c r="BD255" s="506"/>
      <c r="BE255" s="98"/>
      <c r="BF255" s="98"/>
      <c r="BG255" s="98"/>
      <c r="BH255" s="371"/>
      <c r="BI255" s="371"/>
      <c r="BJ255" s="371"/>
      <c r="BK255" s="370"/>
      <c r="BL255" s="370"/>
      <c r="BM255" s="370"/>
      <c r="BN255" s="370"/>
    </row>
    <row r="256" spans="1:66" s="86" customFormat="1" ht="14.25" customHeight="1" x14ac:dyDescent="0.15">
      <c r="D256" s="507"/>
      <c r="E256" s="508"/>
      <c r="F256" s="508"/>
      <c r="G256" s="508"/>
      <c r="H256" s="508"/>
      <c r="I256" s="509"/>
      <c r="J256" s="507"/>
      <c r="K256" s="508"/>
      <c r="L256" s="508"/>
      <c r="M256" s="508"/>
      <c r="N256" s="508"/>
      <c r="O256" s="508"/>
      <c r="P256" s="508"/>
      <c r="Q256" s="508"/>
      <c r="R256" s="508"/>
      <c r="S256" s="508"/>
      <c r="T256" s="508"/>
      <c r="U256" s="508"/>
      <c r="V256" s="508"/>
      <c r="W256" s="508"/>
      <c r="X256" s="508"/>
      <c r="Y256" s="508"/>
      <c r="Z256" s="508"/>
      <c r="AA256" s="508"/>
      <c r="AB256" s="508"/>
      <c r="AC256" s="508"/>
      <c r="AD256" s="508"/>
      <c r="AE256" s="508"/>
      <c r="AF256" s="509"/>
      <c r="AG256" s="507"/>
      <c r="AH256" s="508"/>
      <c r="AI256" s="508"/>
      <c r="AJ256" s="508"/>
      <c r="AK256" s="508"/>
      <c r="AL256" s="509"/>
      <c r="AM256" s="507"/>
      <c r="AN256" s="508"/>
      <c r="AO256" s="508"/>
      <c r="AP256" s="508"/>
      <c r="AQ256" s="508"/>
      <c r="AR256" s="509"/>
      <c r="AS256" s="834"/>
      <c r="AT256" s="835"/>
      <c r="AU256" s="835"/>
      <c r="AV256" s="835"/>
      <c r="AW256" s="835"/>
      <c r="AX256" s="836"/>
      <c r="AY256" s="507"/>
      <c r="AZ256" s="508"/>
      <c r="BA256" s="508"/>
      <c r="BB256" s="508"/>
      <c r="BC256" s="508"/>
      <c r="BD256" s="509"/>
      <c r="BE256" s="98"/>
      <c r="BF256" s="98"/>
      <c r="BG256" s="98"/>
      <c r="BH256" s="371"/>
      <c r="BI256" s="371"/>
      <c r="BJ256" s="371"/>
      <c r="BK256" s="370"/>
      <c r="BL256" s="370"/>
      <c r="BM256" s="370"/>
      <c r="BN256" s="370"/>
    </row>
    <row r="257" spans="1:66" s="99" customFormat="1" ht="14.25" customHeight="1" x14ac:dyDescent="0.15">
      <c r="D257" s="2230"/>
      <c r="E257" s="2231"/>
      <c r="F257" s="2231"/>
      <c r="G257" s="2231"/>
      <c r="H257" s="2231"/>
      <c r="I257" s="2232"/>
      <c r="J257" s="2239"/>
      <c r="K257" s="2240"/>
      <c r="L257" s="2240"/>
      <c r="M257" s="2240"/>
      <c r="N257" s="2240"/>
      <c r="O257" s="2240"/>
      <c r="P257" s="2240"/>
      <c r="Q257" s="2240"/>
      <c r="R257" s="2240"/>
      <c r="S257" s="2240"/>
      <c r="T257" s="2240"/>
      <c r="U257" s="2240"/>
      <c r="V257" s="2240"/>
      <c r="W257" s="2240"/>
      <c r="X257" s="2240"/>
      <c r="Y257" s="2240"/>
      <c r="Z257" s="2240"/>
      <c r="AA257" s="2240"/>
      <c r="AB257" s="2240"/>
      <c r="AC257" s="2240"/>
      <c r="AD257" s="2240"/>
      <c r="AE257" s="2240"/>
      <c r="AF257" s="2241"/>
      <c r="AG257" s="2245"/>
      <c r="AH257" s="2844"/>
      <c r="AI257" s="2844"/>
      <c r="AJ257" s="2844"/>
      <c r="AK257" s="2844"/>
      <c r="AL257" s="2845"/>
      <c r="AM257" s="2254"/>
      <c r="AN257" s="2255"/>
      <c r="AO257" s="2255"/>
      <c r="AP257" s="2255"/>
      <c r="AQ257" s="2255"/>
      <c r="AR257" s="2256"/>
      <c r="AS257" s="2263"/>
      <c r="AT257" s="2264"/>
      <c r="AU257" s="2264"/>
      <c r="AV257" s="2264"/>
      <c r="AW257" s="2264"/>
      <c r="AX257" s="2265"/>
      <c r="AY257" s="2272">
        <f>AM257*AS257</f>
        <v>0</v>
      </c>
      <c r="AZ257" s="2273"/>
      <c r="BA257" s="2273"/>
      <c r="BB257" s="2273"/>
      <c r="BC257" s="2273"/>
      <c r="BD257" s="2274"/>
      <c r="BE257" s="100"/>
      <c r="BF257" s="100"/>
      <c r="BG257" s="100"/>
      <c r="BH257" s="372"/>
      <c r="BI257" s="373"/>
      <c r="BJ257" s="373"/>
      <c r="BK257" s="374"/>
      <c r="BL257" s="374"/>
      <c r="BM257" s="374"/>
      <c r="BN257" s="374"/>
    </row>
    <row r="258" spans="1:66" s="99" customFormat="1" ht="14.25" customHeight="1" x14ac:dyDescent="0.15">
      <c r="D258" s="2233"/>
      <c r="E258" s="2234"/>
      <c r="F258" s="2234"/>
      <c r="G258" s="2234"/>
      <c r="H258" s="2234"/>
      <c r="I258" s="2235"/>
      <c r="J258" s="2242"/>
      <c r="K258" s="2243"/>
      <c r="L258" s="2243"/>
      <c r="M258" s="2243"/>
      <c r="N258" s="2243"/>
      <c r="O258" s="2243"/>
      <c r="P258" s="2243"/>
      <c r="Q258" s="2243"/>
      <c r="R258" s="2243"/>
      <c r="S258" s="2243"/>
      <c r="T258" s="2243"/>
      <c r="U258" s="2243"/>
      <c r="V258" s="2243"/>
      <c r="W258" s="2243"/>
      <c r="X258" s="2243"/>
      <c r="Y258" s="2243"/>
      <c r="Z258" s="2243"/>
      <c r="AA258" s="2243"/>
      <c r="AB258" s="2243"/>
      <c r="AC258" s="2243"/>
      <c r="AD258" s="2243"/>
      <c r="AE258" s="2243"/>
      <c r="AF258" s="2244"/>
      <c r="AG258" s="2846"/>
      <c r="AH258" s="2847"/>
      <c r="AI258" s="2847"/>
      <c r="AJ258" s="2847"/>
      <c r="AK258" s="2847"/>
      <c r="AL258" s="2848"/>
      <c r="AM258" s="2257"/>
      <c r="AN258" s="2258"/>
      <c r="AO258" s="2258"/>
      <c r="AP258" s="2258"/>
      <c r="AQ258" s="2258"/>
      <c r="AR258" s="2259"/>
      <c r="AS258" s="2266"/>
      <c r="AT258" s="2267"/>
      <c r="AU258" s="2267"/>
      <c r="AV258" s="2267"/>
      <c r="AW258" s="2267"/>
      <c r="AX258" s="2268"/>
      <c r="AY258" s="2275"/>
      <c r="AZ258" s="2276"/>
      <c r="BA258" s="2276"/>
      <c r="BB258" s="2276"/>
      <c r="BC258" s="2276"/>
      <c r="BD258" s="2277"/>
      <c r="BE258" s="100"/>
      <c r="BF258" s="100"/>
      <c r="BG258" s="100"/>
      <c r="BH258" s="372"/>
      <c r="BI258" s="373"/>
      <c r="BJ258" s="373"/>
      <c r="BK258" s="374"/>
      <c r="BL258" s="374"/>
      <c r="BM258" s="374"/>
      <c r="BN258" s="374"/>
    </row>
    <row r="259" spans="1:66" s="99" customFormat="1" ht="14.25" customHeight="1" x14ac:dyDescent="0.15">
      <c r="D259" s="2236"/>
      <c r="E259" s="2237"/>
      <c r="F259" s="2237"/>
      <c r="G259" s="2237"/>
      <c r="H259" s="2237"/>
      <c r="I259" s="2238"/>
      <c r="J259" s="2281" t="s">
        <v>150</v>
      </c>
      <c r="K259" s="2282"/>
      <c r="L259" s="2282"/>
      <c r="M259" s="2282"/>
      <c r="N259" s="2282"/>
      <c r="O259" s="2282"/>
      <c r="P259" s="2282"/>
      <c r="Q259" s="2282"/>
      <c r="R259" s="2282"/>
      <c r="S259" s="2282"/>
      <c r="T259" s="2282"/>
      <c r="U259" s="2282"/>
      <c r="V259" s="2282"/>
      <c r="W259" s="2282"/>
      <c r="X259" s="2282"/>
      <c r="Y259" s="2282"/>
      <c r="Z259" s="2282"/>
      <c r="AA259" s="2282"/>
      <c r="AB259" s="2282"/>
      <c r="AC259" s="2282"/>
      <c r="AD259" s="2282"/>
      <c r="AE259" s="2282"/>
      <c r="AF259" s="2283"/>
      <c r="AG259" s="2849"/>
      <c r="AH259" s="2850"/>
      <c r="AI259" s="2850"/>
      <c r="AJ259" s="2850"/>
      <c r="AK259" s="2850"/>
      <c r="AL259" s="2851"/>
      <c r="AM259" s="2260"/>
      <c r="AN259" s="2261"/>
      <c r="AO259" s="2261"/>
      <c r="AP259" s="2261"/>
      <c r="AQ259" s="2261"/>
      <c r="AR259" s="2262"/>
      <c r="AS259" s="2269"/>
      <c r="AT259" s="2270"/>
      <c r="AU259" s="2270"/>
      <c r="AV259" s="2270"/>
      <c r="AW259" s="2270"/>
      <c r="AX259" s="2271"/>
      <c r="AY259" s="2278"/>
      <c r="AZ259" s="2279"/>
      <c r="BA259" s="2279"/>
      <c r="BB259" s="2279"/>
      <c r="BC259" s="2279"/>
      <c r="BD259" s="2280"/>
      <c r="BE259" s="100"/>
      <c r="BF259" s="100"/>
      <c r="BG259" s="100"/>
      <c r="BH259" s="372"/>
      <c r="BI259" s="373"/>
      <c r="BJ259" s="373"/>
      <c r="BK259" s="375"/>
      <c r="BL259" s="374"/>
      <c r="BM259" s="374"/>
      <c r="BN259" s="374"/>
    </row>
    <row r="260" spans="1:66" s="99" customFormat="1" ht="14.25" customHeight="1" x14ac:dyDescent="0.15">
      <c r="D260" s="2626"/>
      <c r="E260" s="2626"/>
      <c r="F260" s="2626"/>
      <c r="G260" s="2626"/>
      <c r="H260" s="2626"/>
      <c r="I260" s="2626"/>
      <c r="J260" s="2626"/>
      <c r="K260" s="2626"/>
      <c r="L260" s="2626"/>
      <c r="M260" s="2626"/>
      <c r="N260" s="2626"/>
      <c r="O260" s="2626"/>
      <c r="P260" s="2626"/>
      <c r="Q260" s="2626"/>
      <c r="R260" s="2626"/>
      <c r="S260" s="2626"/>
      <c r="T260" s="2626"/>
      <c r="U260" s="2626"/>
      <c r="V260" s="2626"/>
      <c r="W260" s="2626"/>
      <c r="X260" s="2626"/>
      <c r="Y260" s="2626"/>
      <c r="Z260" s="2626"/>
      <c r="AA260" s="2626"/>
      <c r="AB260" s="2626"/>
      <c r="AC260" s="2626"/>
      <c r="AD260" s="2626"/>
      <c r="AE260" s="2626"/>
      <c r="AF260" s="2626"/>
      <c r="AG260" s="2626"/>
      <c r="AH260" s="2626"/>
      <c r="AI260" s="2626"/>
      <c r="AJ260" s="2626"/>
      <c r="AK260" s="2626"/>
      <c r="AL260" s="2626"/>
      <c r="AM260" s="2626"/>
      <c r="AN260" s="2626"/>
      <c r="AO260" s="2626"/>
      <c r="AP260" s="2626"/>
      <c r="AQ260" s="2626"/>
      <c r="AR260" s="2626"/>
      <c r="AS260" s="2626"/>
      <c r="AT260" s="2626"/>
      <c r="AU260" s="2626"/>
      <c r="AV260" s="2626"/>
      <c r="AW260" s="2626"/>
      <c r="AX260" s="2626"/>
      <c r="AY260" s="2626"/>
      <c r="AZ260" s="2626"/>
      <c r="BA260" s="2626"/>
      <c r="BB260" s="2626"/>
      <c r="BC260" s="2626"/>
      <c r="BD260" s="2626"/>
      <c r="BE260" s="100"/>
      <c r="BF260" s="100"/>
      <c r="BG260" s="100"/>
      <c r="BH260" s="372"/>
      <c r="BI260" s="373"/>
      <c r="BJ260" s="373"/>
      <c r="BK260" s="375"/>
      <c r="BL260" s="374"/>
      <c r="BM260" s="374"/>
      <c r="BN260" s="374"/>
    </row>
    <row r="261" spans="1:66" ht="15" customHeight="1" x14ac:dyDescent="0.4">
      <c r="A261" s="2" t="s">
        <v>601</v>
      </c>
    </row>
    <row r="262" spans="1:66" ht="15" customHeight="1" x14ac:dyDescent="0.4">
      <c r="B262" s="2" t="s">
        <v>602</v>
      </c>
    </row>
    <row r="263" spans="1:66" ht="15" customHeight="1" x14ac:dyDescent="0.4">
      <c r="C263" s="2" t="s">
        <v>795</v>
      </c>
    </row>
    <row r="264" spans="1:66" ht="15" customHeight="1" x14ac:dyDescent="0.4">
      <c r="C264" s="2" t="s">
        <v>796</v>
      </c>
    </row>
    <row r="265" spans="1:66" ht="15" customHeight="1" x14ac:dyDescent="0.4">
      <c r="C265" s="2" t="s">
        <v>797</v>
      </c>
      <c r="BK265" s="378"/>
    </row>
    <row r="266" spans="1:66" ht="15" customHeight="1" x14ac:dyDescent="0.4">
      <c r="C266" s="41" t="s">
        <v>798</v>
      </c>
    </row>
    <row r="267" spans="1:66" ht="15" customHeight="1" x14ac:dyDescent="0.4">
      <c r="B267" s="114" t="s">
        <v>606</v>
      </c>
    </row>
    <row r="268" spans="1:66" ht="15" customHeight="1" x14ac:dyDescent="0.4">
      <c r="D268" s="573"/>
      <c r="E268" s="744"/>
      <c r="F268" s="745"/>
      <c r="G268" s="701" t="s">
        <v>226</v>
      </c>
      <c r="H268" s="701"/>
      <c r="I268" s="701"/>
      <c r="J268" s="701"/>
      <c r="K268" s="701"/>
      <c r="L268" s="701"/>
      <c r="M268" s="573" t="s">
        <v>607</v>
      </c>
      <c r="N268" s="556"/>
      <c r="O268" s="556"/>
      <c r="P268" s="556"/>
      <c r="Q268" s="556"/>
      <c r="R268" s="556"/>
      <c r="S268" s="556"/>
      <c r="T268" s="573" t="s">
        <v>608</v>
      </c>
      <c r="U268" s="744"/>
      <c r="V268" s="744"/>
      <c r="W268" s="744"/>
      <c r="X268" s="744"/>
      <c r="Y268" s="744"/>
      <c r="Z268" s="744"/>
      <c r="AA268" s="744"/>
      <c r="AB268" s="744"/>
      <c r="AC268" s="744"/>
      <c r="AD268" s="744"/>
      <c r="AE268" s="744"/>
      <c r="AF268" s="745"/>
      <c r="AG268" s="2221" t="s">
        <v>609</v>
      </c>
      <c r="AH268" s="2222"/>
      <c r="AI268" s="2222"/>
      <c r="AJ268" s="2222"/>
      <c r="AK268" s="2222"/>
      <c r="AL268" s="2223" t="s">
        <v>610</v>
      </c>
      <c r="AM268" s="2224"/>
      <c r="AN268" s="2224"/>
      <c r="AO268" s="2224"/>
      <c r="AP268" s="2224"/>
      <c r="AQ268" s="2229" t="s">
        <v>611</v>
      </c>
      <c r="AR268" s="2229"/>
      <c r="AS268" s="2229"/>
      <c r="AT268" s="2229"/>
      <c r="AU268" s="2229"/>
      <c r="AV268" s="2229"/>
      <c r="AW268" s="2229"/>
      <c r="AX268" s="2229"/>
      <c r="AY268" s="2229" t="s">
        <v>612</v>
      </c>
      <c r="AZ268" s="2229"/>
      <c r="BA268" s="2229"/>
      <c r="BB268" s="2229"/>
      <c r="BC268" s="2229"/>
      <c r="BD268" s="2229"/>
      <c r="BE268" s="2229"/>
      <c r="BF268" s="2229"/>
    </row>
    <row r="269" spans="1:66" ht="15" customHeight="1" x14ac:dyDescent="0.4">
      <c r="D269" s="781"/>
      <c r="E269" s="782"/>
      <c r="F269" s="783"/>
      <c r="G269" s="701"/>
      <c r="H269" s="701"/>
      <c r="I269" s="701"/>
      <c r="J269" s="701"/>
      <c r="K269" s="701"/>
      <c r="L269" s="701"/>
      <c r="M269" s="781"/>
      <c r="N269" s="559"/>
      <c r="O269" s="559"/>
      <c r="P269" s="559"/>
      <c r="Q269" s="559"/>
      <c r="R269" s="559"/>
      <c r="S269" s="559"/>
      <c r="T269" s="781"/>
      <c r="U269" s="782"/>
      <c r="V269" s="782"/>
      <c r="W269" s="782"/>
      <c r="X269" s="782"/>
      <c r="Y269" s="782"/>
      <c r="Z269" s="782"/>
      <c r="AA269" s="782"/>
      <c r="AB269" s="782"/>
      <c r="AC269" s="782"/>
      <c r="AD269" s="782"/>
      <c r="AE269" s="782"/>
      <c r="AF269" s="783"/>
      <c r="AG269" s="2221"/>
      <c r="AH269" s="2222"/>
      <c r="AI269" s="2222"/>
      <c r="AJ269" s="2222"/>
      <c r="AK269" s="2222"/>
      <c r="AL269" s="2225"/>
      <c r="AM269" s="2226"/>
      <c r="AN269" s="2226"/>
      <c r="AO269" s="2226"/>
      <c r="AP269" s="2226"/>
      <c r="AQ269" s="2229"/>
      <c r="AR269" s="2229"/>
      <c r="AS269" s="2229"/>
      <c r="AT269" s="2229"/>
      <c r="AU269" s="2229"/>
      <c r="AV269" s="2229"/>
      <c r="AW269" s="2229"/>
      <c r="AX269" s="2229"/>
      <c r="AY269" s="2229"/>
      <c r="AZ269" s="2229"/>
      <c r="BA269" s="2229"/>
      <c r="BB269" s="2229"/>
      <c r="BC269" s="2229"/>
      <c r="BD269" s="2229"/>
      <c r="BE269" s="2229"/>
      <c r="BF269" s="2229"/>
    </row>
    <row r="270" spans="1:66" ht="15" customHeight="1" x14ac:dyDescent="0.4">
      <c r="D270" s="784"/>
      <c r="E270" s="785"/>
      <c r="F270" s="786"/>
      <c r="G270" s="701"/>
      <c r="H270" s="701"/>
      <c r="I270" s="701"/>
      <c r="J270" s="701"/>
      <c r="K270" s="701"/>
      <c r="L270" s="701"/>
      <c r="M270" s="561"/>
      <c r="N270" s="562"/>
      <c r="O270" s="562"/>
      <c r="P270" s="562"/>
      <c r="Q270" s="562"/>
      <c r="R270" s="562"/>
      <c r="S270" s="562"/>
      <c r="T270" s="784"/>
      <c r="U270" s="785"/>
      <c r="V270" s="785"/>
      <c r="W270" s="785"/>
      <c r="X270" s="785"/>
      <c r="Y270" s="785"/>
      <c r="Z270" s="785"/>
      <c r="AA270" s="785"/>
      <c r="AB270" s="785"/>
      <c r="AC270" s="785"/>
      <c r="AD270" s="785"/>
      <c r="AE270" s="785"/>
      <c r="AF270" s="786"/>
      <c r="AG270" s="2222"/>
      <c r="AH270" s="2222"/>
      <c r="AI270" s="2222"/>
      <c r="AJ270" s="2222"/>
      <c r="AK270" s="2222"/>
      <c r="AL270" s="2227"/>
      <c r="AM270" s="2228"/>
      <c r="AN270" s="2228"/>
      <c r="AO270" s="2228"/>
      <c r="AP270" s="2228"/>
      <c r="AQ270" s="2229"/>
      <c r="AR270" s="2229"/>
      <c r="AS270" s="2229"/>
      <c r="AT270" s="2229"/>
      <c r="AU270" s="2229"/>
      <c r="AV270" s="2229"/>
      <c r="AW270" s="2229"/>
      <c r="AX270" s="2229"/>
      <c r="AY270" s="2229"/>
      <c r="AZ270" s="2229"/>
      <c r="BA270" s="2229"/>
      <c r="BB270" s="2229"/>
      <c r="BC270" s="2229"/>
      <c r="BD270" s="2229"/>
      <c r="BE270" s="2229"/>
      <c r="BF270" s="2229"/>
    </row>
    <row r="271" spans="1:66" ht="15" customHeight="1" x14ac:dyDescent="0.4">
      <c r="D271" s="2590" t="s">
        <v>544</v>
      </c>
      <c r="E271" s="2591"/>
      <c r="F271" s="2591"/>
      <c r="G271" s="1636" t="s">
        <v>233</v>
      </c>
      <c r="H271" s="1164"/>
      <c r="I271" s="1164"/>
      <c r="J271" s="1164"/>
      <c r="K271" s="1164"/>
      <c r="L271" s="1165"/>
      <c r="M271" s="1631">
        <f>J33</f>
        <v>0</v>
      </c>
      <c r="N271" s="1148"/>
      <c r="O271" s="1148"/>
      <c r="P271" s="1148"/>
      <c r="Q271" s="1148"/>
      <c r="R271" s="1148"/>
      <c r="S271" s="895" t="s">
        <v>28</v>
      </c>
      <c r="T271" s="573" t="s">
        <v>799</v>
      </c>
      <c r="U271" s="556"/>
      <c r="V271" s="556"/>
      <c r="W271" s="556"/>
      <c r="X271" s="556"/>
      <c r="Y271" s="556"/>
      <c r="Z271" s="556"/>
      <c r="AA271" s="556"/>
      <c r="AB271" s="556"/>
      <c r="AC271" s="556"/>
      <c r="AD271" s="556"/>
      <c r="AE271" s="556"/>
      <c r="AF271" s="557"/>
      <c r="AG271" s="2203">
        <f>P33+T33+X33+AA33</f>
        <v>0</v>
      </c>
      <c r="AH271" s="2202"/>
      <c r="AI271" s="2202"/>
      <c r="AJ271" s="2202"/>
      <c r="AK271" s="883" t="s">
        <v>28</v>
      </c>
      <c r="AL271" s="2203">
        <f>M271-AG271</f>
        <v>0</v>
      </c>
      <c r="AM271" s="2202"/>
      <c r="AN271" s="2202"/>
      <c r="AO271" s="2202"/>
      <c r="AP271" s="882" t="s">
        <v>28</v>
      </c>
      <c r="AQ271" s="2207"/>
      <c r="AR271" s="2207"/>
      <c r="AS271" s="2207"/>
      <c r="AT271" s="2207"/>
      <c r="AU271" s="2207"/>
      <c r="AV271" s="2207"/>
      <c r="AW271" s="2207"/>
      <c r="AX271" s="2207"/>
      <c r="AY271" s="2207"/>
      <c r="AZ271" s="2207"/>
      <c r="BA271" s="2207"/>
      <c r="BB271" s="2207"/>
      <c r="BC271" s="2207"/>
      <c r="BD271" s="2207"/>
      <c r="BE271" s="2207"/>
      <c r="BF271" s="2207"/>
    </row>
    <row r="272" spans="1:66" ht="15" customHeight="1" x14ac:dyDescent="0.4">
      <c r="D272" s="1603"/>
      <c r="E272" s="2592"/>
      <c r="F272" s="2592"/>
      <c r="G272" s="1646"/>
      <c r="H272" s="1167"/>
      <c r="I272" s="1167"/>
      <c r="J272" s="1167"/>
      <c r="K272" s="1167"/>
      <c r="L272" s="1168"/>
      <c r="M272" s="1632"/>
      <c r="N272" s="1150"/>
      <c r="O272" s="1150"/>
      <c r="P272" s="1150"/>
      <c r="Q272" s="1150"/>
      <c r="R272" s="1150"/>
      <c r="S272" s="900"/>
      <c r="T272" s="558"/>
      <c r="U272" s="559"/>
      <c r="V272" s="559"/>
      <c r="W272" s="559"/>
      <c r="X272" s="559"/>
      <c r="Y272" s="559"/>
      <c r="Z272" s="559"/>
      <c r="AA272" s="559"/>
      <c r="AB272" s="559"/>
      <c r="AC272" s="559"/>
      <c r="AD272" s="559"/>
      <c r="AE272" s="559"/>
      <c r="AF272" s="560"/>
      <c r="AG272" s="2203"/>
      <c r="AH272" s="2202"/>
      <c r="AI272" s="2202"/>
      <c r="AJ272" s="2202"/>
      <c r="AK272" s="883"/>
      <c r="AL272" s="2203"/>
      <c r="AM272" s="2202"/>
      <c r="AN272" s="2202"/>
      <c r="AO272" s="2202"/>
      <c r="AP272" s="882"/>
      <c r="AQ272" s="2207"/>
      <c r="AR272" s="2207"/>
      <c r="AS272" s="2207"/>
      <c r="AT272" s="2207"/>
      <c r="AU272" s="2207"/>
      <c r="AV272" s="2207"/>
      <c r="AW272" s="2207"/>
      <c r="AX272" s="2207"/>
      <c r="AY272" s="2207"/>
      <c r="AZ272" s="2207"/>
      <c r="BA272" s="2207"/>
      <c r="BB272" s="2207"/>
      <c r="BC272" s="2207"/>
      <c r="BD272" s="2207"/>
      <c r="BE272" s="2207"/>
      <c r="BF272" s="2207"/>
    </row>
    <row r="273" spans="2:79" ht="15" customHeight="1" x14ac:dyDescent="0.4">
      <c r="D273" s="1603"/>
      <c r="E273" s="2592"/>
      <c r="F273" s="2592"/>
      <c r="G273" s="1643" t="s">
        <v>546</v>
      </c>
      <c r="H273" s="1153"/>
      <c r="I273" s="1153"/>
      <c r="J273" s="1153"/>
      <c r="K273" s="1153"/>
      <c r="L273" s="1154"/>
      <c r="M273" s="1631">
        <f>J35</f>
        <v>0</v>
      </c>
      <c r="N273" s="1148"/>
      <c r="O273" s="1148"/>
      <c r="P273" s="1148"/>
      <c r="Q273" s="1148"/>
      <c r="R273" s="1148"/>
      <c r="S273" s="895" t="s">
        <v>28</v>
      </c>
      <c r="T273" s="558"/>
      <c r="U273" s="559"/>
      <c r="V273" s="559"/>
      <c r="W273" s="559"/>
      <c r="X273" s="559"/>
      <c r="Y273" s="559"/>
      <c r="Z273" s="559"/>
      <c r="AA273" s="559"/>
      <c r="AB273" s="559"/>
      <c r="AC273" s="559"/>
      <c r="AD273" s="559"/>
      <c r="AE273" s="559"/>
      <c r="AF273" s="560"/>
      <c r="AG273" s="2203">
        <f>P35+T35+X35+AA35</f>
        <v>0</v>
      </c>
      <c r="AH273" s="2202"/>
      <c r="AI273" s="2202"/>
      <c r="AJ273" s="2202"/>
      <c r="AK273" s="883" t="s">
        <v>28</v>
      </c>
      <c r="AL273" s="2203">
        <f>M273-AG273</f>
        <v>0</v>
      </c>
      <c r="AM273" s="2202"/>
      <c r="AN273" s="2202"/>
      <c r="AO273" s="2202"/>
      <c r="AP273" s="882" t="s">
        <v>28</v>
      </c>
      <c r="AQ273" s="2206"/>
      <c r="AR273" s="2206"/>
      <c r="AS273" s="2206"/>
      <c r="AT273" s="2206"/>
      <c r="AU273" s="2206"/>
      <c r="AV273" s="2206"/>
      <c r="AW273" s="2206"/>
      <c r="AX273" s="2206"/>
      <c r="AY273" s="2207"/>
      <c r="AZ273" s="2207"/>
      <c r="BA273" s="2207"/>
      <c r="BB273" s="2207"/>
      <c r="BC273" s="2207"/>
      <c r="BD273" s="2207"/>
      <c r="BE273" s="2207"/>
      <c r="BF273" s="2207"/>
    </row>
    <row r="274" spans="2:79" ht="15" customHeight="1" thickBot="1" x14ac:dyDescent="0.45">
      <c r="D274" s="1603"/>
      <c r="E274" s="2592"/>
      <c r="F274" s="2592"/>
      <c r="G274" s="2205"/>
      <c r="H274" s="1164"/>
      <c r="I274" s="1164"/>
      <c r="J274" s="1164"/>
      <c r="K274" s="1164"/>
      <c r="L274" s="1165"/>
      <c r="M274" s="1650"/>
      <c r="N274" s="1149"/>
      <c r="O274" s="1149"/>
      <c r="P274" s="1149"/>
      <c r="Q274" s="1149"/>
      <c r="R274" s="1149"/>
      <c r="S274" s="897"/>
      <c r="T274" s="558"/>
      <c r="U274" s="559"/>
      <c r="V274" s="559"/>
      <c r="W274" s="559"/>
      <c r="X274" s="559"/>
      <c r="Y274" s="559"/>
      <c r="Z274" s="559"/>
      <c r="AA274" s="559"/>
      <c r="AB274" s="559"/>
      <c r="AC274" s="559"/>
      <c r="AD274" s="559"/>
      <c r="AE274" s="559"/>
      <c r="AF274" s="560"/>
      <c r="AG274" s="2203"/>
      <c r="AH274" s="2202"/>
      <c r="AI274" s="2202"/>
      <c r="AJ274" s="2202"/>
      <c r="AK274" s="883"/>
      <c r="AL274" s="2203"/>
      <c r="AM274" s="2202"/>
      <c r="AN274" s="2202"/>
      <c r="AO274" s="2202"/>
      <c r="AP274" s="882"/>
      <c r="AQ274" s="2206"/>
      <c r="AR274" s="2206"/>
      <c r="AS274" s="2206"/>
      <c r="AT274" s="2206"/>
      <c r="AU274" s="2206"/>
      <c r="AV274" s="2206"/>
      <c r="AW274" s="2206"/>
      <c r="AX274" s="2206"/>
      <c r="AY274" s="2207"/>
      <c r="AZ274" s="2207"/>
      <c r="BA274" s="2207"/>
      <c r="BB274" s="2207"/>
      <c r="BC274" s="2207"/>
      <c r="BD274" s="2207"/>
      <c r="BE274" s="2207"/>
      <c r="BF274" s="2207"/>
    </row>
    <row r="275" spans="2:79" ht="15" customHeight="1" x14ac:dyDescent="0.4">
      <c r="D275" s="1603"/>
      <c r="E275" s="2592"/>
      <c r="F275" s="2592"/>
      <c r="G275" s="1123" t="s">
        <v>106</v>
      </c>
      <c r="H275" s="1124"/>
      <c r="I275" s="1124"/>
      <c r="J275" s="1124"/>
      <c r="K275" s="1124"/>
      <c r="L275" s="1125"/>
      <c r="M275" s="1129">
        <f>J37</f>
        <v>0</v>
      </c>
      <c r="N275" s="1107"/>
      <c r="O275" s="1107"/>
      <c r="P275" s="1107"/>
      <c r="Q275" s="1107"/>
      <c r="R275" s="1107"/>
      <c r="S275" s="1131" t="s">
        <v>28</v>
      </c>
      <c r="T275" s="2217"/>
      <c r="U275" s="2218"/>
      <c r="V275" s="2218"/>
      <c r="W275" s="2218"/>
      <c r="X275" s="2218"/>
      <c r="Y275" s="2218"/>
      <c r="Z275" s="2761"/>
      <c r="AA275" s="2761"/>
      <c r="AB275" s="2761"/>
      <c r="AC275" s="2761"/>
      <c r="AD275" s="1078" t="s">
        <v>28</v>
      </c>
      <c r="AE275" s="1078"/>
      <c r="AF275" s="1080" t="s">
        <v>442</v>
      </c>
      <c r="AG275" s="2202">
        <f>AG271+AG273</f>
        <v>0</v>
      </c>
      <c r="AH275" s="2202"/>
      <c r="AI275" s="2202"/>
      <c r="AJ275" s="2202"/>
      <c r="AK275" s="883" t="s">
        <v>28</v>
      </c>
      <c r="AL275" s="2203">
        <f>M275-AG275</f>
        <v>0</v>
      </c>
      <c r="AM275" s="2202"/>
      <c r="AN275" s="2202"/>
      <c r="AO275" s="2202"/>
      <c r="AP275" s="882" t="s">
        <v>28</v>
      </c>
      <c r="AQ275" s="2186"/>
      <c r="AR275" s="2186"/>
      <c r="AS275" s="2186"/>
      <c r="AT275" s="2186"/>
      <c r="AU275" s="2186"/>
      <c r="AV275" s="2186"/>
      <c r="AW275" s="2186"/>
      <c r="AX275" s="2186"/>
      <c r="AY275" s="2187">
        <f>AL275*AQ275*1/2</f>
        <v>0</v>
      </c>
      <c r="AZ275" s="2188"/>
      <c r="BA275" s="2188"/>
      <c r="BB275" s="2188"/>
      <c r="BC275" s="2188"/>
      <c r="BD275" s="2188"/>
      <c r="BE275" s="2188"/>
      <c r="BF275" s="2188"/>
    </row>
    <row r="276" spans="2:79" ht="15" customHeight="1" thickBot="1" x14ac:dyDescent="0.45">
      <c r="D276" s="1603"/>
      <c r="E276" s="2592"/>
      <c r="F276" s="2592"/>
      <c r="G276" s="1126"/>
      <c r="H276" s="1127"/>
      <c r="I276" s="1127"/>
      <c r="J276" s="1127"/>
      <c r="K276" s="1127"/>
      <c r="L276" s="1128"/>
      <c r="M276" s="1130"/>
      <c r="N276" s="1108"/>
      <c r="O276" s="1108"/>
      <c r="P276" s="1108"/>
      <c r="Q276" s="1108"/>
      <c r="R276" s="1108"/>
      <c r="S276" s="1132"/>
      <c r="T276" s="2219"/>
      <c r="U276" s="2220"/>
      <c r="V276" s="2220"/>
      <c r="W276" s="2220"/>
      <c r="X276" s="2220"/>
      <c r="Y276" s="2220"/>
      <c r="Z276" s="2443"/>
      <c r="AA276" s="2443"/>
      <c r="AB276" s="2443"/>
      <c r="AC276" s="2443"/>
      <c r="AD276" s="1079"/>
      <c r="AE276" s="1079"/>
      <c r="AF276" s="1081"/>
      <c r="AG276" s="2202"/>
      <c r="AH276" s="2202"/>
      <c r="AI276" s="2202"/>
      <c r="AJ276" s="2202"/>
      <c r="AK276" s="883"/>
      <c r="AL276" s="2203"/>
      <c r="AM276" s="2202"/>
      <c r="AN276" s="2202"/>
      <c r="AO276" s="2202"/>
      <c r="AP276" s="882"/>
      <c r="AQ276" s="2186"/>
      <c r="AR276" s="2186"/>
      <c r="AS276" s="2186"/>
      <c r="AT276" s="2186"/>
      <c r="AU276" s="2186"/>
      <c r="AV276" s="2186"/>
      <c r="AW276" s="2186"/>
      <c r="AX276" s="2186"/>
      <c r="AY276" s="2188"/>
      <c r="AZ276" s="2188"/>
      <c r="BA276" s="2188"/>
      <c r="BB276" s="2188"/>
      <c r="BC276" s="2188"/>
      <c r="BD276" s="2188"/>
      <c r="BE276" s="2188"/>
      <c r="BF276" s="2188"/>
    </row>
    <row r="277" spans="2:79" ht="15" customHeight="1" x14ac:dyDescent="0.4">
      <c r="D277" s="1603"/>
      <c r="E277" s="2592"/>
      <c r="F277" s="2592"/>
      <c r="G277" s="2840" t="s">
        <v>800</v>
      </c>
      <c r="H277" s="2841"/>
      <c r="I277" s="2841"/>
      <c r="J277" s="2841"/>
      <c r="K277" s="2841"/>
      <c r="L277" s="2841"/>
      <c r="M277" s="2841"/>
      <c r="N277" s="2841"/>
      <c r="O277" s="2841"/>
      <c r="P277" s="2841"/>
      <c r="Q277" s="2841"/>
      <c r="R277" s="2841"/>
      <c r="S277" s="2841"/>
      <c r="T277" s="2841"/>
      <c r="U277" s="2841"/>
      <c r="V277" s="2841"/>
      <c r="W277" s="2841"/>
      <c r="X277" s="2841"/>
      <c r="Y277" s="2841"/>
      <c r="Z277" s="2761"/>
      <c r="AA277" s="2761"/>
      <c r="AB277" s="2761"/>
      <c r="AC277" s="2761"/>
      <c r="AD277" s="2181" t="s">
        <v>28</v>
      </c>
      <c r="AE277" s="2181"/>
      <c r="AF277" s="2182" t="s">
        <v>444</v>
      </c>
      <c r="AG277" s="7"/>
      <c r="AY277" s="7"/>
    </row>
    <row r="278" spans="2:79" ht="18" customHeight="1" thickBot="1" x14ac:dyDescent="0.45">
      <c r="B278" s="7"/>
      <c r="C278" s="8"/>
      <c r="D278" s="1603"/>
      <c r="E278" s="2592"/>
      <c r="F278" s="2592"/>
      <c r="G278" s="2842"/>
      <c r="H278" s="2843"/>
      <c r="I278" s="2843"/>
      <c r="J278" s="2843"/>
      <c r="K278" s="2843"/>
      <c r="L278" s="2843"/>
      <c r="M278" s="2843"/>
      <c r="N278" s="2843"/>
      <c r="O278" s="2843"/>
      <c r="P278" s="2843"/>
      <c r="Q278" s="2843"/>
      <c r="R278" s="2843"/>
      <c r="S278" s="2843"/>
      <c r="T278" s="2843"/>
      <c r="U278" s="2843"/>
      <c r="V278" s="2843"/>
      <c r="W278" s="2843"/>
      <c r="X278" s="2843"/>
      <c r="Y278" s="2843"/>
      <c r="Z278" s="2443"/>
      <c r="AA278" s="2443"/>
      <c r="AB278" s="2443"/>
      <c r="AC278" s="2443"/>
      <c r="AD278" s="1623"/>
      <c r="AE278" s="1623"/>
      <c r="AF278" s="2183"/>
      <c r="AG278" s="7"/>
      <c r="AY278" s="379"/>
      <c r="AZ278" s="165"/>
      <c r="BN278" s="66"/>
    </row>
    <row r="279" spans="2:79" ht="18" customHeight="1" x14ac:dyDescent="0.4">
      <c r="B279" s="7"/>
      <c r="C279" s="8"/>
      <c r="D279" s="1603"/>
      <c r="E279" s="2592"/>
      <c r="F279" s="2592"/>
      <c r="G279" s="2562" t="s">
        <v>645</v>
      </c>
      <c r="H279" s="2010"/>
      <c r="I279" s="2010"/>
      <c r="J279" s="2010"/>
      <c r="K279" s="2010"/>
      <c r="L279" s="2010"/>
      <c r="M279" s="2010"/>
      <c r="N279" s="2010"/>
      <c r="O279" s="2010"/>
      <c r="P279" s="2010"/>
      <c r="Q279" s="2010"/>
      <c r="R279" s="2010"/>
      <c r="S279" s="2010"/>
      <c r="T279" s="2010"/>
      <c r="U279" s="2010"/>
      <c r="V279" s="2010"/>
      <c r="W279" s="2010"/>
      <c r="X279" s="2010"/>
      <c r="Y279" s="2010"/>
      <c r="Z279" s="1997">
        <f>AR43</f>
        <v>0</v>
      </c>
      <c r="AA279" s="1997"/>
      <c r="AB279" s="1997"/>
      <c r="AC279" s="1997"/>
      <c r="AD279" s="2181" t="s">
        <v>28</v>
      </c>
      <c r="AE279" s="2181"/>
      <c r="AF279" s="2565" t="s">
        <v>801</v>
      </c>
      <c r="AG279" s="7"/>
      <c r="AY279" s="379"/>
      <c r="AZ279" s="165"/>
      <c r="BN279" s="66"/>
    </row>
    <row r="280" spans="2:79" ht="18" customHeight="1" thickBot="1" x14ac:dyDescent="0.45">
      <c r="B280" s="7"/>
      <c r="C280" s="8"/>
      <c r="D280" s="1603"/>
      <c r="E280" s="2592"/>
      <c r="F280" s="2592"/>
      <c r="G280" s="2563"/>
      <c r="H280" s="2564"/>
      <c r="I280" s="2564"/>
      <c r="J280" s="2564"/>
      <c r="K280" s="2564"/>
      <c r="L280" s="2564"/>
      <c r="M280" s="2564"/>
      <c r="N280" s="2564"/>
      <c r="O280" s="2564"/>
      <c r="P280" s="2564"/>
      <c r="Q280" s="2564"/>
      <c r="R280" s="2564"/>
      <c r="S280" s="2564"/>
      <c r="T280" s="2564"/>
      <c r="U280" s="2564"/>
      <c r="V280" s="2564"/>
      <c r="W280" s="2564"/>
      <c r="X280" s="2564"/>
      <c r="Y280" s="2564"/>
      <c r="Z280" s="1090"/>
      <c r="AA280" s="1090"/>
      <c r="AB280" s="1090"/>
      <c r="AC280" s="1090"/>
      <c r="AD280" s="894"/>
      <c r="AE280" s="894"/>
      <c r="AF280" s="895"/>
      <c r="AG280" s="7"/>
      <c r="AY280" s="379"/>
      <c r="AZ280" s="165"/>
      <c r="BN280" s="66"/>
    </row>
    <row r="281" spans="2:79" ht="18" customHeight="1" x14ac:dyDescent="0.4">
      <c r="B281" s="7"/>
      <c r="C281" s="8"/>
      <c r="D281" s="1603"/>
      <c r="E281" s="2592"/>
      <c r="F281" s="2592"/>
      <c r="G281" s="2566" t="s">
        <v>802</v>
      </c>
      <c r="H281" s="2567"/>
      <c r="I281" s="2567"/>
      <c r="J281" s="2567"/>
      <c r="K281" s="2567"/>
      <c r="L281" s="2567"/>
      <c r="M281" s="2567"/>
      <c r="N281" s="2567"/>
      <c r="O281" s="2567"/>
      <c r="P281" s="2567"/>
      <c r="Q281" s="2567"/>
      <c r="R281" s="2567"/>
      <c r="S281" s="2567"/>
      <c r="T281" s="2567"/>
      <c r="U281" s="2567"/>
      <c r="V281" s="2567"/>
      <c r="W281" s="2567"/>
      <c r="X281" s="2567"/>
      <c r="Y281" s="2567"/>
      <c r="Z281" s="2570">
        <f>Z275+Z279</f>
        <v>0</v>
      </c>
      <c r="AA281" s="2570"/>
      <c r="AB281" s="2570"/>
      <c r="AC281" s="2570"/>
      <c r="AD281" s="2181" t="s">
        <v>28</v>
      </c>
      <c r="AE281" s="2181"/>
      <c r="AF281" s="2182" t="s">
        <v>803</v>
      </c>
      <c r="AG281" s="7"/>
      <c r="AY281" s="379"/>
      <c r="AZ281" s="165"/>
      <c r="BN281" s="66"/>
    </row>
    <row r="282" spans="2:79" ht="18" customHeight="1" thickBot="1" x14ac:dyDescent="0.45">
      <c r="B282" s="7"/>
      <c r="C282" s="8"/>
      <c r="D282" s="2593"/>
      <c r="E282" s="2594"/>
      <c r="F282" s="2594"/>
      <c r="G282" s="2568"/>
      <c r="H282" s="2569"/>
      <c r="I282" s="2569"/>
      <c r="J282" s="2569"/>
      <c r="K282" s="2569"/>
      <c r="L282" s="2569"/>
      <c r="M282" s="2569"/>
      <c r="N282" s="2569"/>
      <c r="O282" s="2569"/>
      <c r="P282" s="2569"/>
      <c r="Q282" s="2569"/>
      <c r="R282" s="2569"/>
      <c r="S282" s="2569"/>
      <c r="T282" s="2569"/>
      <c r="U282" s="2569"/>
      <c r="V282" s="2569"/>
      <c r="W282" s="2569"/>
      <c r="X282" s="2569"/>
      <c r="Y282" s="2569"/>
      <c r="Z282" s="1998"/>
      <c r="AA282" s="1998"/>
      <c r="AB282" s="1998"/>
      <c r="AC282" s="1998"/>
      <c r="AD282" s="1623"/>
      <c r="AE282" s="1623"/>
      <c r="AF282" s="2183"/>
      <c r="AG282" s="7"/>
      <c r="AY282" s="379"/>
      <c r="AZ282" s="165"/>
      <c r="BN282" s="66"/>
    </row>
    <row r="283" spans="2:79" ht="15" customHeight="1" x14ac:dyDescent="0.4">
      <c r="B283" s="7"/>
      <c r="C283" s="8"/>
      <c r="D283" s="2835" t="s">
        <v>614</v>
      </c>
      <c r="E283" s="2835"/>
      <c r="F283" s="2835"/>
      <c r="G283" s="2837" t="s">
        <v>804</v>
      </c>
      <c r="H283" s="2838"/>
      <c r="I283" s="2838"/>
      <c r="J283" s="2838"/>
      <c r="K283" s="2838"/>
      <c r="L283" s="2838"/>
      <c r="M283" s="2838"/>
      <c r="N283" s="2838"/>
      <c r="O283" s="2838"/>
      <c r="P283" s="2838"/>
      <c r="Q283" s="2838"/>
      <c r="R283" s="2838"/>
      <c r="S283" s="2838"/>
      <c r="T283" s="2838"/>
      <c r="U283" s="2838"/>
      <c r="V283" s="2838"/>
      <c r="W283" s="2838"/>
      <c r="X283" s="2838"/>
      <c r="Y283" s="2839"/>
      <c r="Z283" s="1150">
        <f>AR47</f>
        <v>0</v>
      </c>
      <c r="AA283" s="1150"/>
      <c r="AB283" s="1150"/>
      <c r="AC283" s="1150"/>
      <c r="AD283" s="899" t="s">
        <v>28</v>
      </c>
      <c r="AE283" s="899"/>
      <c r="AF283" s="2565" t="s">
        <v>264</v>
      </c>
      <c r="AG283" s="7"/>
      <c r="AH283" s="7"/>
      <c r="AI283" s="7"/>
      <c r="AJ283" s="7"/>
      <c r="AK283" s="7"/>
      <c r="AL283" s="8"/>
      <c r="AM283" s="8"/>
      <c r="AN283" s="8"/>
      <c r="AO283" s="8"/>
      <c r="AP283" s="8"/>
      <c r="AQ283" s="8"/>
      <c r="AR283" s="185"/>
      <c r="AS283" s="185"/>
      <c r="AT283" s="185"/>
      <c r="AU283" s="185"/>
      <c r="AV283" s="379"/>
      <c r="AW283" s="379"/>
      <c r="AX283" s="379"/>
      <c r="AY283" s="379"/>
      <c r="AZ283" s="165"/>
      <c r="BN283" s="66"/>
      <c r="CA283" s="66"/>
    </row>
    <row r="284" spans="2:79" ht="15" customHeight="1" x14ac:dyDescent="0.4">
      <c r="B284" s="7"/>
      <c r="C284" s="8"/>
      <c r="D284" s="2835"/>
      <c r="E284" s="2835"/>
      <c r="F284" s="2835"/>
      <c r="G284" s="2559"/>
      <c r="H284" s="2560"/>
      <c r="I284" s="2560"/>
      <c r="J284" s="2560"/>
      <c r="K284" s="2560"/>
      <c r="L284" s="2560"/>
      <c r="M284" s="2560"/>
      <c r="N284" s="2560"/>
      <c r="O284" s="2560"/>
      <c r="P284" s="2560"/>
      <c r="Q284" s="2560"/>
      <c r="R284" s="2560"/>
      <c r="S284" s="2560"/>
      <c r="T284" s="2560"/>
      <c r="U284" s="2560"/>
      <c r="V284" s="2560"/>
      <c r="W284" s="2560"/>
      <c r="X284" s="2560"/>
      <c r="Y284" s="2561"/>
      <c r="Z284" s="880"/>
      <c r="AA284" s="880"/>
      <c r="AB284" s="880"/>
      <c r="AC284" s="880"/>
      <c r="AD284" s="882"/>
      <c r="AE284" s="882"/>
      <c r="AF284" s="883"/>
      <c r="AG284" s="7"/>
      <c r="AH284" s="7"/>
      <c r="AI284" s="7"/>
      <c r="AJ284" s="7"/>
      <c r="AK284" s="7"/>
      <c r="AL284" s="8"/>
      <c r="AM284" s="8"/>
      <c r="AN284" s="8"/>
      <c r="AO284" s="8"/>
      <c r="AP284" s="8"/>
      <c r="AQ284" s="8"/>
      <c r="AR284" s="185"/>
      <c r="AS284" s="185"/>
      <c r="AT284" s="185"/>
      <c r="AU284" s="185"/>
      <c r="AV284" s="379"/>
      <c r="AW284" s="379"/>
      <c r="AX284" s="379"/>
      <c r="AY284" s="379"/>
      <c r="AZ284" s="165"/>
      <c r="CA284" s="297"/>
    </row>
    <row r="285" spans="2:79" ht="15" customHeight="1" x14ac:dyDescent="0.4">
      <c r="B285" s="7"/>
      <c r="C285" s="8"/>
      <c r="D285" s="2835"/>
      <c r="E285" s="2835"/>
      <c r="F285" s="2835"/>
      <c r="G285" s="2195" t="s">
        <v>719</v>
      </c>
      <c r="H285" s="2196"/>
      <c r="I285" s="2196"/>
      <c r="J285" s="2196"/>
      <c r="K285" s="2196"/>
      <c r="L285" s="2196"/>
      <c r="M285" s="2196"/>
      <c r="N285" s="2196"/>
      <c r="O285" s="2196"/>
      <c r="P285" s="2196"/>
      <c r="Q285" s="2196"/>
      <c r="R285" s="2196"/>
      <c r="S285" s="2196"/>
      <c r="T285" s="2196"/>
      <c r="U285" s="2196"/>
      <c r="V285" s="2196"/>
      <c r="W285" s="2196"/>
      <c r="X285" s="2196"/>
      <c r="Y285" s="2196"/>
      <c r="Z285" s="880">
        <f>AR49</f>
        <v>0</v>
      </c>
      <c r="AA285" s="880"/>
      <c r="AB285" s="880"/>
      <c r="AC285" s="880"/>
      <c r="AD285" s="882" t="s">
        <v>28</v>
      </c>
      <c r="AE285" s="882"/>
      <c r="AF285" s="883" t="s">
        <v>266</v>
      </c>
      <c r="AG285" s="7"/>
      <c r="AH285" s="7"/>
      <c r="AI285" s="7"/>
      <c r="AJ285" s="7"/>
      <c r="AK285" s="7"/>
      <c r="AL285" s="8"/>
      <c r="AM285" s="8"/>
      <c r="AN285" s="8"/>
      <c r="AO285" s="8"/>
      <c r="AP285" s="8"/>
      <c r="AQ285" s="8"/>
      <c r="AR285" s="185"/>
      <c r="AS285" s="185"/>
      <c r="AT285" s="185"/>
      <c r="AU285" s="185"/>
      <c r="AV285" s="379"/>
      <c r="AW285" s="379"/>
      <c r="AX285" s="379"/>
      <c r="AY285" s="379"/>
      <c r="AZ285" s="165"/>
    </row>
    <row r="286" spans="2:79" ht="15" customHeight="1" thickBot="1" x14ac:dyDescent="0.45">
      <c r="B286" s="7"/>
      <c r="C286" s="8"/>
      <c r="D286" s="2836"/>
      <c r="E286" s="2836"/>
      <c r="F286" s="2836"/>
      <c r="G286" s="2197"/>
      <c r="H286" s="2197"/>
      <c r="I286" s="2197"/>
      <c r="J286" s="2197"/>
      <c r="K286" s="2197"/>
      <c r="L286" s="2197"/>
      <c r="M286" s="2197"/>
      <c r="N286" s="2197"/>
      <c r="O286" s="2197"/>
      <c r="P286" s="2197"/>
      <c r="Q286" s="2197"/>
      <c r="R286" s="2197"/>
      <c r="S286" s="2197"/>
      <c r="T286" s="2197"/>
      <c r="U286" s="2197"/>
      <c r="V286" s="2197"/>
      <c r="W286" s="2197"/>
      <c r="X286" s="2197"/>
      <c r="Y286" s="2197"/>
      <c r="Z286" s="1148"/>
      <c r="AA286" s="1148"/>
      <c r="AB286" s="1148"/>
      <c r="AC286" s="1148"/>
      <c r="AD286" s="894"/>
      <c r="AE286" s="894"/>
      <c r="AF286" s="2083"/>
      <c r="AG286" s="7"/>
      <c r="AH286" s="7"/>
      <c r="AI286" s="7"/>
      <c r="AJ286" s="7"/>
      <c r="AK286" s="7"/>
      <c r="AL286" s="8"/>
      <c r="AM286" s="8"/>
      <c r="AN286" s="8"/>
      <c r="AO286" s="8"/>
      <c r="AP286" s="8"/>
      <c r="AQ286" s="8"/>
      <c r="AR286" s="185"/>
      <c r="AS286" s="185"/>
      <c r="AT286" s="185"/>
      <c r="AU286" s="185"/>
      <c r="AV286" s="379"/>
      <c r="AW286" s="379"/>
      <c r="AX286" s="379"/>
      <c r="AY286" s="379"/>
      <c r="AZ286" s="165"/>
      <c r="BO286" s="66"/>
      <c r="BP286" s="66"/>
      <c r="BQ286" s="66"/>
      <c r="BR286" s="66"/>
      <c r="BS286" s="66"/>
      <c r="BT286" s="66"/>
      <c r="BU286" s="66"/>
      <c r="BV286" s="66"/>
      <c r="BW286" s="66"/>
      <c r="BX286" s="66"/>
      <c r="BY286" s="66"/>
      <c r="BZ286" s="66"/>
    </row>
    <row r="287" spans="2:79" ht="15" customHeight="1" x14ac:dyDescent="0.4">
      <c r="B287" s="7"/>
      <c r="C287" s="8"/>
      <c r="D287" s="2831" t="s">
        <v>805</v>
      </c>
      <c r="E287" s="2832"/>
      <c r="F287" s="2832"/>
      <c r="G287" s="2832"/>
      <c r="H287" s="2832"/>
      <c r="I287" s="2832"/>
      <c r="J287" s="2832"/>
      <c r="K287" s="2832"/>
      <c r="L287" s="2832"/>
      <c r="M287" s="2832"/>
      <c r="N287" s="2832"/>
      <c r="O287" s="2832"/>
      <c r="P287" s="2832"/>
      <c r="Q287" s="2832"/>
      <c r="R287" s="2832"/>
      <c r="S287" s="2832"/>
      <c r="T287" s="2832"/>
      <c r="U287" s="2832"/>
      <c r="V287" s="2832"/>
      <c r="W287" s="2832"/>
      <c r="X287" s="2832"/>
      <c r="Y287" s="2832"/>
      <c r="Z287" s="2180">
        <f>Z281+Z283+Z285</f>
        <v>0</v>
      </c>
      <c r="AA287" s="2180"/>
      <c r="AB287" s="2180"/>
      <c r="AC287" s="2180"/>
      <c r="AD287" s="2181" t="s">
        <v>28</v>
      </c>
      <c r="AE287" s="2181"/>
      <c r="AF287" s="2182" t="s">
        <v>398</v>
      </c>
      <c r="AG287" s="7"/>
      <c r="AH287" s="7"/>
      <c r="AI287" s="7"/>
      <c r="AJ287" s="7"/>
      <c r="AK287" s="7"/>
      <c r="AL287" s="8"/>
      <c r="AM287" s="8"/>
      <c r="AN287" s="8"/>
      <c r="AO287" s="8"/>
      <c r="AP287" s="8"/>
      <c r="AQ287" s="8"/>
      <c r="AR287" s="185"/>
      <c r="AS287" s="185"/>
      <c r="AT287" s="185"/>
      <c r="AU287" s="185"/>
      <c r="AV287" s="379"/>
      <c r="AW287" s="379"/>
      <c r="AX287" s="379"/>
      <c r="AY287" s="379"/>
      <c r="AZ287" s="165"/>
      <c r="BO287" s="380"/>
      <c r="BP287" s="380"/>
      <c r="BQ287" s="380"/>
      <c r="BR287" s="380"/>
      <c r="BS287" s="380"/>
      <c r="BT287" s="380"/>
      <c r="BU287" s="380"/>
      <c r="BV287" s="381"/>
      <c r="BW287" s="297"/>
      <c r="BX287" s="297"/>
      <c r="BY287" s="297"/>
      <c r="BZ287" s="297"/>
    </row>
    <row r="288" spans="2:79" ht="15" customHeight="1" thickBot="1" x14ac:dyDescent="0.45">
      <c r="B288" s="7"/>
      <c r="C288" s="8"/>
      <c r="D288" s="2833"/>
      <c r="E288" s="2834"/>
      <c r="F288" s="2834"/>
      <c r="G288" s="2834"/>
      <c r="H288" s="2834"/>
      <c r="I288" s="2834"/>
      <c r="J288" s="2834"/>
      <c r="K288" s="2834"/>
      <c r="L288" s="2834"/>
      <c r="M288" s="2834"/>
      <c r="N288" s="2834"/>
      <c r="O288" s="2834"/>
      <c r="P288" s="2834"/>
      <c r="Q288" s="2834"/>
      <c r="R288" s="2834"/>
      <c r="S288" s="2834"/>
      <c r="T288" s="2834"/>
      <c r="U288" s="2834"/>
      <c r="V288" s="2834"/>
      <c r="W288" s="2834"/>
      <c r="X288" s="2834"/>
      <c r="Y288" s="2834"/>
      <c r="Z288" s="1965"/>
      <c r="AA288" s="1965"/>
      <c r="AB288" s="1965"/>
      <c r="AC288" s="1965"/>
      <c r="AD288" s="1623"/>
      <c r="AE288" s="1623"/>
      <c r="AF288" s="2183"/>
      <c r="AG288" s="7"/>
      <c r="AH288" s="7"/>
      <c r="AI288" s="7"/>
      <c r="AJ288" s="7"/>
      <c r="AK288" s="7"/>
      <c r="AL288" s="8"/>
      <c r="AM288" s="8"/>
      <c r="AN288" s="8"/>
      <c r="AO288" s="8"/>
      <c r="AP288" s="8"/>
      <c r="AQ288" s="8"/>
      <c r="AR288" s="185"/>
      <c r="AS288" s="185"/>
      <c r="AT288" s="185"/>
      <c r="AU288" s="185"/>
      <c r="AV288" s="379"/>
      <c r="AW288" s="379"/>
      <c r="AX288" s="379"/>
      <c r="AY288" s="379"/>
      <c r="AZ288" s="165"/>
    </row>
    <row r="289" spans="4:58" ht="27" customHeight="1" x14ac:dyDescent="0.4">
      <c r="D289" s="2184" t="s">
        <v>806</v>
      </c>
      <c r="E289" s="2184"/>
      <c r="F289" s="2184"/>
      <c r="G289" s="2184"/>
      <c r="H289" s="2184"/>
      <c r="I289" s="2184"/>
      <c r="J289" s="2184"/>
      <c r="K289" s="2184"/>
      <c r="L289" s="2184"/>
      <c r="M289" s="2184"/>
      <c r="N289" s="2184"/>
      <c r="O289" s="2184"/>
      <c r="P289" s="2184"/>
      <c r="Q289" s="2184"/>
      <c r="R289" s="2184"/>
      <c r="S289" s="2184"/>
      <c r="T289" s="2184"/>
      <c r="U289" s="2184"/>
      <c r="V289" s="2184"/>
      <c r="W289" s="2184"/>
      <c r="X289" s="2184"/>
      <c r="Y289" s="2184"/>
      <c r="Z289" s="2184"/>
      <c r="AA289" s="2184"/>
      <c r="AB289" s="2184"/>
      <c r="AC289" s="2184"/>
      <c r="AD289" s="2184"/>
      <c r="AE289" s="2184"/>
      <c r="AF289" s="2184"/>
      <c r="AG289" s="2184"/>
      <c r="AH289" s="2184"/>
      <c r="AI289" s="2184"/>
      <c r="AJ289" s="2184"/>
      <c r="AK289" s="2184"/>
      <c r="AL289" s="2184"/>
      <c r="AM289" s="2184"/>
      <c r="AN289" s="2184"/>
      <c r="AO289" s="2184"/>
      <c r="AP289" s="2184"/>
      <c r="AQ289" s="2184"/>
      <c r="AR289" s="2184"/>
      <c r="AS289" s="2184"/>
      <c r="AT289" s="2184"/>
      <c r="AU289" s="2184"/>
      <c r="AV289" s="2184"/>
      <c r="AW289" s="2184"/>
      <c r="AX289" s="2184"/>
      <c r="AY289" s="2184"/>
      <c r="AZ289" s="2184"/>
      <c r="BA289" s="2184"/>
      <c r="BB289" s="2184"/>
      <c r="BC289" s="2184"/>
      <c r="BD289" s="2184"/>
      <c r="BE289" s="2184"/>
      <c r="BF289" s="2184"/>
    </row>
    <row r="290" spans="4:58" ht="27" customHeight="1" x14ac:dyDescent="0.4">
      <c r="D290" s="2185" t="s">
        <v>618</v>
      </c>
      <c r="E290" s="2185"/>
      <c r="F290" s="2185"/>
      <c r="G290" s="2185"/>
      <c r="H290" s="2185"/>
      <c r="I290" s="2185"/>
      <c r="J290" s="2185"/>
      <c r="K290" s="2185"/>
      <c r="L290" s="2185"/>
      <c r="M290" s="2185"/>
      <c r="N290" s="2185"/>
      <c r="O290" s="2185"/>
      <c r="P290" s="2185"/>
      <c r="Q290" s="2185"/>
      <c r="R290" s="2185"/>
      <c r="S290" s="2185"/>
      <c r="T290" s="2185"/>
      <c r="U290" s="2185"/>
      <c r="V290" s="2185"/>
      <c r="W290" s="2185"/>
      <c r="X290" s="2185"/>
      <c r="Y290" s="2185"/>
      <c r="Z290" s="2185"/>
      <c r="AA290" s="2185"/>
      <c r="AB290" s="2185"/>
      <c r="AC290" s="2185"/>
      <c r="AD290" s="2185"/>
      <c r="AE290" s="2185"/>
      <c r="AF290" s="2185"/>
      <c r="AG290" s="2185"/>
      <c r="AH290" s="2185"/>
      <c r="AI290" s="2185"/>
      <c r="AJ290" s="2185"/>
      <c r="AK290" s="2185"/>
      <c r="AL290" s="2185"/>
      <c r="AM290" s="2185"/>
      <c r="AN290" s="2185"/>
      <c r="AO290" s="2185"/>
      <c r="AP290" s="2185"/>
      <c r="AQ290" s="2185"/>
      <c r="AR290" s="2185"/>
      <c r="AS290" s="2185"/>
      <c r="AT290" s="2185"/>
      <c r="AU290" s="2185"/>
      <c r="AV290" s="2185"/>
      <c r="AW290" s="2185"/>
      <c r="AX290" s="2185"/>
      <c r="AY290" s="2185"/>
      <c r="AZ290" s="2185"/>
      <c r="BA290" s="2185"/>
      <c r="BB290" s="2185"/>
      <c r="BC290" s="2185"/>
      <c r="BD290" s="2185"/>
      <c r="BE290" s="2185"/>
      <c r="BF290" s="2185"/>
    </row>
    <row r="291" spans="4:58" ht="27" customHeight="1" x14ac:dyDescent="0.4">
      <c r="D291" s="2175" t="s">
        <v>619</v>
      </c>
      <c r="E291" s="2175"/>
      <c r="F291" s="2175"/>
      <c r="G291" s="2175"/>
      <c r="H291" s="2175"/>
      <c r="I291" s="2175"/>
      <c r="J291" s="2175"/>
      <c r="K291" s="2175"/>
      <c r="L291" s="2175"/>
      <c r="M291" s="2175"/>
      <c r="N291" s="2175"/>
      <c r="O291" s="2175"/>
      <c r="P291" s="2175"/>
      <c r="Q291" s="2175"/>
      <c r="R291" s="2175"/>
      <c r="S291" s="2175"/>
      <c r="T291" s="2175"/>
      <c r="U291" s="2175"/>
      <c r="V291" s="2175"/>
      <c r="W291" s="2175"/>
      <c r="X291" s="2175"/>
      <c r="Y291" s="2175"/>
      <c r="Z291" s="2175"/>
      <c r="AA291" s="2175"/>
      <c r="AB291" s="2175"/>
      <c r="AC291" s="2175"/>
      <c r="AD291" s="2175"/>
      <c r="AE291" s="2175"/>
      <c r="AF291" s="2175"/>
      <c r="AG291" s="2175"/>
      <c r="AH291" s="2175"/>
      <c r="AI291" s="2175"/>
      <c r="AJ291" s="2175"/>
      <c r="AK291" s="2175"/>
      <c r="AL291" s="2175"/>
      <c r="AM291" s="2175"/>
      <c r="AN291" s="2175"/>
      <c r="AO291" s="2175"/>
      <c r="AP291" s="2175"/>
      <c r="AQ291" s="2175"/>
      <c r="AR291" s="2175"/>
      <c r="AS291" s="2175"/>
      <c r="AT291" s="2175"/>
      <c r="AU291" s="2175"/>
      <c r="AV291" s="2175"/>
      <c r="AW291" s="2175"/>
      <c r="AX291" s="2175"/>
      <c r="AY291" s="2175"/>
      <c r="AZ291" s="2175"/>
      <c r="BA291" s="2175"/>
      <c r="BB291" s="2175"/>
      <c r="BC291" s="2175"/>
      <c r="BD291" s="2175"/>
      <c r="BE291" s="2175"/>
      <c r="BF291" s="2175"/>
    </row>
    <row r="292" spans="4:58" ht="20.25" customHeight="1" x14ac:dyDescent="0.4">
      <c r="D292" s="2540"/>
      <c r="E292" s="2540"/>
      <c r="F292" s="2540"/>
      <c r="G292" s="2540"/>
      <c r="H292" s="2540"/>
      <c r="I292" s="2540"/>
      <c r="J292" s="2540"/>
      <c r="K292" s="2540"/>
      <c r="L292" s="2540"/>
      <c r="M292" s="2540"/>
      <c r="N292" s="2540"/>
      <c r="O292" s="2540"/>
      <c r="P292" s="2540"/>
      <c r="Q292" s="2540"/>
      <c r="R292" s="2540"/>
      <c r="S292" s="2540"/>
      <c r="T292" s="2540"/>
      <c r="U292" s="2540"/>
      <c r="V292" s="2540"/>
      <c r="W292" s="2540"/>
      <c r="X292" s="2540"/>
      <c r="Y292" s="2540"/>
      <c r="Z292" s="2540"/>
      <c r="AA292" s="2540"/>
      <c r="AB292" s="2540"/>
      <c r="AC292" s="2540"/>
      <c r="AD292" s="2540"/>
      <c r="AE292" s="2540"/>
      <c r="AF292" s="2540"/>
      <c r="AG292" s="2540"/>
      <c r="AH292" s="2540"/>
      <c r="AI292" s="2540"/>
      <c r="AJ292" s="2540"/>
      <c r="AK292" s="2540"/>
      <c r="AL292" s="2540"/>
      <c r="AM292" s="2540"/>
      <c r="AN292" s="2540"/>
      <c r="AO292" s="2540"/>
      <c r="AP292" s="2540"/>
      <c r="AQ292" s="2540"/>
      <c r="AR292" s="2540"/>
      <c r="AS292" s="2540"/>
      <c r="AT292" s="2540"/>
      <c r="AU292" s="2540"/>
      <c r="AV292" s="2540"/>
      <c r="AW292" s="2540"/>
      <c r="AX292" s="2540"/>
      <c r="AY292" s="2540"/>
      <c r="AZ292" s="2540"/>
      <c r="BA292" s="2540"/>
      <c r="BB292" s="2540"/>
      <c r="BC292" s="2540"/>
      <c r="BD292" s="2540"/>
      <c r="BE292" s="2540"/>
      <c r="BF292" s="2540"/>
    </row>
    <row r="293" spans="4:58" ht="15" customHeight="1" x14ac:dyDescent="0.4"/>
    <row r="294" spans="4:58" ht="15" customHeight="1" x14ac:dyDescent="0.4"/>
    <row r="295" spans="4:58" ht="15" customHeight="1" x14ac:dyDescent="0.4"/>
    <row r="296" spans="4:58" ht="15" customHeight="1" x14ac:dyDescent="0.4"/>
    <row r="297" spans="4:58" ht="15" customHeight="1" x14ac:dyDescent="0.4"/>
    <row r="298" spans="4:58" ht="15" customHeight="1" x14ac:dyDescent="0.4"/>
    <row r="299" spans="4:58" ht="15" customHeight="1" x14ac:dyDescent="0.4"/>
    <row r="300" spans="4:58" ht="15" customHeight="1" x14ac:dyDescent="0.4"/>
    <row r="301" spans="4:58" ht="15" customHeight="1" x14ac:dyDescent="0.4"/>
    <row r="302" spans="4:58" ht="15" customHeight="1" x14ac:dyDescent="0.4"/>
    <row r="303" spans="4:58" ht="15" customHeight="1" x14ac:dyDescent="0.4"/>
    <row r="304" spans="4:58" ht="15" customHeight="1" x14ac:dyDescent="0.4"/>
    <row r="305" ht="15" customHeight="1" x14ac:dyDescent="0.4"/>
    <row r="306" ht="15" customHeight="1" x14ac:dyDescent="0.4"/>
    <row r="307" ht="15" customHeight="1" x14ac:dyDescent="0.4"/>
    <row r="308" ht="15" customHeight="1" x14ac:dyDescent="0.4"/>
    <row r="309" ht="15" customHeight="1" x14ac:dyDescent="0.4"/>
    <row r="310" ht="15" customHeight="1" x14ac:dyDescent="0.4"/>
    <row r="311" ht="15" customHeight="1" x14ac:dyDescent="0.4"/>
    <row r="312" ht="15" customHeight="1" x14ac:dyDescent="0.4"/>
    <row r="313" ht="15" customHeight="1" x14ac:dyDescent="0.4"/>
    <row r="314" ht="15" customHeight="1" x14ac:dyDescent="0.4"/>
    <row r="315" ht="15" customHeight="1" x14ac:dyDescent="0.4"/>
    <row r="316" ht="15" customHeight="1" x14ac:dyDescent="0.4"/>
    <row r="317" ht="15" customHeight="1" x14ac:dyDescent="0.4"/>
    <row r="318" ht="15" customHeight="1" x14ac:dyDescent="0.4"/>
    <row r="319" ht="15" customHeight="1" x14ac:dyDescent="0.4"/>
    <row r="320"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row r="373" ht="15" customHeight="1" x14ac:dyDescent="0.4"/>
    <row r="374" ht="15" customHeight="1" x14ac:dyDescent="0.4"/>
    <row r="375" ht="15" customHeight="1" x14ac:dyDescent="0.4"/>
    <row r="376" ht="15" customHeight="1" x14ac:dyDescent="0.4"/>
    <row r="377" ht="15" customHeight="1" x14ac:dyDescent="0.4"/>
    <row r="378" ht="15" customHeight="1" x14ac:dyDescent="0.4"/>
    <row r="379" ht="15" customHeight="1" x14ac:dyDescent="0.4"/>
    <row r="380" ht="15" customHeight="1" x14ac:dyDescent="0.4"/>
    <row r="381" ht="15" customHeight="1" x14ac:dyDescent="0.4"/>
    <row r="382" ht="15" customHeight="1" x14ac:dyDescent="0.4"/>
    <row r="383" ht="15" customHeight="1" x14ac:dyDescent="0.4"/>
    <row r="384" ht="15" customHeight="1" x14ac:dyDescent="0.4"/>
    <row r="385" ht="15" customHeight="1" x14ac:dyDescent="0.4"/>
    <row r="386" ht="15" customHeight="1" x14ac:dyDescent="0.4"/>
    <row r="387" ht="15" customHeight="1" x14ac:dyDescent="0.4"/>
    <row r="388" ht="15" customHeight="1" x14ac:dyDescent="0.4"/>
    <row r="389" ht="15" customHeight="1" x14ac:dyDescent="0.4"/>
    <row r="390" ht="15" customHeight="1" x14ac:dyDescent="0.4"/>
    <row r="391" ht="15" customHeight="1" x14ac:dyDescent="0.4"/>
    <row r="392" ht="15" customHeight="1" x14ac:dyDescent="0.4"/>
    <row r="393" ht="15" customHeight="1" x14ac:dyDescent="0.4"/>
    <row r="394" ht="15" customHeight="1" x14ac:dyDescent="0.4"/>
    <row r="395" ht="15" customHeight="1" x14ac:dyDescent="0.4"/>
    <row r="396" ht="15" customHeight="1" x14ac:dyDescent="0.4"/>
    <row r="397" ht="15" customHeight="1" x14ac:dyDescent="0.4"/>
    <row r="398" ht="15" customHeight="1" x14ac:dyDescent="0.4"/>
    <row r="399" ht="15" customHeight="1" x14ac:dyDescent="0.4"/>
    <row r="400" ht="15" customHeight="1" x14ac:dyDescent="0.4"/>
    <row r="401" ht="15" customHeight="1" x14ac:dyDescent="0.4"/>
    <row r="402" ht="15" customHeight="1" x14ac:dyDescent="0.4"/>
    <row r="403" ht="15" customHeight="1" x14ac:dyDescent="0.4"/>
    <row r="404" ht="15" customHeight="1" x14ac:dyDescent="0.4"/>
    <row r="405" ht="15" customHeight="1" x14ac:dyDescent="0.4"/>
    <row r="406" ht="15" customHeight="1" x14ac:dyDescent="0.4"/>
    <row r="407" ht="15" customHeight="1" x14ac:dyDescent="0.4"/>
    <row r="408" ht="15" customHeight="1" x14ac:dyDescent="0.4"/>
    <row r="409" ht="15" customHeight="1" x14ac:dyDescent="0.4"/>
    <row r="410" ht="15" customHeight="1" x14ac:dyDescent="0.4"/>
    <row r="411" ht="15" customHeight="1" x14ac:dyDescent="0.4"/>
    <row r="412" ht="15" customHeight="1" x14ac:dyDescent="0.4"/>
    <row r="413" ht="15" customHeight="1" x14ac:dyDescent="0.4"/>
    <row r="414" ht="15" customHeight="1" x14ac:dyDescent="0.4"/>
    <row r="415" ht="15" customHeight="1" x14ac:dyDescent="0.4"/>
    <row r="416" ht="15" customHeight="1" x14ac:dyDescent="0.4"/>
    <row r="417" ht="15" customHeight="1" x14ac:dyDescent="0.4"/>
    <row r="418" ht="15" customHeight="1" x14ac:dyDescent="0.4"/>
    <row r="419" ht="15" customHeight="1" x14ac:dyDescent="0.4"/>
    <row r="420" ht="15" customHeight="1" x14ac:dyDescent="0.4"/>
    <row r="421" ht="15" customHeight="1" x14ac:dyDescent="0.4"/>
    <row r="422" ht="15" customHeight="1" x14ac:dyDescent="0.4"/>
    <row r="423" ht="15" customHeight="1" x14ac:dyDescent="0.4"/>
    <row r="424" ht="15" customHeight="1" x14ac:dyDescent="0.4"/>
    <row r="425" ht="15" customHeight="1" x14ac:dyDescent="0.4"/>
    <row r="426" ht="15" customHeight="1" x14ac:dyDescent="0.4"/>
    <row r="427" ht="15" customHeight="1" x14ac:dyDescent="0.4"/>
    <row r="428" ht="15" customHeight="1" x14ac:dyDescent="0.4"/>
    <row r="429" ht="15" customHeight="1" x14ac:dyDescent="0.4"/>
    <row r="430" ht="15" customHeight="1" x14ac:dyDescent="0.4"/>
    <row r="431" ht="15" customHeight="1" x14ac:dyDescent="0.4"/>
    <row r="432" ht="15" customHeight="1" x14ac:dyDescent="0.4"/>
    <row r="433" ht="15" customHeight="1" x14ac:dyDescent="0.4"/>
    <row r="434" ht="15" customHeight="1" x14ac:dyDescent="0.4"/>
    <row r="435" ht="15" customHeight="1" x14ac:dyDescent="0.4"/>
    <row r="436" ht="15" customHeight="1" x14ac:dyDescent="0.4"/>
    <row r="437" ht="15" customHeight="1" x14ac:dyDescent="0.4"/>
    <row r="438" ht="15" customHeight="1" x14ac:dyDescent="0.4"/>
    <row r="439" ht="15" customHeight="1" x14ac:dyDescent="0.4"/>
    <row r="440" ht="15" customHeight="1" x14ac:dyDescent="0.4"/>
    <row r="441" ht="15" customHeight="1" x14ac:dyDescent="0.4"/>
    <row r="442" ht="15" customHeight="1" x14ac:dyDescent="0.4"/>
    <row r="443" ht="15" customHeight="1" x14ac:dyDescent="0.4"/>
    <row r="444" ht="15" customHeight="1" x14ac:dyDescent="0.4"/>
    <row r="445" ht="15" customHeight="1" x14ac:dyDescent="0.4"/>
    <row r="446" ht="15" customHeight="1" x14ac:dyDescent="0.4"/>
    <row r="447" ht="15" customHeight="1" x14ac:dyDescent="0.4"/>
    <row r="448" ht="15" customHeight="1" x14ac:dyDescent="0.4"/>
    <row r="449" ht="15" customHeight="1" x14ac:dyDescent="0.4"/>
    <row r="450" ht="15" customHeight="1" x14ac:dyDescent="0.4"/>
    <row r="451" ht="15" customHeight="1" x14ac:dyDescent="0.4"/>
    <row r="452" ht="15" customHeight="1" x14ac:dyDescent="0.4"/>
    <row r="453" ht="15" customHeight="1" x14ac:dyDescent="0.4"/>
    <row r="454" ht="15" customHeight="1" x14ac:dyDescent="0.4"/>
    <row r="455" ht="15" customHeight="1" x14ac:dyDescent="0.4"/>
    <row r="456" ht="15" customHeight="1" x14ac:dyDescent="0.4"/>
    <row r="457" ht="15" customHeight="1" x14ac:dyDescent="0.4"/>
    <row r="458" ht="15" customHeight="1" x14ac:dyDescent="0.4"/>
    <row r="459" ht="15" customHeight="1" x14ac:dyDescent="0.4"/>
    <row r="460" ht="15" customHeight="1" x14ac:dyDescent="0.4"/>
    <row r="461" ht="15" customHeight="1" x14ac:dyDescent="0.4"/>
    <row r="462" ht="15" customHeight="1" x14ac:dyDescent="0.4"/>
    <row r="463" ht="15" customHeight="1" x14ac:dyDescent="0.4"/>
    <row r="464" ht="15" customHeight="1" x14ac:dyDescent="0.4"/>
    <row r="465" ht="15" customHeight="1" x14ac:dyDescent="0.4"/>
    <row r="466" ht="15" customHeight="1" x14ac:dyDescent="0.4"/>
    <row r="467" ht="15" customHeight="1" x14ac:dyDescent="0.4"/>
    <row r="468" ht="15" customHeight="1" x14ac:dyDescent="0.4"/>
    <row r="469" ht="15" customHeight="1" x14ac:dyDescent="0.4"/>
    <row r="470" ht="15" customHeight="1" x14ac:dyDescent="0.4"/>
    <row r="471" ht="15" customHeight="1" x14ac:dyDescent="0.4"/>
    <row r="472" ht="15" customHeight="1" x14ac:dyDescent="0.4"/>
    <row r="473" ht="15" customHeight="1" x14ac:dyDescent="0.4"/>
    <row r="474" ht="15" customHeight="1" x14ac:dyDescent="0.4"/>
    <row r="475" ht="15" customHeight="1" x14ac:dyDescent="0.4"/>
    <row r="476" ht="15" customHeight="1" x14ac:dyDescent="0.4"/>
    <row r="477" ht="15" customHeight="1" x14ac:dyDescent="0.4"/>
    <row r="478" ht="15" customHeight="1" x14ac:dyDescent="0.4"/>
  </sheetData>
  <sheetProtection formatCells="0" formatRows="0" insertRows="0"/>
  <mergeCells count="678">
    <mergeCell ref="AX3:BG3"/>
    <mergeCell ref="F4:M6"/>
    <mergeCell ref="R4:V6"/>
    <mergeCell ref="AX4:BG4"/>
    <mergeCell ref="N5:Q6"/>
    <mergeCell ref="W5:AT6"/>
    <mergeCell ref="Y1:AC1"/>
    <mergeCell ref="AD1:AQ1"/>
    <mergeCell ref="AR1:AW1"/>
    <mergeCell ref="AX1:BD1"/>
    <mergeCell ref="BE1:BG1"/>
    <mergeCell ref="Y2:AC3"/>
    <mergeCell ref="AD2:AQ3"/>
    <mergeCell ref="AR2:AW2"/>
    <mergeCell ref="AX2:BG2"/>
    <mergeCell ref="AR3:AW3"/>
    <mergeCell ref="A8:BF8"/>
    <mergeCell ref="A9:BG9"/>
    <mergeCell ref="A10:BG10"/>
    <mergeCell ref="A14:F16"/>
    <mergeCell ref="G14:J16"/>
    <mergeCell ref="K14:L15"/>
    <mergeCell ref="N14:S16"/>
    <mergeCell ref="T14:W16"/>
    <mergeCell ref="X14:Y15"/>
    <mergeCell ref="Z14:AE16"/>
    <mergeCell ref="AR17:AW17"/>
    <mergeCell ref="AX17:AY17"/>
    <mergeCell ref="K18:L18"/>
    <mergeCell ref="X18:Y18"/>
    <mergeCell ref="AJ18:AK18"/>
    <mergeCell ref="AR18:AW18"/>
    <mergeCell ref="AX18:AY18"/>
    <mergeCell ref="K16:L16"/>
    <mergeCell ref="X16:Y16"/>
    <mergeCell ref="AJ16:AK16"/>
    <mergeCell ref="AX16:AY16"/>
    <mergeCell ref="K17:L17"/>
    <mergeCell ref="N17:S18"/>
    <mergeCell ref="T17:W18"/>
    <mergeCell ref="Z17:AE18"/>
    <mergeCell ref="AF14:AI16"/>
    <mergeCell ref="AJ14:AK15"/>
    <mergeCell ref="AL14:AQ16"/>
    <mergeCell ref="AR14:AW14"/>
    <mergeCell ref="AX14:AY15"/>
    <mergeCell ref="AR15:AW16"/>
    <mergeCell ref="A19:F20"/>
    <mergeCell ref="G19:J20"/>
    <mergeCell ref="K19:L19"/>
    <mergeCell ref="N19:S20"/>
    <mergeCell ref="T19:W20"/>
    <mergeCell ref="Z19:AE20"/>
    <mergeCell ref="AF17:AI18"/>
    <mergeCell ref="AJ17:AK17"/>
    <mergeCell ref="AL17:AQ18"/>
    <mergeCell ref="A17:F18"/>
    <mergeCell ref="G17:J18"/>
    <mergeCell ref="AF19:AI20"/>
    <mergeCell ref="AJ19:AK19"/>
    <mergeCell ref="AL19:AQ20"/>
    <mergeCell ref="AR19:AW19"/>
    <mergeCell ref="AX19:AY19"/>
    <mergeCell ref="K20:L20"/>
    <mergeCell ref="X20:Y20"/>
    <mergeCell ref="AJ20:AK20"/>
    <mergeCell ref="AR20:AW20"/>
    <mergeCell ref="AX20:AY20"/>
    <mergeCell ref="BL22:DJ23"/>
    <mergeCell ref="BE23:BG23"/>
    <mergeCell ref="AS24:AW25"/>
    <mergeCell ref="AX24:BD25"/>
    <mergeCell ref="BE24:BG24"/>
    <mergeCell ref="A25:AR25"/>
    <mergeCell ref="BE25:BG25"/>
    <mergeCell ref="A21:L21"/>
    <mergeCell ref="N21:AK21"/>
    <mergeCell ref="A22:AR22"/>
    <mergeCell ref="AS22:AW23"/>
    <mergeCell ref="AX22:BD23"/>
    <mergeCell ref="BE22:BG22"/>
    <mergeCell ref="A26:AR26"/>
    <mergeCell ref="AS26:AW27"/>
    <mergeCell ref="AX26:BD27"/>
    <mergeCell ref="BE26:BG26"/>
    <mergeCell ref="BE27:BG27"/>
    <mergeCell ref="B29:C32"/>
    <mergeCell ref="D29:I32"/>
    <mergeCell ref="J29:O32"/>
    <mergeCell ref="P29:R30"/>
    <mergeCell ref="S29:AC30"/>
    <mergeCell ref="BR29:CU29"/>
    <mergeCell ref="BR30:BU31"/>
    <mergeCell ref="BV30:BY31"/>
    <mergeCell ref="BZ30:CC31"/>
    <mergeCell ref="CD30:CF31"/>
    <mergeCell ref="CG30:CJ31"/>
    <mergeCell ref="CK30:CN31"/>
    <mergeCell ref="CO30:CR31"/>
    <mergeCell ref="CS30:CU31"/>
    <mergeCell ref="P31:W31"/>
    <mergeCell ref="X31:AC31"/>
    <mergeCell ref="AD31:AJ32"/>
    <mergeCell ref="AK31:AX32"/>
    <mergeCell ref="P32:S32"/>
    <mergeCell ref="T32:V32"/>
    <mergeCell ref="X32:Z32"/>
    <mergeCell ref="AA32:AB32"/>
    <mergeCell ref="AG29:AX30"/>
    <mergeCell ref="AA33:AB34"/>
    <mergeCell ref="AC33:AC34"/>
    <mergeCell ref="AD33:AJ34"/>
    <mergeCell ref="AK33:AX36"/>
    <mergeCell ref="BR33:BU34"/>
    <mergeCell ref="BV33:BY33"/>
    <mergeCell ref="CO32:CR32"/>
    <mergeCell ref="CS32:CU32"/>
    <mergeCell ref="B33:C46"/>
    <mergeCell ref="D33:I34"/>
    <mergeCell ref="J33:N34"/>
    <mergeCell ref="O33:O34"/>
    <mergeCell ref="P33:S34"/>
    <mergeCell ref="T33:V34"/>
    <mergeCell ref="W33:W34"/>
    <mergeCell ref="X33:Z34"/>
    <mergeCell ref="BR32:BU32"/>
    <mergeCell ref="BV32:BY32"/>
    <mergeCell ref="BZ32:CC32"/>
    <mergeCell ref="CD32:CF32"/>
    <mergeCell ref="CG32:CJ33"/>
    <mergeCell ref="CK32:CN32"/>
    <mergeCell ref="BZ33:CC33"/>
    <mergeCell ref="CD33:CF33"/>
    <mergeCell ref="CO33:CR33"/>
    <mergeCell ref="CS33:CU33"/>
    <mergeCell ref="BV34:BY34"/>
    <mergeCell ref="BZ34:CC34"/>
    <mergeCell ref="CD34:CF34"/>
    <mergeCell ref="CG34:CJ35"/>
    <mergeCell ref="CK34:CN34"/>
    <mergeCell ref="CO34:CR34"/>
    <mergeCell ref="CS34:CU34"/>
    <mergeCell ref="BZ35:CC35"/>
    <mergeCell ref="CK33:CN33"/>
    <mergeCell ref="X35:Z36"/>
    <mergeCell ref="AA35:AB36"/>
    <mergeCell ref="AC35:AC36"/>
    <mergeCell ref="AD35:AJ36"/>
    <mergeCell ref="BR35:BU35"/>
    <mergeCell ref="BV35:BY35"/>
    <mergeCell ref="D35:I36"/>
    <mergeCell ref="J35:N36"/>
    <mergeCell ref="O35:O36"/>
    <mergeCell ref="P35:S36"/>
    <mergeCell ref="T35:V36"/>
    <mergeCell ref="W35:W36"/>
    <mergeCell ref="CD35:CF35"/>
    <mergeCell ref="CK35:CN35"/>
    <mergeCell ref="CO35:CR35"/>
    <mergeCell ref="CS35:CU35"/>
    <mergeCell ref="BR36:BU37"/>
    <mergeCell ref="BV36:BY36"/>
    <mergeCell ref="BZ36:CC36"/>
    <mergeCell ref="CD36:CF36"/>
    <mergeCell ref="CG36:CU37"/>
    <mergeCell ref="AV37:AW38"/>
    <mergeCell ref="AX37:AX38"/>
    <mergeCell ref="BV37:BY37"/>
    <mergeCell ref="BZ37:CC37"/>
    <mergeCell ref="CD37:CF37"/>
    <mergeCell ref="D39:L40"/>
    <mergeCell ref="M39:O40"/>
    <mergeCell ref="P39:S40"/>
    <mergeCell ref="T39:V40"/>
    <mergeCell ref="W39:W40"/>
    <mergeCell ref="X37:Z38"/>
    <mergeCell ref="AA37:AB38"/>
    <mergeCell ref="AC37:AC38"/>
    <mergeCell ref="AD37:AJ38"/>
    <mergeCell ref="AK37:AQ38"/>
    <mergeCell ref="AR37:AU38"/>
    <mergeCell ref="D37:I38"/>
    <mergeCell ref="J37:N38"/>
    <mergeCell ref="O37:O38"/>
    <mergeCell ref="P37:S38"/>
    <mergeCell ref="T37:V38"/>
    <mergeCell ref="W37:W38"/>
    <mergeCell ref="AV41:AW42"/>
    <mergeCell ref="AX41:AX42"/>
    <mergeCell ref="D43:AF44"/>
    <mergeCell ref="AR43:AU44"/>
    <mergeCell ref="AV43:AW44"/>
    <mergeCell ref="AX43:AX44"/>
    <mergeCell ref="AV39:AW40"/>
    <mergeCell ref="AX39:AX40"/>
    <mergeCell ref="D41:O42"/>
    <mergeCell ref="P41:V42"/>
    <mergeCell ref="W41:W42"/>
    <mergeCell ref="X41:AB42"/>
    <mergeCell ref="AC41:AC42"/>
    <mergeCell ref="AD41:AJ42"/>
    <mergeCell ref="AK41:AQ42"/>
    <mergeCell ref="AR41:AU42"/>
    <mergeCell ref="X39:Z40"/>
    <mergeCell ref="AA39:AB40"/>
    <mergeCell ref="AC39:AC40"/>
    <mergeCell ref="AD39:AJ40"/>
    <mergeCell ref="AK39:AQ40"/>
    <mergeCell ref="AR39:AU40"/>
    <mergeCell ref="D45:AF46"/>
    <mergeCell ref="AR45:AU46"/>
    <mergeCell ref="AV45:AW46"/>
    <mergeCell ref="AX45:AX46"/>
    <mergeCell ref="B47:C50"/>
    <mergeCell ref="D47:AF48"/>
    <mergeCell ref="AR47:AU48"/>
    <mergeCell ref="AV47:AW48"/>
    <mergeCell ref="AX47:AX48"/>
    <mergeCell ref="D49:D50"/>
    <mergeCell ref="E49:AD50"/>
    <mergeCell ref="AE49:AF50"/>
    <mergeCell ref="AR49:AU50"/>
    <mergeCell ref="AV49:AW50"/>
    <mergeCell ref="AX49:AX50"/>
    <mergeCell ref="B51:AF52"/>
    <mergeCell ref="AR51:AU52"/>
    <mergeCell ref="AV51:AW52"/>
    <mergeCell ref="AX51:AX52"/>
    <mergeCell ref="B54:AF55"/>
    <mergeCell ref="AK54:AQ55"/>
    <mergeCell ref="AR54:AU55"/>
    <mergeCell ref="AV54:AW55"/>
    <mergeCell ref="AX54:AX55"/>
    <mergeCell ref="B56:AF57"/>
    <mergeCell ref="AG56:AJ57"/>
    <mergeCell ref="AK56:AO57"/>
    <mergeCell ref="AP56:AS57"/>
    <mergeCell ref="AT56:AX57"/>
    <mergeCell ref="AV59:AW60"/>
    <mergeCell ref="AX59:AX60"/>
    <mergeCell ref="B63:BF63"/>
    <mergeCell ref="B64:BF64"/>
    <mergeCell ref="B65:BF65"/>
    <mergeCell ref="B66:BG66"/>
    <mergeCell ref="B59:AF60"/>
    <mergeCell ref="AG59:AH60"/>
    <mergeCell ref="AI59:AL60"/>
    <mergeCell ref="AM59:AN60"/>
    <mergeCell ref="AO59:AS60"/>
    <mergeCell ref="AT59:AU60"/>
    <mergeCell ref="B68:BF69"/>
    <mergeCell ref="B70:BG71"/>
    <mergeCell ref="B72:BC72"/>
    <mergeCell ref="B73:BC73"/>
    <mergeCell ref="B74:BC74"/>
    <mergeCell ref="D78:L80"/>
    <mergeCell ref="M78:AF79"/>
    <mergeCell ref="AG78:AN80"/>
    <mergeCell ref="AO78:AU80"/>
    <mergeCell ref="AV78:BE80"/>
    <mergeCell ref="D84:L84"/>
    <mergeCell ref="M84:X84"/>
    <mergeCell ref="Y84:AI84"/>
    <mergeCell ref="AJ84:BE84"/>
    <mergeCell ref="D85:L85"/>
    <mergeCell ref="M85:X85"/>
    <mergeCell ref="Y85:AI85"/>
    <mergeCell ref="AJ85:BE85"/>
    <mergeCell ref="M80:AF80"/>
    <mergeCell ref="D81:L81"/>
    <mergeCell ref="M81:AF82"/>
    <mergeCell ref="AG81:AN83"/>
    <mergeCell ref="AO81:AU83"/>
    <mergeCell ref="AV81:BE83"/>
    <mergeCell ref="D82:L82"/>
    <mergeCell ref="D83:L83"/>
    <mergeCell ref="M83:AF83"/>
    <mergeCell ref="D86:BE86"/>
    <mergeCell ref="C89:BE89"/>
    <mergeCell ref="B90:J93"/>
    <mergeCell ref="K90:P93"/>
    <mergeCell ref="Q90:Z91"/>
    <mergeCell ref="AA90:AC93"/>
    <mergeCell ref="AD90:AH93"/>
    <mergeCell ref="AI90:AM93"/>
    <mergeCell ref="AN90:AS93"/>
    <mergeCell ref="AT90:BE92"/>
    <mergeCell ref="Q92:Z92"/>
    <mergeCell ref="Q93:Z93"/>
    <mergeCell ref="AT93:AV93"/>
    <mergeCell ref="AW93:BE93"/>
    <mergeCell ref="K94:P97"/>
    <mergeCell ref="Q94:Z95"/>
    <mergeCell ref="AA94:AC97"/>
    <mergeCell ref="AD94:AH97"/>
    <mergeCell ref="AI94:AM97"/>
    <mergeCell ref="AN94:AS97"/>
    <mergeCell ref="AT94:AV97"/>
    <mergeCell ref="AW94:BE97"/>
    <mergeCell ref="Q96:Z96"/>
    <mergeCell ref="Q97:Z97"/>
    <mergeCell ref="K98:P101"/>
    <mergeCell ref="Q98:Z99"/>
    <mergeCell ref="AA98:AC101"/>
    <mergeCell ref="AD98:AH101"/>
    <mergeCell ref="AI98:AM101"/>
    <mergeCell ref="AN98:AS101"/>
    <mergeCell ref="AT98:AV101"/>
    <mergeCell ref="AW98:BE101"/>
    <mergeCell ref="Q100:Z100"/>
    <mergeCell ref="Q101:Z101"/>
    <mergeCell ref="K102:P105"/>
    <mergeCell ref="Q102:Z103"/>
    <mergeCell ref="AA102:AC105"/>
    <mergeCell ref="AD102:AH105"/>
    <mergeCell ref="AI102:AM105"/>
    <mergeCell ref="AN102:AS105"/>
    <mergeCell ref="AT102:AV105"/>
    <mergeCell ref="AW102:BE105"/>
    <mergeCell ref="Q104:Z104"/>
    <mergeCell ref="Q105:Z105"/>
    <mergeCell ref="K106:P109"/>
    <mergeCell ref="Q106:Z107"/>
    <mergeCell ref="AA106:AC109"/>
    <mergeCell ref="AD106:AH109"/>
    <mergeCell ref="AI106:AM109"/>
    <mergeCell ref="AN106:AS109"/>
    <mergeCell ref="AT106:AV109"/>
    <mergeCell ref="AW106:BE109"/>
    <mergeCell ref="Q108:Z108"/>
    <mergeCell ref="Q109:Z109"/>
    <mergeCell ref="K110:P113"/>
    <mergeCell ref="Q110:Z111"/>
    <mergeCell ref="AA110:AC113"/>
    <mergeCell ref="AD110:AH113"/>
    <mergeCell ref="AI110:AM113"/>
    <mergeCell ref="AN110:AS113"/>
    <mergeCell ref="AT110:AV113"/>
    <mergeCell ref="AW110:BE113"/>
    <mergeCell ref="Q112:Z112"/>
    <mergeCell ref="Q113:Z113"/>
    <mergeCell ref="K114:P117"/>
    <mergeCell ref="Q114:Z115"/>
    <mergeCell ref="AA114:AC117"/>
    <mergeCell ref="AD114:AH117"/>
    <mergeCell ref="AI114:AM117"/>
    <mergeCell ref="AN114:AS117"/>
    <mergeCell ref="AT114:AV117"/>
    <mergeCell ref="AW114:BE117"/>
    <mergeCell ref="Q116:Z116"/>
    <mergeCell ref="Q117:Z117"/>
    <mergeCell ref="K118:P121"/>
    <mergeCell ref="Q118:Z119"/>
    <mergeCell ref="AA118:AC121"/>
    <mergeCell ref="AD118:AH121"/>
    <mergeCell ref="AI118:AM121"/>
    <mergeCell ref="AN118:AS121"/>
    <mergeCell ref="AT118:AV121"/>
    <mergeCell ref="AW118:BE121"/>
    <mergeCell ref="Q120:Z120"/>
    <mergeCell ref="Q121:Z121"/>
    <mergeCell ref="K122:P125"/>
    <mergeCell ref="Q122:Z123"/>
    <mergeCell ref="AA122:AC125"/>
    <mergeCell ref="AD122:AH125"/>
    <mergeCell ref="AI122:AM125"/>
    <mergeCell ref="AN122:AS125"/>
    <mergeCell ref="AT122:AV125"/>
    <mergeCell ref="AW122:BE125"/>
    <mergeCell ref="Q124:Z124"/>
    <mergeCell ref="Q125:Z125"/>
    <mergeCell ref="K126:P129"/>
    <mergeCell ref="Q126:Z127"/>
    <mergeCell ref="AA126:AC129"/>
    <mergeCell ref="AD126:AH129"/>
    <mergeCell ref="AI126:AM129"/>
    <mergeCell ref="AN126:AS129"/>
    <mergeCell ref="AT126:AV129"/>
    <mergeCell ref="AW126:BE129"/>
    <mergeCell ref="Q128:Z128"/>
    <mergeCell ref="Q129:Z129"/>
    <mergeCell ref="K130:P133"/>
    <mergeCell ref="Q130:Z131"/>
    <mergeCell ref="AA130:AC133"/>
    <mergeCell ref="AD130:AH133"/>
    <mergeCell ref="AI130:AM133"/>
    <mergeCell ref="AN130:AS133"/>
    <mergeCell ref="AT130:AV133"/>
    <mergeCell ref="AW130:BE133"/>
    <mergeCell ref="Q132:Z132"/>
    <mergeCell ref="Q133:Z133"/>
    <mergeCell ref="K134:P137"/>
    <mergeCell ref="Q134:Z135"/>
    <mergeCell ref="AA134:AC137"/>
    <mergeCell ref="AD134:AH137"/>
    <mergeCell ref="AI134:AM137"/>
    <mergeCell ref="AN134:AS137"/>
    <mergeCell ref="AT134:AV137"/>
    <mergeCell ref="AW134:BE137"/>
    <mergeCell ref="Q136:Z136"/>
    <mergeCell ref="Q137:Z137"/>
    <mergeCell ref="K138:P141"/>
    <mergeCell ref="Q138:Z139"/>
    <mergeCell ref="AA138:AC141"/>
    <mergeCell ref="AD138:AH141"/>
    <mergeCell ref="AI138:AM141"/>
    <mergeCell ref="AN138:AS141"/>
    <mergeCell ref="AT138:AV141"/>
    <mergeCell ref="AW138:BE141"/>
    <mergeCell ref="Q140:Z140"/>
    <mergeCell ref="Q141:Z141"/>
    <mergeCell ref="Q142:Z142"/>
    <mergeCell ref="AA142:AE142"/>
    <mergeCell ref="AF142:AH142"/>
    <mergeCell ref="AI142:AS142"/>
    <mergeCell ref="AT142:BE142"/>
    <mergeCell ref="Q143:Z143"/>
    <mergeCell ref="AA143:AE143"/>
    <mergeCell ref="AF143:AH143"/>
    <mergeCell ref="AI143:AS143"/>
    <mergeCell ref="AT143:BE143"/>
    <mergeCell ref="Q144:Z144"/>
    <mergeCell ref="AA144:AE144"/>
    <mergeCell ref="AF144:AH144"/>
    <mergeCell ref="AI144:AS144"/>
    <mergeCell ref="AT144:BE144"/>
    <mergeCell ref="AS147:BB148"/>
    <mergeCell ref="BC147:BE150"/>
    <mergeCell ref="Q149:Z149"/>
    <mergeCell ref="AS149:BB149"/>
    <mergeCell ref="Q150:Z150"/>
    <mergeCell ref="AS150:BB150"/>
    <mergeCell ref="B147:J150"/>
    <mergeCell ref="K147:P150"/>
    <mergeCell ref="Q147:Z148"/>
    <mergeCell ref="AA147:AC150"/>
    <mergeCell ref="AD147:AL150"/>
    <mergeCell ref="AM147:AR150"/>
    <mergeCell ref="Q151:Z152"/>
    <mergeCell ref="AA151:AC154"/>
    <mergeCell ref="AM151:AR154"/>
    <mergeCell ref="AS151:BB152"/>
    <mergeCell ref="BC151:BE154"/>
    <mergeCell ref="Q153:Z153"/>
    <mergeCell ref="AS153:BB153"/>
    <mergeCell ref="Q154:Z154"/>
    <mergeCell ref="AS154:BB154"/>
    <mergeCell ref="Q159:Z160"/>
    <mergeCell ref="AA159:AC162"/>
    <mergeCell ref="AS159:BB160"/>
    <mergeCell ref="BC159:BE162"/>
    <mergeCell ref="Q161:Z161"/>
    <mergeCell ref="AS161:BB161"/>
    <mergeCell ref="Q162:Z162"/>
    <mergeCell ref="AS162:BB162"/>
    <mergeCell ref="Q155:Z156"/>
    <mergeCell ref="AA155:AC158"/>
    <mergeCell ref="AS155:BB156"/>
    <mergeCell ref="BC155:BE158"/>
    <mergeCell ref="Q157:Z157"/>
    <mergeCell ref="AS157:BB157"/>
    <mergeCell ref="Q158:Z158"/>
    <mergeCell ref="AS158:BB158"/>
    <mergeCell ref="Q163:Z164"/>
    <mergeCell ref="AA163:AC166"/>
    <mergeCell ref="AM163:AR166"/>
    <mergeCell ref="AS163:BB164"/>
    <mergeCell ref="BC163:BE166"/>
    <mergeCell ref="Q165:Z165"/>
    <mergeCell ref="AS165:BB165"/>
    <mergeCell ref="Q166:Z166"/>
    <mergeCell ref="AS166:BB166"/>
    <mergeCell ref="Q171:Z172"/>
    <mergeCell ref="AA171:AC174"/>
    <mergeCell ref="AS171:BB172"/>
    <mergeCell ref="BC171:BE174"/>
    <mergeCell ref="Q173:Z173"/>
    <mergeCell ref="AS173:BB173"/>
    <mergeCell ref="Q174:Z174"/>
    <mergeCell ref="AS174:BB174"/>
    <mergeCell ref="Q167:Z168"/>
    <mergeCell ref="AA167:AC170"/>
    <mergeCell ref="AS167:BB168"/>
    <mergeCell ref="BC167:BE170"/>
    <mergeCell ref="Q169:Z169"/>
    <mergeCell ref="AS169:BB169"/>
    <mergeCell ref="Q170:Z170"/>
    <mergeCell ref="AS170:BB170"/>
    <mergeCell ref="D189:I191"/>
    <mergeCell ref="J189:AF190"/>
    <mergeCell ref="AG189:AL191"/>
    <mergeCell ref="AM189:AR191"/>
    <mergeCell ref="AS189:AX191"/>
    <mergeCell ref="AY189:BD191"/>
    <mergeCell ref="J191:AF191"/>
    <mergeCell ref="BA175:BC175"/>
    <mergeCell ref="BD175:BE175"/>
    <mergeCell ref="B176:BE176"/>
    <mergeCell ref="C185:BD185"/>
    <mergeCell ref="D186:I188"/>
    <mergeCell ref="J186:AF188"/>
    <mergeCell ref="AG186:AL188"/>
    <mergeCell ref="AM186:AR188"/>
    <mergeCell ref="AS186:AX188"/>
    <mergeCell ref="AY186:BD188"/>
    <mergeCell ref="B175:P175"/>
    <mergeCell ref="Q175:V175"/>
    <mergeCell ref="W175:Y175"/>
    <mergeCell ref="AA175:AI175"/>
    <mergeCell ref="AJ175:AN175"/>
    <mergeCell ref="AP175:AZ175"/>
    <mergeCell ref="D195:I197"/>
    <mergeCell ref="J195:AF196"/>
    <mergeCell ref="AG195:AL197"/>
    <mergeCell ref="AM195:AR197"/>
    <mergeCell ref="AS195:AX197"/>
    <mergeCell ref="AY195:BD197"/>
    <mergeCell ref="J197:AF197"/>
    <mergeCell ref="D192:I194"/>
    <mergeCell ref="J192:AF193"/>
    <mergeCell ref="AG192:AL194"/>
    <mergeCell ref="AM192:AR194"/>
    <mergeCell ref="AS192:AX194"/>
    <mergeCell ref="AY192:BD194"/>
    <mergeCell ref="J194:AF194"/>
    <mergeCell ref="V198:AA200"/>
    <mergeCell ref="AB198:AE200"/>
    <mergeCell ref="AF198:AG200"/>
    <mergeCell ref="AH198:AS200"/>
    <mergeCell ref="AT198:BD200"/>
    <mergeCell ref="D203:I205"/>
    <mergeCell ref="J203:AD205"/>
    <mergeCell ref="AE203:AJ205"/>
    <mergeCell ref="AK203:BE205"/>
    <mergeCell ref="D206:I208"/>
    <mergeCell ref="J206:AD207"/>
    <mergeCell ref="AK206:BE207"/>
    <mergeCell ref="J208:AD208"/>
    <mergeCell ref="AK208:BE208"/>
    <mergeCell ref="D209:I211"/>
    <mergeCell ref="J209:AD210"/>
    <mergeCell ref="AK209:BE210"/>
    <mergeCell ref="J211:AD211"/>
    <mergeCell ref="AK211:BE211"/>
    <mergeCell ref="AT216:AY216"/>
    <mergeCell ref="AT217:AY218"/>
    <mergeCell ref="AL218:AM218"/>
    <mergeCell ref="C219:N219"/>
    <mergeCell ref="P219:AM219"/>
    <mergeCell ref="AO220:AW222"/>
    <mergeCell ref="AX220:BD222"/>
    <mergeCell ref="AS212:AY212"/>
    <mergeCell ref="AZ212:BC212"/>
    <mergeCell ref="BD212:BE212"/>
    <mergeCell ref="C216:H218"/>
    <mergeCell ref="I216:L218"/>
    <mergeCell ref="P216:U218"/>
    <mergeCell ref="V216:Y218"/>
    <mergeCell ref="AB216:AG218"/>
    <mergeCell ref="AH216:AK218"/>
    <mergeCell ref="AN216:AS218"/>
    <mergeCell ref="D232:I234"/>
    <mergeCell ref="J232:AF233"/>
    <mergeCell ref="AG232:AL234"/>
    <mergeCell ref="AM232:AR234"/>
    <mergeCell ref="AS232:AX234"/>
    <mergeCell ref="AY232:BD234"/>
    <mergeCell ref="J234:AF234"/>
    <mergeCell ref="BE220:BG221"/>
    <mergeCell ref="BE222:BG222"/>
    <mergeCell ref="D229:I231"/>
    <mergeCell ref="J229:AF231"/>
    <mergeCell ref="AG229:AL231"/>
    <mergeCell ref="AM229:AR231"/>
    <mergeCell ref="AS229:AX231"/>
    <mergeCell ref="AY229:BD231"/>
    <mergeCell ref="D246:I248"/>
    <mergeCell ref="J246:AF247"/>
    <mergeCell ref="AG246:AL248"/>
    <mergeCell ref="AM246:AR248"/>
    <mergeCell ref="AS246:AX248"/>
    <mergeCell ref="AY246:BD248"/>
    <mergeCell ref="J248:AF248"/>
    <mergeCell ref="D235:BD235"/>
    <mergeCell ref="E236:BD237"/>
    <mergeCell ref="E238:BD239"/>
    <mergeCell ref="D240:BD240"/>
    <mergeCell ref="D243:I245"/>
    <mergeCell ref="J243:AF245"/>
    <mergeCell ref="AG243:AL245"/>
    <mergeCell ref="AM243:AR245"/>
    <mergeCell ref="AS243:AX245"/>
    <mergeCell ref="AY243:BD245"/>
    <mergeCell ref="D257:I259"/>
    <mergeCell ref="J257:AF258"/>
    <mergeCell ref="AG257:AL259"/>
    <mergeCell ref="AM257:AR259"/>
    <mergeCell ref="AS257:AX259"/>
    <mergeCell ref="AY257:BD259"/>
    <mergeCell ref="J259:AF259"/>
    <mergeCell ref="D249:BD251"/>
    <mergeCell ref="D254:I256"/>
    <mergeCell ref="J254:AF256"/>
    <mergeCell ref="AG254:AL256"/>
    <mergeCell ref="AM254:AR256"/>
    <mergeCell ref="AS254:AX256"/>
    <mergeCell ref="AY254:BD256"/>
    <mergeCell ref="D260:BD260"/>
    <mergeCell ref="D268:F270"/>
    <mergeCell ref="G268:L270"/>
    <mergeCell ref="M268:S270"/>
    <mergeCell ref="T268:AF270"/>
    <mergeCell ref="AG268:AK270"/>
    <mergeCell ref="AL268:AP270"/>
    <mergeCell ref="AQ268:AX270"/>
    <mergeCell ref="AY268:BF270"/>
    <mergeCell ref="D271:F282"/>
    <mergeCell ref="G271:L272"/>
    <mergeCell ref="M271:R272"/>
    <mergeCell ref="S271:S272"/>
    <mergeCell ref="T271:AF274"/>
    <mergeCell ref="AG271:AJ272"/>
    <mergeCell ref="AF275:AF276"/>
    <mergeCell ref="AG275:AJ276"/>
    <mergeCell ref="G279:Y280"/>
    <mergeCell ref="Z279:AC280"/>
    <mergeCell ref="AK271:AK272"/>
    <mergeCell ref="AL271:AO272"/>
    <mergeCell ref="AP271:AP272"/>
    <mergeCell ref="AQ271:AX272"/>
    <mergeCell ref="AY271:BF272"/>
    <mergeCell ref="G273:L274"/>
    <mergeCell ref="M273:R274"/>
    <mergeCell ref="S273:S274"/>
    <mergeCell ref="AG273:AJ274"/>
    <mergeCell ref="AK273:AK274"/>
    <mergeCell ref="AQ275:AX276"/>
    <mergeCell ref="AY275:BF276"/>
    <mergeCell ref="G277:Y278"/>
    <mergeCell ref="Z277:AC278"/>
    <mergeCell ref="AD277:AE278"/>
    <mergeCell ref="AF277:AF278"/>
    <mergeCell ref="AL273:AO274"/>
    <mergeCell ref="AP273:AP274"/>
    <mergeCell ref="AQ273:AX274"/>
    <mergeCell ref="AY273:BF274"/>
    <mergeCell ref="G275:L276"/>
    <mergeCell ref="M275:R276"/>
    <mergeCell ref="S275:S276"/>
    <mergeCell ref="T275:Y276"/>
    <mergeCell ref="Z275:AC276"/>
    <mergeCell ref="AD275:AE276"/>
    <mergeCell ref="AD279:AE280"/>
    <mergeCell ref="AF279:AF280"/>
    <mergeCell ref="G281:Y282"/>
    <mergeCell ref="Z281:AC282"/>
    <mergeCell ref="AD281:AE282"/>
    <mergeCell ref="AF281:AF282"/>
    <mergeCell ref="AK275:AK276"/>
    <mergeCell ref="AL275:AO276"/>
    <mergeCell ref="AP275:AP276"/>
    <mergeCell ref="D291:BF291"/>
    <mergeCell ref="D292:BF292"/>
    <mergeCell ref="D287:Y288"/>
    <mergeCell ref="Z287:AC288"/>
    <mergeCell ref="AD287:AE288"/>
    <mergeCell ref="AF287:AF288"/>
    <mergeCell ref="D289:BF289"/>
    <mergeCell ref="D290:BF290"/>
    <mergeCell ref="D283:F286"/>
    <mergeCell ref="G283:Y284"/>
    <mergeCell ref="Z283:AC284"/>
    <mergeCell ref="AD283:AE284"/>
    <mergeCell ref="AF283:AF284"/>
    <mergeCell ref="G285:Y286"/>
    <mergeCell ref="Z285:AC286"/>
    <mergeCell ref="AD285:AE286"/>
    <mergeCell ref="AF285:AF286"/>
  </mergeCells>
  <phoneticPr fontId="6"/>
  <conditionalFormatting sqref="BL236:IV240 BK235:IV235 A235:C240">
    <cfRule type="expression" dxfId="49" priority="50" stopIfTrue="1">
      <formula>"sum"</formula>
    </cfRule>
  </conditionalFormatting>
  <conditionalFormatting sqref="A249:C249 BI227 A214:XFD214 A223:XFD223">
    <cfRule type="expression" dxfId="48" priority="49" stopIfTrue="1">
      <formula>"sum"</formula>
    </cfRule>
  </conditionalFormatting>
  <conditionalFormatting sqref="J232:AL234">
    <cfRule type="expression" dxfId="47" priority="45" stopIfTrue="1">
      <formula>"sum"</formula>
    </cfRule>
  </conditionalFormatting>
  <conditionalFormatting sqref="A229:C234 BK229:IV234">
    <cfRule type="expression" dxfId="46" priority="48" stopIfTrue="1">
      <formula>"sum"</formula>
    </cfRule>
  </conditionalFormatting>
  <conditionalFormatting sqref="D232:I234 J229:AL231 AS229:BD231">
    <cfRule type="expression" dxfId="45" priority="47" stopIfTrue="1">
      <formula>"sum"</formula>
    </cfRule>
  </conditionalFormatting>
  <conditionalFormatting sqref="AY232:BD234">
    <cfRule type="expression" dxfId="44" priority="46" stopIfTrue="1">
      <formula>"sum"</formula>
    </cfRule>
  </conditionalFormatting>
  <conditionalFormatting sqref="BE229:BJ231">
    <cfRule type="expression" dxfId="43" priority="44" stopIfTrue="1">
      <formula>"sum"</formula>
    </cfRule>
  </conditionalFormatting>
  <conditionalFormatting sqref="BE232">
    <cfRule type="expression" dxfId="42" priority="43" stopIfTrue="1">
      <formula>"sum"</formula>
    </cfRule>
  </conditionalFormatting>
  <conditionalFormatting sqref="AM232:AX234">
    <cfRule type="expression" dxfId="41" priority="42" stopIfTrue="1">
      <formula>"sum"</formula>
    </cfRule>
  </conditionalFormatting>
  <conditionalFormatting sqref="D236">
    <cfRule type="expression" dxfId="40" priority="41" stopIfTrue="1">
      <formula>"sum"</formula>
    </cfRule>
  </conditionalFormatting>
  <conditionalFormatting sqref="A243:C248 BK243:IV248 BO249:IV249">
    <cfRule type="expression" dxfId="39" priority="40" stopIfTrue="1">
      <formula>"sum"</formula>
    </cfRule>
  </conditionalFormatting>
  <conditionalFormatting sqref="AM257:AX259">
    <cfRule type="expression" dxfId="38" priority="27" stopIfTrue="1">
      <formula>"sum"</formula>
    </cfRule>
  </conditionalFormatting>
  <conditionalFormatting sqref="J246:AL248">
    <cfRule type="expression" dxfId="37" priority="37" stopIfTrue="1">
      <formula>"sum"</formula>
    </cfRule>
  </conditionalFormatting>
  <conditionalFormatting sqref="D246:I248 J243:AL245 AS243:BD245 D249">
    <cfRule type="expression" dxfId="36" priority="39" stopIfTrue="1">
      <formula>"sum"</formula>
    </cfRule>
  </conditionalFormatting>
  <conditionalFormatting sqref="AY246:BD248">
    <cfRule type="expression" dxfId="35" priority="38" stopIfTrue="1">
      <formula>"sum"</formula>
    </cfRule>
  </conditionalFormatting>
  <conditionalFormatting sqref="BE243:BJ245">
    <cfRule type="expression" dxfId="34" priority="36" stopIfTrue="1">
      <formula>"sum"</formula>
    </cfRule>
  </conditionalFormatting>
  <conditionalFormatting sqref="BE246">
    <cfRule type="expression" dxfId="33" priority="35" stopIfTrue="1">
      <formula>"sum"</formula>
    </cfRule>
  </conditionalFormatting>
  <conditionalFormatting sqref="AM246:AX248">
    <cfRule type="expression" dxfId="32" priority="34" stopIfTrue="1">
      <formula>"sum"</formula>
    </cfRule>
  </conditionalFormatting>
  <conditionalFormatting sqref="J257:AL259">
    <cfRule type="expression" dxfId="31" priority="30" stopIfTrue="1">
      <formula>"sum"</formula>
    </cfRule>
  </conditionalFormatting>
  <conditionalFormatting sqref="A254:C260 BK254:IV260">
    <cfRule type="expression" dxfId="30" priority="33" stopIfTrue="1">
      <formula>"sum"</formula>
    </cfRule>
  </conditionalFormatting>
  <conditionalFormatting sqref="D257:I259 J254:AL256 AS254:BD256 D260">
    <cfRule type="expression" dxfId="29" priority="32" stopIfTrue="1">
      <formula>"sum"</formula>
    </cfRule>
  </conditionalFormatting>
  <conditionalFormatting sqref="AY257:BD259">
    <cfRule type="expression" dxfId="28" priority="31" stopIfTrue="1">
      <formula>"sum"</formula>
    </cfRule>
  </conditionalFormatting>
  <conditionalFormatting sqref="BE254:BJ256">
    <cfRule type="expression" dxfId="27" priority="29" stopIfTrue="1">
      <formula>"sum"</formula>
    </cfRule>
  </conditionalFormatting>
  <conditionalFormatting sqref="BE257">
    <cfRule type="expression" dxfId="26" priority="28" stopIfTrue="1">
      <formula>"sum"</formula>
    </cfRule>
  </conditionalFormatting>
  <conditionalFormatting sqref="A215:XFD215">
    <cfRule type="expression" dxfId="25" priority="26" stopIfTrue="1">
      <formula>"sum"</formula>
    </cfRule>
  </conditionalFormatting>
  <conditionalFormatting sqref="AO220 AX220 BE222 BE220">
    <cfRule type="expression" dxfId="24" priority="25" stopIfTrue="1">
      <formula>"sum"</formula>
    </cfRule>
  </conditionalFormatting>
  <conditionalFormatting sqref="AT217">
    <cfRule type="expression" dxfId="23" priority="23" stopIfTrue="1">
      <formula>"sum"</formula>
    </cfRule>
  </conditionalFormatting>
  <conditionalFormatting sqref="C219:C222 C216 BG216:IV219 M216:P216 M217:O218 Z216:AB216 Z217:AA218 AL216:AN216 AL217:AM217 I216 V216 AH216 AL218 AT216 AZ216:BF218 O219:P222 AN219:BF219 AN220:AN222 BL220:IV222">
    <cfRule type="expression" dxfId="22" priority="24" stopIfTrue="1">
      <formula>"sum"</formula>
    </cfRule>
  </conditionalFormatting>
  <conditionalFormatting sqref="C184 C178:IV178 A178 A184 A182:IV183">
    <cfRule type="expression" dxfId="21" priority="22" stopIfTrue="1">
      <formula>"sum"</formula>
    </cfRule>
  </conditionalFormatting>
  <conditionalFormatting sqref="A185:C185 D184:IV184 BE185:IV185">
    <cfRule type="expression" dxfId="20" priority="21" stopIfTrue="1">
      <formula>"sum"</formula>
    </cfRule>
  </conditionalFormatting>
  <conditionalFormatting sqref="E189:I191 D189:D192 D195 J186:AL188 AS186:IV188 BE189:IV197 A186:C197">
    <cfRule type="expression" dxfId="19" priority="20" stopIfTrue="1">
      <formula>"sum"</formula>
    </cfRule>
  </conditionalFormatting>
  <conditionalFormatting sqref="AY189:BD197">
    <cfRule type="expression" dxfId="18" priority="19" stopIfTrue="1">
      <formula>"sum"</formula>
    </cfRule>
  </conditionalFormatting>
  <conditionalFormatting sqref="J189:AX197">
    <cfRule type="expression" dxfId="17" priority="18" stopIfTrue="1">
      <formula>"sum"</formula>
    </cfRule>
  </conditionalFormatting>
  <conditionalFormatting sqref="A198:C199 D198 A200:T200 BK198:IV200 AF198 V198 AB198 AH198 AT198">
    <cfRule type="expression" dxfId="16" priority="17" stopIfTrue="1">
      <formula>"sum"</formula>
    </cfRule>
  </conditionalFormatting>
  <conditionalFormatting sqref="A201:IV201">
    <cfRule type="expression" dxfId="15" priority="16" stopIfTrue="1">
      <formula>"sum"</formula>
    </cfRule>
  </conditionalFormatting>
  <conditionalFormatting sqref="A202 C202">
    <cfRule type="expression" dxfId="14" priority="15" stopIfTrue="1">
      <formula>"sum"</formula>
    </cfRule>
  </conditionalFormatting>
  <conditionalFormatting sqref="D202:IV202">
    <cfRule type="expression" dxfId="13" priority="14" stopIfTrue="1">
      <formula>"sum"</formula>
    </cfRule>
  </conditionalFormatting>
  <conditionalFormatting sqref="A179:IV180 BO181:IV181">
    <cfRule type="expression" dxfId="12" priority="13" stopIfTrue="1">
      <formula>"sum"</formula>
    </cfRule>
  </conditionalFormatting>
  <conditionalFormatting sqref="A181:BN181">
    <cfRule type="expression" dxfId="11" priority="12" stopIfTrue="1">
      <formula>"sum"</formula>
    </cfRule>
  </conditionalFormatting>
  <conditionalFormatting sqref="A213 C213">
    <cfRule type="expression" dxfId="10" priority="11" stopIfTrue="1">
      <formula>"sum"</formula>
    </cfRule>
  </conditionalFormatting>
  <conditionalFormatting sqref="D213:IV213">
    <cfRule type="expression" dxfId="9" priority="10" stopIfTrue="1">
      <formula>"sum"</formula>
    </cfRule>
  </conditionalFormatting>
  <conditionalFormatting sqref="A203:C212 BJ203:IV212 BG212 BD212">
    <cfRule type="expression" dxfId="8" priority="9" stopIfTrue="1">
      <formula>"sum"</formula>
    </cfRule>
  </conditionalFormatting>
  <conditionalFormatting sqref="E206:I208 D206:D209 J212 T212 AE212:AJ212 J203">
    <cfRule type="expression" dxfId="7" priority="8" stopIfTrue="1">
      <formula>"sum"</formula>
    </cfRule>
  </conditionalFormatting>
  <conditionalFormatting sqref="N212:S212">
    <cfRule type="expression" dxfId="6" priority="6" stopIfTrue="1">
      <formula>"sum"</formula>
    </cfRule>
  </conditionalFormatting>
  <conditionalFormatting sqref="J211 J206 J208:J209">
    <cfRule type="expression" dxfId="5" priority="7" stopIfTrue="1">
      <formula>"sum"</formula>
    </cfRule>
  </conditionalFormatting>
  <conditionalFormatting sqref="AS212">
    <cfRule type="expression" dxfId="4" priority="5" stopIfTrue="1">
      <formula>"sum"</formula>
    </cfRule>
  </conditionalFormatting>
  <conditionalFormatting sqref="AZ212">
    <cfRule type="expression" dxfId="3" priority="4" stopIfTrue="1">
      <formula>"sum"</formula>
    </cfRule>
  </conditionalFormatting>
  <conditionalFormatting sqref="AF206:AJ208 AE206:AE209 AK203 BF203:BG205">
    <cfRule type="expression" dxfId="2" priority="3" stopIfTrue="1">
      <formula>"sum"</formula>
    </cfRule>
  </conditionalFormatting>
  <conditionalFormatting sqref="AK211 AK206 AK208:AK209 BF206:BG211">
    <cfRule type="expression" dxfId="1" priority="2" stopIfTrue="1">
      <formula>"sum"</formula>
    </cfRule>
  </conditionalFormatting>
  <conditionalFormatting sqref="D235">
    <cfRule type="expression" dxfId="0" priority="1" stopIfTrue="1">
      <formula>"sum"</formula>
    </cfRule>
  </conditionalFormatting>
  <printOptions horizontalCentered="1"/>
  <pageMargins left="0.59055118110236227" right="0.39370078740157483" top="0.39370078740157483" bottom="0.39370078740157483" header="0.51181102362204722" footer="0.31496062992125984"/>
  <pageSetup paperSize="9" scale="77" orientation="portrait" r:id="rId1"/>
  <headerFooter alignWithMargins="0"/>
  <rowBreaks count="5" manualBreakCount="5">
    <brk id="74" max="58" man="1"/>
    <brk id="145" max="58" man="1"/>
    <brk id="213" max="58" man="1"/>
    <brk id="260" max="58" man="1"/>
    <brk id="300"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xdr:col>
                    <xdr:colOff>0</xdr:colOff>
                    <xdr:row>38</xdr:row>
                    <xdr:rowOff>0</xdr:rowOff>
                  </from>
                  <to>
                    <xdr:col>5</xdr:col>
                    <xdr:colOff>57150</xdr:colOff>
                    <xdr:row>39</xdr:row>
                    <xdr:rowOff>47625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33</xdr:col>
                    <xdr:colOff>85725</xdr:colOff>
                    <xdr:row>55</xdr:row>
                    <xdr:rowOff>38100</xdr:rowOff>
                  </from>
                  <to>
                    <xdr:col>36</xdr:col>
                    <xdr:colOff>19050</xdr:colOff>
                    <xdr:row>56</xdr:row>
                    <xdr:rowOff>133350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43</xdr:col>
                    <xdr:colOff>0</xdr:colOff>
                    <xdr:row>55</xdr:row>
                    <xdr:rowOff>38100</xdr:rowOff>
                  </from>
                  <to>
                    <xdr:col>45</xdr:col>
                    <xdr:colOff>57150</xdr:colOff>
                    <xdr:row>56</xdr:row>
                    <xdr:rowOff>133350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32</xdr:col>
                    <xdr:colOff>57150</xdr:colOff>
                    <xdr:row>58</xdr:row>
                    <xdr:rowOff>57150</xdr:rowOff>
                  </from>
                  <to>
                    <xdr:col>34</xdr:col>
                    <xdr:colOff>114300</xdr:colOff>
                    <xdr:row>59</xdr:row>
                    <xdr:rowOff>104775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38</xdr:col>
                    <xdr:colOff>57150</xdr:colOff>
                    <xdr:row>58</xdr:row>
                    <xdr:rowOff>57150</xdr:rowOff>
                  </from>
                  <to>
                    <xdr:col>40</xdr:col>
                    <xdr:colOff>9525</xdr:colOff>
                    <xdr:row>59</xdr:row>
                    <xdr:rowOff>104775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45</xdr:col>
                    <xdr:colOff>57150</xdr:colOff>
                    <xdr:row>58</xdr:row>
                    <xdr:rowOff>57150</xdr:rowOff>
                  </from>
                  <to>
                    <xdr:col>47</xdr:col>
                    <xdr:colOff>38100</xdr:colOff>
                    <xdr:row>59</xdr:row>
                    <xdr:rowOff>104775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xdr:col>
                    <xdr:colOff>66675</xdr:colOff>
                    <xdr:row>261</xdr:row>
                    <xdr:rowOff>180975</xdr:rowOff>
                  </from>
                  <to>
                    <xdr:col>3</xdr:col>
                    <xdr:colOff>38100</xdr:colOff>
                    <xdr:row>263</xdr:row>
                    <xdr:rowOff>9525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xdr:col>
                    <xdr:colOff>66675</xdr:colOff>
                    <xdr:row>263</xdr:row>
                    <xdr:rowOff>0</xdr:rowOff>
                  </from>
                  <to>
                    <xdr:col>3</xdr:col>
                    <xdr:colOff>38100</xdr:colOff>
                    <xdr:row>264</xdr:row>
                    <xdr:rowOff>19050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xdr:col>
                    <xdr:colOff>66675</xdr:colOff>
                    <xdr:row>263</xdr:row>
                    <xdr:rowOff>180975</xdr:rowOff>
                  </from>
                  <to>
                    <xdr:col>3</xdr:col>
                    <xdr:colOff>38100</xdr:colOff>
                    <xdr:row>265</xdr:row>
                    <xdr:rowOff>9525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xdr:col>
                    <xdr:colOff>28575</xdr:colOff>
                    <xdr:row>117</xdr:row>
                    <xdr:rowOff>28575</xdr:rowOff>
                  </from>
                  <to>
                    <xdr:col>9</xdr:col>
                    <xdr:colOff>123825</xdr:colOff>
                    <xdr:row>118</xdr:row>
                    <xdr:rowOff>76200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xdr:col>
                    <xdr:colOff>19050</xdr:colOff>
                    <xdr:row>119</xdr:row>
                    <xdr:rowOff>76200</xdr:rowOff>
                  </from>
                  <to>
                    <xdr:col>9</xdr:col>
                    <xdr:colOff>123825</xdr:colOff>
                    <xdr:row>120</xdr:row>
                    <xdr:rowOff>123825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xdr:col>
                    <xdr:colOff>28575</xdr:colOff>
                    <xdr:row>121</xdr:row>
                    <xdr:rowOff>28575</xdr:rowOff>
                  </from>
                  <to>
                    <xdr:col>9</xdr:col>
                    <xdr:colOff>123825</xdr:colOff>
                    <xdr:row>122</xdr:row>
                    <xdr:rowOff>76200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xdr:col>
                    <xdr:colOff>19050</xdr:colOff>
                    <xdr:row>123</xdr:row>
                    <xdr:rowOff>76200</xdr:rowOff>
                  </from>
                  <to>
                    <xdr:col>9</xdr:col>
                    <xdr:colOff>123825</xdr:colOff>
                    <xdr:row>124</xdr:row>
                    <xdr:rowOff>123825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xdr:col>
                    <xdr:colOff>28575</xdr:colOff>
                    <xdr:row>125</xdr:row>
                    <xdr:rowOff>28575</xdr:rowOff>
                  </from>
                  <to>
                    <xdr:col>9</xdr:col>
                    <xdr:colOff>123825</xdr:colOff>
                    <xdr:row>126</xdr:row>
                    <xdr:rowOff>76200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xdr:col>
                    <xdr:colOff>19050</xdr:colOff>
                    <xdr:row>127</xdr:row>
                    <xdr:rowOff>76200</xdr:rowOff>
                  </from>
                  <to>
                    <xdr:col>9</xdr:col>
                    <xdr:colOff>123825</xdr:colOff>
                    <xdr:row>128</xdr:row>
                    <xdr:rowOff>123825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xdr:col>
                    <xdr:colOff>28575</xdr:colOff>
                    <xdr:row>129</xdr:row>
                    <xdr:rowOff>28575</xdr:rowOff>
                  </from>
                  <to>
                    <xdr:col>9</xdr:col>
                    <xdr:colOff>123825</xdr:colOff>
                    <xdr:row>130</xdr:row>
                    <xdr:rowOff>76200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xdr:col>
                    <xdr:colOff>19050</xdr:colOff>
                    <xdr:row>131</xdr:row>
                    <xdr:rowOff>76200</xdr:rowOff>
                  </from>
                  <to>
                    <xdr:col>9</xdr:col>
                    <xdr:colOff>123825</xdr:colOff>
                    <xdr:row>132</xdr:row>
                    <xdr:rowOff>123825</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xdr:col>
                    <xdr:colOff>28575</xdr:colOff>
                    <xdr:row>133</xdr:row>
                    <xdr:rowOff>28575</xdr:rowOff>
                  </from>
                  <to>
                    <xdr:col>9</xdr:col>
                    <xdr:colOff>123825</xdr:colOff>
                    <xdr:row>134</xdr:row>
                    <xdr:rowOff>76200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xdr:col>
                    <xdr:colOff>9525</xdr:colOff>
                    <xdr:row>135</xdr:row>
                    <xdr:rowOff>47625</xdr:rowOff>
                  </from>
                  <to>
                    <xdr:col>9</xdr:col>
                    <xdr:colOff>114300</xdr:colOff>
                    <xdr:row>136</xdr:row>
                    <xdr:rowOff>95250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xdr:col>
                    <xdr:colOff>19050</xdr:colOff>
                    <xdr:row>137</xdr:row>
                    <xdr:rowOff>0</xdr:rowOff>
                  </from>
                  <to>
                    <xdr:col>9</xdr:col>
                    <xdr:colOff>114300</xdr:colOff>
                    <xdr:row>138</xdr:row>
                    <xdr:rowOff>47625</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xdr:col>
                    <xdr:colOff>9525</xdr:colOff>
                    <xdr:row>139</xdr:row>
                    <xdr:rowOff>47625</xdr:rowOff>
                  </from>
                  <to>
                    <xdr:col>9</xdr:col>
                    <xdr:colOff>114300</xdr:colOff>
                    <xdr:row>140</xdr:row>
                    <xdr:rowOff>95250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sizeWithCells="1">
                  <from>
                    <xdr:col>10</xdr:col>
                    <xdr:colOff>19050</xdr:colOff>
                    <xdr:row>170</xdr:row>
                    <xdr:rowOff>142875</xdr:rowOff>
                  </from>
                  <to>
                    <xdr:col>17</xdr:col>
                    <xdr:colOff>0</xdr:colOff>
                    <xdr:row>172</xdr:row>
                    <xdr:rowOff>19050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sizeWithCells="1">
                  <from>
                    <xdr:col>10</xdr:col>
                    <xdr:colOff>19050</xdr:colOff>
                    <xdr:row>171</xdr:row>
                    <xdr:rowOff>142875</xdr:rowOff>
                  </from>
                  <to>
                    <xdr:col>15</xdr:col>
                    <xdr:colOff>57150</xdr:colOff>
                    <xdr:row>173</xdr:row>
                    <xdr:rowOff>19050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sizeWithCells="1">
                  <from>
                    <xdr:col>10</xdr:col>
                    <xdr:colOff>19050</xdr:colOff>
                    <xdr:row>172</xdr:row>
                    <xdr:rowOff>123825</xdr:rowOff>
                  </from>
                  <to>
                    <xdr:col>16</xdr:col>
                    <xdr:colOff>0</xdr:colOff>
                    <xdr:row>174</xdr:row>
                    <xdr:rowOff>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sizeWithCells="1">
                  <from>
                    <xdr:col>10</xdr:col>
                    <xdr:colOff>19050</xdr:colOff>
                    <xdr:row>170</xdr:row>
                    <xdr:rowOff>0</xdr:rowOff>
                  </from>
                  <to>
                    <xdr:col>16</xdr:col>
                    <xdr:colOff>114300</xdr:colOff>
                    <xdr:row>171</xdr:row>
                    <xdr:rowOff>38100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sizeWithCells="1">
                  <from>
                    <xdr:col>1</xdr:col>
                    <xdr:colOff>9525</xdr:colOff>
                    <xdr:row>170</xdr:row>
                    <xdr:rowOff>28575</xdr:rowOff>
                  </from>
                  <to>
                    <xdr:col>10</xdr:col>
                    <xdr:colOff>66675</xdr:colOff>
                    <xdr:row>171</xdr:row>
                    <xdr:rowOff>76200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sizeWithCells="1">
                  <from>
                    <xdr:col>1</xdr:col>
                    <xdr:colOff>0</xdr:colOff>
                    <xdr:row>172</xdr:row>
                    <xdr:rowOff>76200</xdr:rowOff>
                  </from>
                  <to>
                    <xdr:col>10</xdr:col>
                    <xdr:colOff>66675</xdr:colOff>
                    <xdr:row>173</xdr:row>
                    <xdr:rowOff>123825</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sizeWithCells="1">
                  <from>
                    <xdr:col>38</xdr:col>
                    <xdr:colOff>19050</xdr:colOff>
                    <xdr:row>170</xdr:row>
                    <xdr:rowOff>142875</xdr:rowOff>
                  </from>
                  <to>
                    <xdr:col>45</xdr:col>
                    <xdr:colOff>0</xdr:colOff>
                    <xdr:row>172</xdr:row>
                    <xdr:rowOff>19050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sizeWithCells="1">
                  <from>
                    <xdr:col>38</xdr:col>
                    <xdr:colOff>19050</xdr:colOff>
                    <xdr:row>171</xdr:row>
                    <xdr:rowOff>142875</xdr:rowOff>
                  </from>
                  <to>
                    <xdr:col>43</xdr:col>
                    <xdr:colOff>9525</xdr:colOff>
                    <xdr:row>173</xdr:row>
                    <xdr:rowOff>19050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sizeWithCells="1">
                  <from>
                    <xdr:col>38</xdr:col>
                    <xdr:colOff>19050</xdr:colOff>
                    <xdr:row>172</xdr:row>
                    <xdr:rowOff>123825</xdr:rowOff>
                  </from>
                  <to>
                    <xdr:col>43</xdr:col>
                    <xdr:colOff>95250</xdr:colOff>
                    <xdr:row>174</xdr:row>
                    <xdr:rowOff>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sizeWithCells="1">
                  <from>
                    <xdr:col>38</xdr:col>
                    <xdr:colOff>19050</xdr:colOff>
                    <xdr:row>170</xdr:row>
                    <xdr:rowOff>0</xdr:rowOff>
                  </from>
                  <to>
                    <xdr:col>44</xdr:col>
                    <xdr:colOff>104775</xdr:colOff>
                    <xdr:row>171</xdr:row>
                    <xdr:rowOff>38100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sizeWithCells="1">
                  <from>
                    <xdr:col>29</xdr:col>
                    <xdr:colOff>28575</xdr:colOff>
                    <xdr:row>170</xdr:row>
                    <xdr:rowOff>28575</xdr:rowOff>
                  </from>
                  <to>
                    <xdr:col>38</xdr:col>
                    <xdr:colOff>123825</xdr:colOff>
                    <xdr:row>171</xdr:row>
                    <xdr:rowOff>76200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sizeWithCells="1">
                  <from>
                    <xdr:col>29</xdr:col>
                    <xdr:colOff>19050</xdr:colOff>
                    <xdr:row>172</xdr:row>
                    <xdr:rowOff>76200</xdr:rowOff>
                  </from>
                  <to>
                    <xdr:col>38</xdr:col>
                    <xdr:colOff>123825</xdr:colOff>
                    <xdr:row>173</xdr:row>
                    <xdr:rowOff>123825</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sizeWithCells="1">
                  <from>
                    <xdr:col>1</xdr:col>
                    <xdr:colOff>9525</xdr:colOff>
                    <xdr:row>162</xdr:row>
                    <xdr:rowOff>28575</xdr:rowOff>
                  </from>
                  <to>
                    <xdr:col>10</xdr:col>
                    <xdr:colOff>66675</xdr:colOff>
                    <xdr:row>163</xdr:row>
                    <xdr:rowOff>76200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sizeWithCells="1">
                  <from>
                    <xdr:col>1</xdr:col>
                    <xdr:colOff>0</xdr:colOff>
                    <xdr:row>164</xdr:row>
                    <xdr:rowOff>76200</xdr:rowOff>
                  </from>
                  <to>
                    <xdr:col>10</xdr:col>
                    <xdr:colOff>66675</xdr:colOff>
                    <xdr:row>165</xdr:row>
                    <xdr:rowOff>123825</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sizeWithCells="1">
                  <from>
                    <xdr:col>29</xdr:col>
                    <xdr:colOff>28575</xdr:colOff>
                    <xdr:row>162</xdr:row>
                    <xdr:rowOff>28575</xdr:rowOff>
                  </from>
                  <to>
                    <xdr:col>38</xdr:col>
                    <xdr:colOff>123825</xdr:colOff>
                    <xdr:row>163</xdr:row>
                    <xdr:rowOff>76200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sizeWithCells="1">
                  <from>
                    <xdr:col>29</xdr:col>
                    <xdr:colOff>19050</xdr:colOff>
                    <xdr:row>164</xdr:row>
                    <xdr:rowOff>76200</xdr:rowOff>
                  </from>
                  <to>
                    <xdr:col>38</xdr:col>
                    <xdr:colOff>123825</xdr:colOff>
                    <xdr:row>165</xdr:row>
                    <xdr:rowOff>123825</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sizeWithCells="1">
                  <from>
                    <xdr:col>10</xdr:col>
                    <xdr:colOff>19050</xdr:colOff>
                    <xdr:row>166</xdr:row>
                    <xdr:rowOff>142875</xdr:rowOff>
                  </from>
                  <to>
                    <xdr:col>17</xdr:col>
                    <xdr:colOff>0</xdr:colOff>
                    <xdr:row>168</xdr:row>
                    <xdr:rowOff>19050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sizeWithCells="1">
                  <from>
                    <xdr:col>10</xdr:col>
                    <xdr:colOff>19050</xdr:colOff>
                    <xdr:row>167</xdr:row>
                    <xdr:rowOff>142875</xdr:rowOff>
                  </from>
                  <to>
                    <xdr:col>15</xdr:col>
                    <xdr:colOff>57150</xdr:colOff>
                    <xdr:row>169</xdr:row>
                    <xdr:rowOff>19050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sizeWithCells="1">
                  <from>
                    <xdr:col>10</xdr:col>
                    <xdr:colOff>19050</xdr:colOff>
                    <xdr:row>168</xdr:row>
                    <xdr:rowOff>123825</xdr:rowOff>
                  </from>
                  <to>
                    <xdr:col>16</xdr:col>
                    <xdr:colOff>0</xdr:colOff>
                    <xdr:row>170</xdr:row>
                    <xdr:rowOff>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sizeWithCells="1">
                  <from>
                    <xdr:col>10</xdr:col>
                    <xdr:colOff>19050</xdr:colOff>
                    <xdr:row>166</xdr:row>
                    <xdr:rowOff>0</xdr:rowOff>
                  </from>
                  <to>
                    <xdr:col>16</xdr:col>
                    <xdr:colOff>114300</xdr:colOff>
                    <xdr:row>167</xdr:row>
                    <xdr:rowOff>38100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sizeWithCells="1">
                  <from>
                    <xdr:col>1</xdr:col>
                    <xdr:colOff>9525</xdr:colOff>
                    <xdr:row>166</xdr:row>
                    <xdr:rowOff>28575</xdr:rowOff>
                  </from>
                  <to>
                    <xdr:col>10</xdr:col>
                    <xdr:colOff>66675</xdr:colOff>
                    <xdr:row>167</xdr:row>
                    <xdr:rowOff>76200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sizeWithCells="1">
                  <from>
                    <xdr:col>1</xdr:col>
                    <xdr:colOff>0</xdr:colOff>
                    <xdr:row>168</xdr:row>
                    <xdr:rowOff>76200</xdr:rowOff>
                  </from>
                  <to>
                    <xdr:col>10</xdr:col>
                    <xdr:colOff>66675</xdr:colOff>
                    <xdr:row>169</xdr:row>
                    <xdr:rowOff>123825</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sizeWithCells="1">
                  <from>
                    <xdr:col>38</xdr:col>
                    <xdr:colOff>19050</xdr:colOff>
                    <xdr:row>166</xdr:row>
                    <xdr:rowOff>142875</xdr:rowOff>
                  </from>
                  <to>
                    <xdr:col>45</xdr:col>
                    <xdr:colOff>0</xdr:colOff>
                    <xdr:row>168</xdr:row>
                    <xdr:rowOff>19050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sizeWithCells="1">
                  <from>
                    <xdr:col>38</xdr:col>
                    <xdr:colOff>19050</xdr:colOff>
                    <xdr:row>167</xdr:row>
                    <xdr:rowOff>142875</xdr:rowOff>
                  </from>
                  <to>
                    <xdr:col>43</xdr:col>
                    <xdr:colOff>9525</xdr:colOff>
                    <xdr:row>169</xdr:row>
                    <xdr:rowOff>19050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sizeWithCells="1">
                  <from>
                    <xdr:col>38</xdr:col>
                    <xdr:colOff>19050</xdr:colOff>
                    <xdr:row>168</xdr:row>
                    <xdr:rowOff>123825</xdr:rowOff>
                  </from>
                  <to>
                    <xdr:col>43</xdr:col>
                    <xdr:colOff>95250</xdr:colOff>
                    <xdr:row>170</xdr:row>
                    <xdr:rowOff>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sizeWithCells="1">
                  <from>
                    <xdr:col>38</xdr:col>
                    <xdr:colOff>19050</xdr:colOff>
                    <xdr:row>166</xdr:row>
                    <xdr:rowOff>0</xdr:rowOff>
                  </from>
                  <to>
                    <xdr:col>44</xdr:col>
                    <xdr:colOff>104775</xdr:colOff>
                    <xdr:row>167</xdr:row>
                    <xdr:rowOff>38100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sizeWithCells="1">
                  <from>
                    <xdr:col>29</xdr:col>
                    <xdr:colOff>28575</xdr:colOff>
                    <xdr:row>166</xdr:row>
                    <xdr:rowOff>28575</xdr:rowOff>
                  </from>
                  <to>
                    <xdr:col>38</xdr:col>
                    <xdr:colOff>123825</xdr:colOff>
                    <xdr:row>167</xdr:row>
                    <xdr:rowOff>76200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sizeWithCells="1">
                  <from>
                    <xdr:col>29</xdr:col>
                    <xdr:colOff>19050</xdr:colOff>
                    <xdr:row>168</xdr:row>
                    <xdr:rowOff>76200</xdr:rowOff>
                  </from>
                  <to>
                    <xdr:col>38</xdr:col>
                    <xdr:colOff>123825</xdr:colOff>
                    <xdr:row>169</xdr:row>
                    <xdr:rowOff>123825</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xdr:col>
                    <xdr:colOff>66675</xdr:colOff>
                    <xdr:row>264</xdr:row>
                    <xdr:rowOff>180975</xdr:rowOff>
                  </from>
                  <to>
                    <xdr:col>3</xdr:col>
                    <xdr:colOff>38100</xdr:colOff>
                    <xdr:row>266</xdr:row>
                    <xdr:rowOff>9525</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sizeWithCells="1">
                  <from>
                    <xdr:col>4</xdr:col>
                    <xdr:colOff>19050</xdr:colOff>
                    <xdr:row>79</xdr:row>
                    <xdr:rowOff>180975</xdr:rowOff>
                  </from>
                  <to>
                    <xdr:col>11</xdr:col>
                    <xdr:colOff>76200</xdr:colOff>
                    <xdr:row>81</xdr:row>
                    <xdr:rowOff>28575</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sizeWithCells="1">
                  <from>
                    <xdr:col>4</xdr:col>
                    <xdr:colOff>19050</xdr:colOff>
                    <xdr:row>80</xdr:row>
                    <xdr:rowOff>161925</xdr:rowOff>
                  </from>
                  <to>
                    <xdr:col>10</xdr:col>
                    <xdr:colOff>76200</xdr:colOff>
                    <xdr:row>82</xdr:row>
                    <xdr:rowOff>28575</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sizeWithCells="1">
                  <from>
                    <xdr:col>14</xdr:col>
                    <xdr:colOff>76200</xdr:colOff>
                    <xdr:row>83</xdr:row>
                    <xdr:rowOff>171450</xdr:rowOff>
                  </from>
                  <to>
                    <xdr:col>18</xdr:col>
                    <xdr:colOff>57150</xdr:colOff>
                    <xdr:row>85</xdr:row>
                    <xdr:rowOff>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sizeWithCells="1">
                  <from>
                    <xdr:col>18</xdr:col>
                    <xdr:colOff>85725</xdr:colOff>
                    <xdr:row>84</xdr:row>
                    <xdr:rowOff>19050</xdr:rowOff>
                  </from>
                  <to>
                    <xdr:col>23</xdr:col>
                    <xdr:colOff>66675</xdr:colOff>
                    <xdr:row>84</xdr:row>
                    <xdr:rowOff>323850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sizeWithCells="1">
                  <from>
                    <xdr:col>10</xdr:col>
                    <xdr:colOff>0</xdr:colOff>
                    <xdr:row>121</xdr:row>
                    <xdr:rowOff>133350</xdr:rowOff>
                  </from>
                  <to>
                    <xdr:col>16</xdr:col>
                    <xdr:colOff>9525</xdr:colOff>
                    <xdr:row>123</xdr:row>
                    <xdr:rowOff>19050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sizeWithCells="1">
                  <from>
                    <xdr:col>10</xdr:col>
                    <xdr:colOff>0</xdr:colOff>
                    <xdr:row>122</xdr:row>
                    <xdr:rowOff>133350</xdr:rowOff>
                  </from>
                  <to>
                    <xdr:col>14</xdr:col>
                    <xdr:colOff>85725</xdr:colOff>
                    <xdr:row>124</xdr:row>
                    <xdr:rowOff>19050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sizeWithCells="1">
                  <from>
                    <xdr:col>10</xdr:col>
                    <xdr:colOff>0</xdr:colOff>
                    <xdr:row>123</xdr:row>
                    <xdr:rowOff>123825</xdr:rowOff>
                  </from>
                  <to>
                    <xdr:col>15</xdr:col>
                    <xdr:colOff>28575</xdr:colOff>
                    <xdr:row>125</xdr:row>
                    <xdr:rowOff>9525</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sizeWithCells="1">
                  <from>
                    <xdr:col>10</xdr:col>
                    <xdr:colOff>0</xdr:colOff>
                    <xdr:row>120</xdr:row>
                    <xdr:rowOff>142875</xdr:rowOff>
                  </from>
                  <to>
                    <xdr:col>15</xdr:col>
                    <xdr:colOff>123825</xdr:colOff>
                    <xdr:row>122</xdr:row>
                    <xdr:rowOff>28575</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sizeWithCells="1">
                  <from>
                    <xdr:col>10</xdr:col>
                    <xdr:colOff>0</xdr:colOff>
                    <xdr:row>125</xdr:row>
                    <xdr:rowOff>133350</xdr:rowOff>
                  </from>
                  <to>
                    <xdr:col>16</xdr:col>
                    <xdr:colOff>9525</xdr:colOff>
                    <xdr:row>127</xdr:row>
                    <xdr:rowOff>19050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sizeWithCells="1">
                  <from>
                    <xdr:col>10</xdr:col>
                    <xdr:colOff>0</xdr:colOff>
                    <xdr:row>126</xdr:row>
                    <xdr:rowOff>133350</xdr:rowOff>
                  </from>
                  <to>
                    <xdr:col>14</xdr:col>
                    <xdr:colOff>85725</xdr:colOff>
                    <xdr:row>128</xdr:row>
                    <xdr:rowOff>19050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sizeWithCells="1">
                  <from>
                    <xdr:col>10</xdr:col>
                    <xdr:colOff>0</xdr:colOff>
                    <xdr:row>127</xdr:row>
                    <xdr:rowOff>123825</xdr:rowOff>
                  </from>
                  <to>
                    <xdr:col>15</xdr:col>
                    <xdr:colOff>28575</xdr:colOff>
                    <xdr:row>129</xdr:row>
                    <xdr:rowOff>9525</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sizeWithCells="1">
                  <from>
                    <xdr:col>10</xdr:col>
                    <xdr:colOff>0</xdr:colOff>
                    <xdr:row>124</xdr:row>
                    <xdr:rowOff>142875</xdr:rowOff>
                  </from>
                  <to>
                    <xdr:col>15</xdr:col>
                    <xdr:colOff>123825</xdr:colOff>
                    <xdr:row>126</xdr:row>
                    <xdr:rowOff>28575</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sizeWithCells="1">
                  <from>
                    <xdr:col>10</xdr:col>
                    <xdr:colOff>0</xdr:colOff>
                    <xdr:row>129</xdr:row>
                    <xdr:rowOff>133350</xdr:rowOff>
                  </from>
                  <to>
                    <xdr:col>16</xdr:col>
                    <xdr:colOff>9525</xdr:colOff>
                    <xdr:row>131</xdr:row>
                    <xdr:rowOff>19050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sizeWithCells="1">
                  <from>
                    <xdr:col>10</xdr:col>
                    <xdr:colOff>0</xdr:colOff>
                    <xdr:row>130</xdr:row>
                    <xdr:rowOff>133350</xdr:rowOff>
                  </from>
                  <to>
                    <xdr:col>14</xdr:col>
                    <xdr:colOff>85725</xdr:colOff>
                    <xdr:row>132</xdr:row>
                    <xdr:rowOff>19050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sizeWithCells="1">
                  <from>
                    <xdr:col>10</xdr:col>
                    <xdr:colOff>0</xdr:colOff>
                    <xdr:row>131</xdr:row>
                    <xdr:rowOff>123825</xdr:rowOff>
                  </from>
                  <to>
                    <xdr:col>15</xdr:col>
                    <xdr:colOff>28575</xdr:colOff>
                    <xdr:row>133</xdr:row>
                    <xdr:rowOff>9525</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sizeWithCells="1">
                  <from>
                    <xdr:col>10</xdr:col>
                    <xdr:colOff>0</xdr:colOff>
                    <xdr:row>128</xdr:row>
                    <xdr:rowOff>142875</xdr:rowOff>
                  </from>
                  <to>
                    <xdr:col>15</xdr:col>
                    <xdr:colOff>123825</xdr:colOff>
                    <xdr:row>130</xdr:row>
                    <xdr:rowOff>28575</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sizeWithCells="1">
                  <from>
                    <xdr:col>10</xdr:col>
                    <xdr:colOff>0</xdr:colOff>
                    <xdr:row>133</xdr:row>
                    <xdr:rowOff>133350</xdr:rowOff>
                  </from>
                  <to>
                    <xdr:col>16</xdr:col>
                    <xdr:colOff>9525</xdr:colOff>
                    <xdr:row>135</xdr:row>
                    <xdr:rowOff>19050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sizeWithCells="1">
                  <from>
                    <xdr:col>10</xdr:col>
                    <xdr:colOff>0</xdr:colOff>
                    <xdr:row>134</xdr:row>
                    <xdr:rowOff>133350</xdr:rowOff>
                  </from>
                  <to>
                    <xdr:col>14</xdr:col>
                    <xdr:colOff>85725</xdr:colOff>
                    <xdr:row>136</xdr:row>
                    <xdr:rowOff>19050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sizeWithCells="1">
                  <from>
                    <xdr:col>10</xdr:col>
                    <xdr:colOff>0</xdr:colOff>
                    <xdr:row>135</xdr:row>
                    <xdr:rowOff>123825</xdr:rowOff>
                  </from>
                  <to>
                    <xdr:col>15</xdr:col>
                    <xdr:colOff>28575</xdr:colOff>
                    <xdr:row>137</xdr:row>
                    <xdr:rowOff>9525</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sizeWithCells="1">
                  <from>
                    <xdr:col>10</xdr:col>
                    <xdr:colOff>0</xdr:colOff>
                    <xdr:row>132</xdr:row>
                    <xdr:rowOff>142875</xdr:rowOff>
                  </from>
                  <to>
                    <xdr:col>15</xdr:col>
                    <xdr:colOff>123825</xdr:colOff>
                    <xdr:row>134</xdr:row>
                    <xdr:rowOff>28575</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sizeWithCells="1">
                  <from>
                    <xdr:col>10</xdr:col>
                    <xdr:colOff>0</xdr:colOff>
                    <xdr:row>137</xdr:row>
                    <xdr:rowOff>133350</xdr:rowOff>
                  </from>
                  <to>
                    <xdr:col>16</xdr:col>
                    <xdr:colOff>9525</xdr:colOff>
                    <xdr:row>139</xdr:row>
                    <xdr:rowOff>19050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sizeWithCells="1">
                  <from>
                    <xdr:col>10</xdr:col>
                    <xdr:colOff>0</xdr:colOff>
                    <xdr:row>138</xdr:row>
                    <xdr:rowOff>133350</xdr:rowOff>
                  </from>
                  <to>
                    <xdr:col>14</xdr:col>
                    <xdr:colOff>85725</xdr:colOff>
                    <xdr:row>140</xdr:row>
                    <xdr:rowOff>19050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sizeWithCells="1">
                  <from>
                    <xdr:col>10</xdr:col>
                    <xdr:colOff>0</xdr:colOff>
                    <xdr:row>139</xdr:row>
                    <xdr:rowOff>123825</xdr:rowOff>
                  </from>
                  <to>
                    <xdr:col>15</xdr:col>
                    <xdr:colOff>28575</xdr:colOff>
                    <xdr:row>141</xdr:row>
                    <xdr:rowOff>9525</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sizeWithCells="1">
                  <from>
                    <xdr:col>10</xdr:col>
                    <xdr:colOff>0</xdr:colOff>
                    <xdr:row>136</xdr:row>
                    <xdr:rowOff>142875</xdr:rowOff>
                  </from>
                  <to>
                    <xdr:col>15</xdr:col>
                    <xdr:colOff>123825</xdr:colOff>
                    <xdr:row>138</xdr:row>
                    <xdr:rowOff>28575</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sizeWithCells="1">
                  <from>
                    <xdr:col>45</xdr:col>
                    <xdr:colOff>28575</xdr:colOff>
                    <xdr:row>117</xdr:row>
                    <xdr:rowOff>85725</xdr:rowOff>
                  </from>
                  <to>
                    <xdr:col>48</xdr:col>
                    <xdr:colOff>76200</xdr:colOff>
                    <xdr:row>119</xdr:row>
                    <xdr:rowOff>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sizeWithCells="1">
                  <from>
                    <xdr:col>45</xdr:col>
                    <xdr:colOff>28575</xdr:colOff>
                    <xdr:row>118</xdr:row>
                    <xdr:rowOff>123825</xdr:rowOff>
                  </from>
                  <to>
                    <xdr:col>49</xdr:col>
                    <xdr:colOff>95250</xdr:colOff>
                    <xdr:row>120</xdr:row>
                    <xdr:rowOff>123825</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sizeWithCells="1">
                  <from>
                    <xdr:col>45</xdr:col>
                    <xdr:colOff>28575</xdr:colOff>
                    <xdr:row>121</xdr:row>
                    <xdr:rowOff>85725</xdr:rowOff>
                  </from>
                  <to>
                    <xdr:col>48</xdr:col>
                    <xdr:colOff>76200</xdr:colOff>
                    <xdr:row>123</xdr:row>
                    <xdr:rowOff>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sizeWithCells="1">
                  <from>
                    <xdr:col>45</xdr:col>
                    <xdr:colOff>28575</xdr:colOff>
                    <xdr:row>122</xdr:row>
                    <xdr:rowOff>123825</xdr:rowOff>
                  </from>
                  <to>
                    <xdr:col>49</xdr:col>
                    <xdr:colOff>95250</xdr:colOff>
                    <xdr:row>124</xdr:row>
                    <xdr:rowOff>123825</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sizeWithCells="1">
                  <from>
                    <xdr:col>45</xdr:col>
                    <xdr:colOff>28575</xdr:colOff>
                    <xdr:row>125</xdr:row>
                    <xdr:rowOff>85725</xdr:rowOff>
                  </from>
                  <to>
                    <xdr:col>48</xdr:col>
                    <xdr:colOff>76200</xdr:colOff>
                    <xdr:row>127</xdr:row>
                    <xdr:rowOff>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sizeWithCells="1">
                  <from>
                    <xdr:col>45</xdr:col>
                    <xdr:colOff>28575</xdr:colOff>
                    <xdr:row>126</xdr:row>
                    <xdr:rowOff>123825</xdr:rowOff>
                  </from>
                  <to>
                    <xdr:col>49</xdr:col>
                    <xdr:colOff>95250</xdr:colOff>
                    <xdr:row>128</xdr:row>
                    <xdr:rowOff>123825</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sizeWithCells="1">
                  <from>
                    <xdr:col>45</xdr:col>
                    <xdr:colOff>28575</xdr:colOff>
                    <xdr:row>129</xdr:row>
                    <xdr:rowOff>85725</xdr:rowOff>
                  </from>
                  <to>
                    <xdr:col>48</xdr:col>
                    <xdr:colOff>76200</xdr:colOff>
                    <xdr:row>131</xdr:row>
                    <xdr:rowOff>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sizeWithCells="1">
                  <from>
                    <xdr:col>45</xdr:col>
                    <xdr:colOff>28575</xdr:colOff>
                    <xdr:row>130</xdr:row>
                    <xdr:rowOff>123825</xdr:rowOff>
                  </from>
                  <to>
                    <xdr:col>49</xdr:col>
                    <xdr:colOff>95250</xdr:colOff>
                    <xdr:row>132</xdr:row>
                    <xdr:rowOff>123825</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sizeWithCells="1">
                  <from>
                    <xdr:col>45</xdr:col>
                    <xdr:colOff>28575</xdr:colOff>
                    <xdr:row>133</xdr:row>
                    <xdr:rowOff>85725</xdr:rowOff>
                  </from>
                  <to>
                    <xdr:col>48</xdr:col>
                    <xdr:colOff>76200</xdr:colOff>
                    <xdr:row>135</xdr:row>
                    <xdr:rowOff>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sizeWithCells="1">
                  <from>
                    <xdr:col>45</xdr:col>
                    <xdr:colOff>28575</xdr:colOff>
                    <xdr:row>134</xdr:row>
                    <xdr:rowOff>123825</xdr:rowOff>
                  </from>
                  <to>
                    <xdr:col>49</xdr:col>
                    <xdr:colOff>95250</xdr:colOff>
                    <xdr:row>136</xdr:row>
                    <xdr:rowOff>123825</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sizeWithCells="1">
                  <from>
                    <xdr:col>45</xdr:col>
                    <xdr:colOff>28575</xdr:colOff>
                    <xdr:row>137</xdr:row>
                    <xdr:rowOff>85725</xdr:rowOff>
                  </from>
                  <to>
                    <xdr:col>48</xdr:col>
                    <xdr:colOff>76200</xdr:colOff>
                    <xdr:row>139</xdr:row>
                    <xdr:rowOff>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sizeWithCells="1">
                  <from>
                    <xdr:col>45</xdr:col>
                    <xdr:colOff>28575</xdr:colOff>
                    <xdr:row>138</xdr:row>
                    <xdr:rowOff>123825</xdr:rowOff>
                  </from>
                  <to>
                    <xdr:col>49</xdr:col>
                    <xdr:colOff>95250</xdr:colOff>
                    <xdr:row>140</xdr:row>
                    <xdr:rowOff>123825</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1</xdr:col>
                    <xdr:colOff>28575</xdr:colOff>
                    <xdr:row>93</xdr:row>
                    <xdr:rowOff>28575</xdr:rowOff>
                  </from>
                  <to>
                    <xdr:col>9</xdr:col>
                    <xdr:colOff>123825</xdr:colOff>
                    <xdr:row>94</xdr:row>
                    <xdr:rowOff>76200</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1</xdr:col>
                    <xdr:colOff>19050</xdr:colOff>
                    <xdr:row>95</xdr:row>
                    <xdr:rowOff>76200</xdr:rowOff>
                  </from>
                  <to>
                    <xdr:col>9</xdr:col>
                    <xdr:colOff>123825</xdr:colOff>
                    <xdr:row>96</xdr:row>
                    <xdr:rowOff>123825</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1</xdr:col>
                    <xdr:colOff>28575</xdr:colOff>
                    <xdr:row>97</xdr:row>
                    <xdr:rowOff>28575</xdr:rowOff>
                  </from>
                  <to>
                    <xdr:col>9</xdr:col>
                    <xdr:colOff>123825</xdr:colOff>
                    <xdr:row>98</xdr:row>
                    <xdr:rowOff>76200</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1</xdr:col>
                    <xdr:colOff>19050</xdr:colOff>
                    <xdr:row>99</xdr:row>
                    <xdr:rowOff>76200</xdr:rowOff>
                  </from>
                  <to>
                    <xdr:col>9</xdr:col>
                    <xdr:colOff>123825</xdr:colOff>
                    <xdr:row>100</xdr:row>
                    <xdr:rowOff>123825</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1</xdr:col>
                    <xdr:colOff>28575</xdr:colOff>
                    <xdr:row>101</xdr:row>
                    <xdr:rowOff>28575</xdr:rowOff>
                  </from>
                  <to>
                    <xdr:col>9</xdr:col>
                    <xdr:colOff>123825</xdr:colOff>
                    <xdr:row>102</xdr:row>
                    <xdr:rowOff>76200</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1</xdr:col>
                    <xdr:colOff>19050</xdr:colOff>
                    <xdr:row>103</xdr:row>
                    <xdr:rowOff>76200</xdr:rowOff>
                  </from>
                  <to>
                    <xdr:col>9</xdr:col>
                    <xdr:colOff>123825</xdr:colOff>
                    <xdr:row>104</xdr:row>
                    <xdr:rowOff>123825</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1</xdr:col>
                    <xdr:colOff>28575</xdr:colOff>
                    <xdr:row>105</xdr:row>
                    <xdr:rowOff>28575</xdr:rowOff>
                  </from>
                  <to>
                    <xdr:col>9</xdr:col>
                    <xdr:colOff>123825</xdr:colOff>
                    <xdr:row>106</xdr:row>
                    <xdr:rowOff>76200</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1</xdr:col>
                    <xdr:colOff>19050</xdr:colOff>
                    <xdr:row>107</xdr:row>
                    <xdr:rowOff>76200</xdr:rowOff>
                  </from>
                  <to>
                    <xdr:col>9</xdr:col>
                    <xdr:colOff>123825</xdr:colOff>
                    <xdr:row>108</xdr:row>
                    <xdr:rowOff>123825</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1</xdr:col>
                    <xdr:colOff>28575</xdr:colOff>
                    <xdr:row>109</xdr:row>
                    <xdr:rowOff>28575</xdr:rowOff>
                  </from>
                  <to>
                    <xdr:col>9</xdr:col>
                    <xdr:colOff>123825</xdr:colOff>
                    <xdr:row>110</xdr:row>
                    <xdr:rowOff>76200</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1</xdr:col>
                    <xdr:colOff>9525</xdr:colOff>
                    <xdr:row>111</xdr:row>
                    <xdr:rowOff>47625</xdr:rowOff>
                  </from>
                  <to>
                    <xdr:col>9</xdr:col>
                    <xdr:colOff>114300</xdr:colOff>
                    <xdr:row>112</xdr:row>
                    <xdr:rowOff>95250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1</xdr:col>
                    <xdr:colOff>19050</xdr:colOff>
                    <xdr:row>113</xdr:row>
                    <xdr:rowOff>0</xdr:rowOff>
                  </from>
                  <to>
                    <xdr:col>9</xdr:col>
                    <xdr:colOff>114300</xdr:colOff>
                    <xdr:row>114</xdr:row>
                    <xdr:rowOff>47625</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1</xdr:col>
                    <xdr:colOff>9525</xdr:colOff>
                    <xdr:row>115</xdr:row>
                    <xdr:rowOff>47625</xdr:rowOff>
                  </from>
                  <to>
                    <xdr:col>9</xdr:col>
                    <xdr:colOff>114300</xdr:colOff>
                    <xdr:row>116</xdr:row>
                    <xdr:rowOff>95250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sizeWithCells="1">
                  <from>
                    <xdr:col>10</xdr:col>
                    <xdr:colOff>0</xdr:colOff>
                    <xdr:row>97</xdr:row>
                    <xdr:rowOff>133350</xdr:rowOff>
                  </from>
                  <to>
                    <xdr:col>16</xdr:col>
                    <xdr:colOff>9525</xdr:colOff>
                    <xdr:row>99</xdr:row>
                    <xdr:rowOff>19050</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sizeWithCells="1">
                  <from>
                    <xdr:col>10</xdr:col>
                    <xdr:colOff>0</xdr:colOff>
                    <xdr:row>98</xdr:row>
                    <xdr:rowOff>133350</xdr:rowOff>
                  </from>
                  <to>
                    <xdr:col>14</xdr:col>
                    <xdr:colOff>85725</xdr:colOff>
                    <xdr:row>100</xdr:row>
                    <xdr:rowOff>19050</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sizeWithCells="1">
                  <from>
                    <xdr:col>10</xdr:col>
                    <xdr:colOff>0</xdr:colOff>
                    <xdr:row>99</xdr:row>
                    <xdr:rowOff>123825</xdr:rowOff>
                  </from>
                  <to>
                    <xdr:col>15</xdr:col>
                    <xdr:colOff>28575</xdr:colOff>
                    <xdr:row>101</xdr:row>
                    <xdr:rowOff>9525</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sizeWithCells="1">
                  <from>
                    <xdr:col>10</xdr:col>
                    <xdr:colOff>0</xdr:colOff>
                    <xdr:row>96</xdr:row>
                    <xdr:rowOff>142875</xdr:rowOff>
                  </from>
                  <to>
                    <xdr:col>15</xdr:col>
                    <xdr:colOff>123825</xdr:colOff>
                    <xdr:row>98</xdr:row>
                    <xdr:rowOff>28575</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sizeWithCells="1">
                  <from>
                    <xdr:col>10</xdr:col>
                    <xdr:colOff>0</xdr:colOff>
                    <xdr:row>101</xdr:row>
                    <xdr:rowOff>133350</xdr:rowOff>
                  </from>
                  <to>
                    <xdr:col>16</xdr:col>
                    <xdr:colOff>9525</xdr:colOff>
                    <xdr:row>103</xdr:row>
                    <xdr:rowOff>19050</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sizeWithCells="1">
                  <from>
                    <xdr:col>10</xdr:col>
                    <xdr:colOff>0</xdr:colOff>
                    <xdr:row>102</xdr:row>
                    <xdr:rowOff>133350</xdr:rowOff>
                  </from>
                  <to>
                    <xdr:col>14</xdr:col>
                    <xdr:colOff>85725</xdr:colOff>
                    <xdr:row>104</xdr:row>
                    <xdr:rowOff>19050</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sizeWithCells="1">
                  <from>
                    <xdr:col>10</xdr:col>
                    <xdr:colOff>0</xdr:colOff>
                    <xdr:row>103</xdr:row>
                    <xdr:rowOff>123825</xdr:rowOff>
                  </from>
                  <to>
                    <xdr:col>15</xdr:col>
                    <xdr:colOff>28575</xdr:colOff>
                    <xdr:row>105</xdr:row>
                    <xdr:rowOff>9525</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sizeWithCells="1">
                  <from>
                    <xdr:col>10</xdr:col>
                    <xdr:colOff>0</xdr:colOff>
                    <xdr:row>100</xdr:row>
                    <xdr:rowOff>142875</xdr:rowOff>
                  </from>
                  <to>
                    <xdr:col>15</xdr:col>
                    <xdr:colOff>123825</xdr:colOff>
                    <xdr:row>102</xdr:row>
                    <xdr:rowOff>28575</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sizeWithCells="1">
                  <from>
                    <xdr:col>10</xdr:col>
                    <xdr:colOff>0</xdr:colOff>
                    <xdr:row>105</xdr:row>
                    <xdr:rowOff>133350</xdr:rowOff>
                  </from>
                  <to>
                    <xdr:col>16</xdr:col>
                    <xdr:colOff>9525</xdr:colOff>
                    <xdr:row>107</xdr:row>
                    <xdr:rowOff>19050</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sizeWithCells="1">
                  <from>
                    <xdr:col>10</xdr:col>
                    <xdr:colOff>0</xdr:colOff>
                    <xdr:row>106</xdr:row>
                    <xdr:rowOff>133350</xdr:rowOff>
                  </from>
                  <to>
                    <xdr:col>14</xdr:col>
                    <xdr:colOff>85725</xdr:colOff>
                    <xdr:row>108</xdr:row>
                    <xdr:rowOff>19050</xdr:rowOff>
                  </to>
                </anchor>
              </controlPr>
            </control>
          </mc:Choice>
        </mc:AlternateContent>
        <mc:AlternateContent xmlns:mc="http://schemas.openxmlformats.org/markup-compatibility/2006">
          <mc:Choice Requires="x14">
            <control shapeId="6253" r:id="rId112" name="Check Box 109">
              <controlPr defaultSize="0" autoFill="0" autoLine="0" autoPict="0">
                <anchor moveWithCells="1" sizeWithCells="1">
                  <from>
                    <xdr:col>10</xdr:col>
                    <xdr:colOff>0</xdr:colOff>
                    <xdr:row>107</xdr:row>
                    <xdr:rowOff>123825</xdr:rowOff>
                  </from>
                  <to>
                    <xdr:col>15</xdr:col>
                    <xdr:colOff>28575</xdr:colOff>
                    <xdr:row>109</xdr:row>
                    <xdr:rowOff>9525</xdr:rowOff>
                  </to>
                </anchor>
              </controlPr>
            </control>
          </mc:Choice>
        </mc:AlternateContent>
        <mc:AlternateContent xmlns:mc="http://schemas.openxmlformats.org/markup-compatibility/2006">
          <mc:Choice Requires="x14">
            <control shapeId="6254" r:id="rId113" name="Check Box 110">
              <controlPr defaultSize="0" autoFill="0" autoLine="0" autoPict="0">
                <anchor moveWithCells="1" sizeWithCells="1">
                  <from>
                    <xdr:col>10</xdr:col>
                    <xdr:colOff>0</xdr:colOff>
                    <xdr:row>104</xdr:row>
                    <xdr:rowOff>142875</xdr:rowOff>
                  </from>
                  <to>
                    <xdr:col>15</xdr:col>
                    <xdr:colOff>123825</xdr:colOff>
                    <xdr:row>106</xdr:row>
                    <xdr:rowOff>28575</xdr:rowOff>
                  </to>
                </anchor>
              </controlPr>
            </control>
          </mc:Choice>
        </mc:AlternateContent>
        <mc:AlternateContent xmlns:mc="http://schemas.openxmlformats.org/markup-compatibility/2006">
          <mc:Choice Requires="x14">
            <control shapeId="6255" r:id="rId114" name="Check Box 111">
              <controlPr defaultSize="0" autoFill="0" autoLine="0" autoPict="0">
                <anchor moveWithCells="1" sizeWithCells="1">
                  <from>
                    <xdr:col>10</xdr:col>
                    <xdr:colOff>0</xdr:colOff>
                    <xdr:row>109</xdr:row>
                    <xdr:rowOff>133350</xdr:rowOff>
                  </from>
                  <to>
                    <xdr:col>16</xdr:col>
                    <xdr:colOff>9525</xdr:colOff>
                    <xdr:row>111</xdr:row>
                    <xdr:rowOff>19050</xdr:rowOff>
                  </to>
                </anchor>
              </controlPr>
            </control>
          </mc:Choice>
        </mc:AlternateContent>
        <mc:AlternateContent xmlns:mc="http://schemas.openxmlformats.org/markup-compatibility/2006">
          <mc:Choice Requires="x14">
            <control shapeId="6256" r:id="rId115" name="Check Box 112">
              <controlPr defaultSize="0" autoFill="0" autoLine="0" autoPict="0">
                <anchor moveWithCells="1" sizeWithCells="1">
                  <from>
                    <xdr:col>10</xdr:col>
                    <xdr:colOff>0</xdr:colOff>
                    <xdr:row>110</xdr:row>
                    <xdr:rowOff>133350</xdr:rowOff>
                  </from>
                  <to>
                    <xdr:col>14</xdr:col>
                    <xdr:colOff>85725</xdr:colOff>
                    <xdr:row>112</xdr:row>
                    <xdr:rowOff>19050</xdr:rowOff>
                  </to>
                </anchor>
              </controlPr>
            </control>
          </mc:Choice>
        </mc:AlternateContent>
        <mc:AlternateContent xmlns:mc="http://schemas.openxmlformats.org/markup-compatibility/2006">
          <mc:Choice Requires="x14">
            <control shapeId="6257" r:id="rId116" name="Check Box 113">
              <controlPr defaultSize="0" autoFill="0" autoLine="0" autoPict="0">
                <anchor moveWithCells="1" sizeWithCells="1">
                  <from>
                    <xdr:col>10</xdr:col>
                    <xdr:colOff>0</xdr:colOff>
                    <xdr:row>111</xdr:row>
                    <xdr:rowOff>123825</xdr:rowOff>
                  </from>
                  <to>
                    <xdr:col>15</xdr:col>
                    <xdr:colOff>28575</xdr:colOff>
                    <xdr:row>113</xdr:row>
                    <xdr:rowOff>9525</xdr:rowOff>
                  </to>
                </anchor>
              </controlPr>
            </control>
          </mc:Choice>
        </mc:AlternateContent>
        <mc:AlternateContent xmlns:mc="http://schemas.openxmlformats.org/markup-compatibility/2006">
          <mc:Choice Requires="x14">
            <control shapeId="6258" r:id="rId117" name="Check Box 114">
              <controlPr defaultSize="0" autoFill="0" autoLine="0" autoPict="0">
                <anchor moveWithCells="1" sizeWithCells="1">
                  <from>
                    <xdr:col>10</xdr:col>
                    <xdr:colOff>0</xdr:colOff>
                    <xdr:row>108</xdr:row>
                    <xdr:rowOff>142875</xdr:rowOff>
                  </from>
                  <to>
                    <xdr:col>15</xdr:col>
                    <xdr:colOff>123825</xdr:colOff>
                    <xdr:row>110</xdr:row>
                    <xdr:rowOff>28575</xdr:rowOff>
                  </to>
                </anchor>
              </controlPr>
            </control>
          </mc:Choice>
        </mc:AlternateContent>
        <mc:AlternateContent xmlns:mc="http://schemas.openxmlformats.org/markup-compatibility/2006">
          <mc:Choice Requires="x14">
            <control shapeId="6259" r:id="rId118" name="Check Box 115">
              <controlPr defaultSize="0" autoFill="0" autoLine="0" autoPict="0">
                <anchor moveWithCells="1" sizeWithCells="1">
                  <from>
                    <xdr:col>10</xdr:col>
                    <xdr:colOff>0</xdr:colOff>
                    <xdr:row>113</xdr:row>
                    <xdr:rowOff>133350</xdr:rowOff>
                  </from>
                  <to>
                    <xdr:col>16</xdr:col>
                    <xdr:colOff>9525</xdr:colOff>
                    <xdr:row>115</xdr:row>
                    <xdr:rowOff>19050</xdr:rowOff>
                  </to>
                </anchor>
              </controlPr>
            </control>
          </mc:Choice>
        </mc:AlternateContent>
        <mc:AlternateContent xmlns:mc="http://schemas.openxmlformats.org/markup-compatibility/2006">
          <mc:Choice Requires="x14">
            <control shapeId="6260" r:id="rId119" name="Check Box 116">
              <controlPr defaultSize="0" autoFill="0" autoLine="0" autoPict="0">
                <anchor moveWithCells="1" sizeWithCells="1">
                  <from>
                    <xdr:col>10</xdr:col>
                    <xdr:colOff>0</xdr:colOff>
                    <xdr:row>114</xdr:row>
                    <xdr:rowOff>133350</xdr:rowOff>
                  </from>
                  <to>
                    <xdr:col>14</xdr:col>
                    <xdr:colOff>85725</xdr:colOff>
                    <xdr:row>116</xdr:row>
                    <xdr:rowOff>19050</xdr:rowOff>
                  </to>
                </anchor>
              </controlPr>
            </control>
          </mc:Choice>
        </mc:AlternateContent>
        <mc:AlternateContent xmlns:mc="http://schemas.openxmlformats.org/markup-compatibility/2006">
          <mc:Choice Requires="x14">
            <control shapeId="6261" r:id="rId120" name="Check Box 117">
              <controlPr defaultSize="0" autoFill="0" autoLine="0" autoPict="0">
                <anchor moveWithCells="1" sizeWithCells="1">
                  <from>
                    <xdr:col>10</xdr:col>
                    <xdr:colOff>0</xdr:colOff>
                    <xdr:row>115</xdr:row>
                    <xdr:rowOff>123825</xdr:rowOff>
                  </from>
                  <to>
                    <xdr:col>15</xdr:col>
                    <xdr:colOff>28575</xdr:colOff>
                    <xdr:row>117</xdr:row>
                    <xdr:rowOff>9525</xdr:rowOff>
                  </to>
                </anchor>
              </controlPr>
            </control>
          </mc:Choice>
        </mc:AlternateContent>
        <mc:AlternateContent xmlns:mc="http://schemas.openxmlformats.org/markup-compatibility/2006">
          <mc:Choice Requires="x14">
            <control shapeId="6262" r:id="rId121" name="Check Box 118">
              <controlPr defaultSize="0" autoFill="0" autoLine="0" autoPict="0">
                <anchor moveWithCells="1" sizeWithCells="1">
                  <from>
                    <xdr:col>10</xdr:col>
                    <xdr:colOff>0</xdr:colOff>
                    <xdr:row>112</xdr:row>
                    <xdr:rowOff>142875</xdr:rowOff>
                  </from>
                  <to>
                    <xdr:col>15</xdr:col>
                    <xdr:colOff>123825</xdr:colOff>
                    <xdr:row>114</xdr:row>
                    <xdr:rowOff>28575</xdr:rowOff>
                  </to>
                </anchor>
              </controlPr>
            </control>
          </mc:Choice>
        </mc:AlternateContent>
        <mc:AlternateContent xmlns:mc="http://schemas.openxmlformats.org/markup-compatibility/2006">
          <mc:Choice Requires="x14">
            <control shapeId="6263" r:id="rId122" name="Check Box 119">
              <controlPr defaultSize="0" autoFill="0" autoLine="0" autoPict="0">
                <anchor moveWithCells="1" sizeWithCells="1">
                  <from>
                    <xdr:col>45</xdr:col>
                    <xdr:colOff>28575</xdr:colOff>
                    <xdr:row>93</xdr:row>
                    <xdr:rowOff>85725</xdr:rowOff>
                  </from>
                  <to>
                    <xdr:col>48</xdr:col>
                    <xdr:colOff>76200</xdr:colOff>
                    <xdr:row>95</xdr:row>
                    <xdr:rowOff>0</xdr:rowOff>
                  </to>
                </anchor>
              </controlPr>
            </control>
          </mc:Choice>
        </mc:AlternateContent>
        <mc:AlternateContent xmlns:mc="http://schemas.openxmlformats.org/markup-compatibility/2006">
          <mc:Choice Requires="x14">
            <control shapeId="6264" r:id="rId123" name="Check Box 120">
              <controlPr defaultSize="0" autoFill="0" autoLine="0" autoPict="0">
                <anchor moveWithCells="1" sizeWithCells="1">
                  <from>
                    <xdr:col>45</xdr:col>
                    <xdr:colOff>28575</xdr:colOff>
                    <xdr:row>94</xdr:row>
                    <xdr:rowOff>123825</xdr:rowOff>
                  </from>
                  <to>
                    <xdr:col>49</xdr:col>
                    <xdr:colOff>95250</xdr:colOff>
                    <xdr:row>96</xdr:row>
                    <xdr:rowOff>123825</xdr:rowOff>
                  </to>
                </anchor>
              </controlPr>
            </control>
          </mc:Choice>
        </mc:AlternateContent>
        <mc:AlternateContent xmlns:mc="http://schemas.openxmlformats.org/markup-compatibility/2006">
          <mc:Choice Requires="x14">
            <control shapeId="6265" r:id="rId124" name="Check Box 121">
              <controlPr defaultSize="0" autoFill="0" autoLine="0" autoPict="0">
                <anchor moveWithCells="1" sizeWithCells="1">
                  <from>
                    <xdr:col>45</xdr:col>
                    <xdr:colOff>28575</xdr:colOff>
                    <xdr:row>97</xdr:row>
                    <xdr:rowOff>85725</xdr:rowOff>
                  </from>
                  <to>
                    <xdr:col>48</xdr:col>
                    <xdr:colOff>76200</xdr:colOff>
                    <xdr:row>99</xdr:row>
                    <xdr:rowOff>0</xdr:rowOff>
                  </to>
                </anchor>
              </controlPr>
            </control>
          </mc:Choice>
        </mc:AlternateContent>
        <mc:AlternateContent xmlns:mc="http://schemas.openxmlformats.org/markup-compatibility/2006">
          <mc:Choice Requires="x14">
            <control shapeId="6266" r:id="rId125" name="Check Box 122">
              <controlPr defaultSize="0" autoFill="0" autoLine="0" autoPict="0">
                <anchor moveWithCells="1" sizeWithCells="1">
                  <from>
                    <xdr:col>45</xdr:col>
                    <xdr:colOff>28575</xdr:colOff>
                    <xdr:row>98</xdr:row>
                    <xdr:rowOff>123825</xdr:rowOff>
                  </from>
                  <to>
                    <xdr:col>49</xdr:col>
                    <xdr:colOff>95250</xdr:colOff>
                    <xdr:row>100</xdr:row>
                    <xdr:rowOff>123825</xdr:rowOff>
                  </to>
                </anchor>
              </controlPr>
            </control>
          </mc:Choice>
        </mc:AlternateContent>
        <mc:AlternateContent xmlns:mc="http://schemas.openxmlformats.org/markup-compatibility/2006">
          <mc:Choice Requires="x14">
            <control shapeId="6267" r:id="rId126" name="Check Box 123">
              <controlPr defaultSize="0" autoFill="0" autoLine="0" autoPict="0">
                <anchor moveWithCells="1" sizeWithCells="1">
                  <from>
                    <xdr:col>45</xdr:col>
                    <xdr:colOff>28575</xdr:colOff>
                    <xdr:row>101</xdr:row>
                    <xdr:rowOff>85725</xdr:rowOff>
                  </from>
                  <to>
                    <xdr:col>48</xdr:col>
                    <xdr:colOff>76200</xdr:colOff>
                    <xdr:row>103</xdr:row>
                    <xdr:rowOff>0</xdr:rowOff>
                  </to>
                </anchor>
              </controlPr>
            </control>
          </mc:Choice>
        </mc:AlternateContent>
        <mc:AlternateContent xmlns:mc="http://schemas.openxmlformats.org/markup-compatibility/2006">
          <mc:Choice Requires="x14">
            <control shapeId="6268" r:id="rId127" name="Check Box 124">
              <controlPr defaultSize="0" autoFill="0" autoLine="0" autoPict="0">
                <anchor moveWithCells="1" sizeWithCells="1">
                  <from>
                    <xdr:col>45</xdr:col>
                    <xdr:colOff>28575</xdr:colOff>
                    <xdr:row>102</xdr:row>
                    <xdr:rowOff>123825</xdr:rowOff>
                  </from>
                  <to>
                    <xdr:col>49</xdr:col>
                    <xdr:colOff>95250</xdr:colOff>
                    <xdr:row>104</xdr:row>
                    <xdr:rowOff>123825</xdr:rowOff>
                  </to>
                </anchor>
              </controlPr>
            </control>
          </mc:Choice>
        </mc:AlternateContent>
        <mc:AlternateContent xmlns:mc="http://schemas.openxmlformats.org/markup-compatibility/2006">
          <mc:Choice Requires="x14">
            <control shapeId="6269" r:id="rId128" name="Check Box 125">
              <controlPr defaultSize="0" autoFill="0" autoLine="0" autoPict="0">
                <anchor moveWithCells="1" sizeWithCells="1">
                  <from>
                    <xdr:col>45</xdr:col>
                    <xdr:colOff>28575</xdr:colOff>
                    <xdr:row>105</xdr:row>
                    <xdr:rowOff>85725</xdr:rowOff>
                  </from>
                  <to>
                    <xdr:col>48</xdr:col>
                    <xdr:colOff>76200</xdr:colOff>
                    <xdr:row>107</xdr:row>
                    <xdr:rowOff>0</xdr:rowOff>
                  </to>
                </anchor>
              </controlPr>
            </control>
          </mc:Choice>
        </mc:AlternateContent>
        <mc:AlternateContent xmlns:mc="http://schemas.openxmlformats.org/markup-compatibility/2006">
          <mc:Choice Requires="x14">
            <control shapeId="6270" r:id="rId129" name="Check Box 126">
              <controlPr defaultSize="0" autoFill="0" autoLine="0" autoPict="0">
                <anchor moveWithCells="1" sizeWithCells="1">
                  <from>
                    <xdr:col>45</xdr:col>
                    <xdr:colOff>28575</xdr:colOff>
                    <xdr:row>106</xdr:row>
                    <xdr:rowOff>123825</xdr:rowOff>
                  </from>
                  <to>
                    <xdr:col>49</xdr:col>
                    <xdr:colOff>95250</xdr:colOff>
                    <xdr:row>108</xdr:row>
                    <xdr:rowOff>123825</xdr:rowOff>
                  </to>
                </anchor>
              </controlPr>
            </control>
          </mc:Choice>
        </mc:AlternateContent>
        <mc:AlternateContent xmlns:mc="http://schemas.openxmlformats.org/markup-compatibility/2006">
          <mc:Choice Requires="x14">
            <control shapeId="6271" r:id="rId130" name="Check Box 127">
              <controlPr defaultSize="0" autoFill="0" autoLine="0" autoPict="0">
                <anchor moveWithCells="1" sizeWithCells="1">
                  <from>
                    <xdr:col>45</xdr:col>
                    <xdr:colOff>28575</xdr:colOff>
                    <xdr:row>109</xdr:row>
                    <xdr:rowOff>85725</xdr:rowOff>
                  </from>
                  <to>
                    <xdr:col>48</xdr:col>
                    <xdr:colOff>76200</xdr:colOff>
                    <xdr:row>111</xdr:row>
                    <xdr:rowOff>0</xdr:rowOff>
                  </to>
                </anchor>
              </controlPr>
            </control>
          </mc:Choice>
        </mc:AlternateContent>
        <mc:AlternateContent xmlns:mc="http://schemas.openxmlformats.org/markup-compatibility/2006">
          <mc:Choice Requires="x14">
            <control shapeId="6272" r:id="rId131" name="Check Box 128">
              <controlPr defaultSize="0" autoFill="0" autoLine="0" autoPict="0">
                <anchor moveWithCells="1" sizeWithCells="1">
                  <from>
                    <xdr:col>45</xdr:col>
                    <xdr:colOff>28575</xdr:colOff>
                    <xdr:row>110</xdr:row>
                    <xdr:rowOff>123825</xdr:rowOff>
                  </from>
                  <to>
                    <xdr:col>49</xdr:col>
                    <xdr:colOff>95250</xdr:colOff>
                    <xdr:row>112</xdr:row>
                    <xdr:rowOff>123825</xdr:rowOff>
                  </to>
                </anchor>
              </controlPr>
            </control>
          </mc:Choice>
        </mc:AlternateContent>
        <mc:AlternateContent xmlns:mc="http://schemas.openxmlformats.org/markup-compatibility/2006">
          <mc:Choice Requires="x14">
            <control shapeId="6273" r:id="rId132" name="Check Box 129">
              <controlPr defaultSize="0" autoFill="0" autoLine="0" autoPict="0">
                <anchor moveWithCells="1" sizeWithCells="1">
                  <from>
                    <xdr:col>45</xdr:col>
                    <xdr:colOff>28575</xdr:colOff>
                    <xdr:row>113</xdr:row>
                    <xdr:rowOff>85725</xdr:rowOff>
                  </from>
                  <to>
                    <xdr:col>48</xdr:col>
                    <xdr:colOff>76200</xdr:colOff>
                    <xdr:row>115</xdr:row>
                    <xdr:rowOff>0</xdr:rowOff>
                  </to>
                </anchor>
              </controlPr>
            </control>
          </mc:Choice>
        </mc:AlternateContent>
        <mc:AlternateContent xmlns:mc="http://schemas.openxmlformats.org/markup-compatibility/2006">
          <mc:Choice Requires="x14">
            <control shapeId="6274" r:id="rId133" name="Check Box 130">
              <controlPr defaultSize="0" autoFill="0" autoLine="0" autoPict="0">
                <anchor moveWithCells="1" sizeWithCells="1">
                  <from>
                    <xdr:col>45</xdr:col>
                    <xdr:colOff>28575</xdr:colOff>
                    <xdr:row>114</xdr:row>
                    <xdr:rowOff>123825</xdr:rowOff>
                  </from>
                  <to>
                    <xdr:col>49</xdr:col>
                    <xdr:colOff>95250</xdr:colOff>
                    <xdr:row>116</xdr:row>
                    <xdr:rowOff>123825</xdr:rowOff>
                  </to>
                </anchor>
              </controlPr>
            </control>
          </mc:Choice>
        </mc:AlternateContent>
        <mc:AlternateContent xmlns:mc="http://schemas.openxmlformats.org/markup-compatibility/2006">
          <mc:Choice Requires="x14">
            <control shapeId="6275" r:id="rId134" name="Check Box 131">
              <controlPr defaultSize="0" autoFill="0" autoLine="0" autoPict="0">
                <anchor moveWithCells="1" sizeWithCells="1">
                  <from>
                    <xdr:col>10</xdr:col>
                    <xdr:colOff>19050</xdr:colOff>
                    <xdr:row>158</xdr:row>
                    <xdr:rowOff>142875</xdr:rowOff>
                  </from>
                  <to>
                    <xdr:col>17</xdr:col>
                    <xdr:colOff>0</xdr:colOff>
                    <xdr:row>160</xdr:row>
                    <xdr:rowOff>19050</xdr:rowOff>
                  </to>
                </anchor>
              </controlPr>
            </control>
          </mc:Choice>
        </mc:AlternateContent>
        <mc:AlternateContent xmlns:mc="http://schemas.openxmlformats.org/markup-compatibility/2006">
          <mc:Choice Requires="x14">
            <control shapeId="6276" r:id="rId135" name="Check Box 132">
              <controlPr defaultSize="0" autoFill="0" autoLine="0" autoPict="0">
                <anchor moveWithCells="1" sizeWithCells="1">
                  <from>
                    <xdr:col>10</xdr:col>
                    <xdr:colOff>19050</xdr:colOff>
                    <xdr:row>159</xdr:row>
                    <xdr:rowOff>142875</xdr:rowOff>
                  </from>
                  <to>
                    <xdr:col>15</xdr:col>
                    <xdr:colOff>57150</xdr:colOff>
                    <xdr:row>161</xdr:row>
                    <xdr:rowOff>19050</xdr:rowOff>
                  </to>
                </anchor>
              </controlPr>
            </control>
          </mc:Choice>
        </mc:AlternateContent>
        <mc:AlternateContent xmlns:mc="http://schemas.openxmlformats.org/markup-compatibility/2006">
          <mc:Choice Requires="x14">
            <control shapeId="6277" r:id="rId136" name="Check Box 133">
              <controlPr defaultSize="0" autoFill="0" autoLine="0" autoPict="0">
                <anchor moveWithCells="1" sizeWithCells="1">
                  <from>
                    <xdr:col>10</xdr:col>
                    <xdr:colOff>19050</xdr:colOff>
                    <xdr:row>160</xdr:row>
                    <xdr:rowOff>123825</xdr:rowOff>
                  </from>
                  <to>
                    <xdr:col>16</xdr:col>
                    <xdr:colOff>0</xdr:colOff>
                    <xdr:row>162</xdr:row>
                    <xdr:rowOff>0</xdr:rowOff>
                  </to>
                </anchor>
              </controlPr>
            </control>
          </mc:Choice>
        </mc:AlternateContent>
        <mc:AlternateContent xmlns:mc="http://schemas.openxmlformats.org/markup-compatibility/2006">
          <mc:Choice Requires="x14">
            <control shapeId="6278" r:id="rId137" name="Check Box 134">
              <controlPr defaultSize="0" autoFill="0" autoLine="0" autoPict="0">
                <anchor moveWithCells="1" sizeWithCells="1">
                  <from>
                    <xdr:col>10</xdr:col>
                    <xdr:colOff>19050</xdr:colOff>
                    <xdr:row>158</xdr:row>
                    <xdr:rowOff>0</xdr:rowOff>
                  </from>
                  <to>
                    <xdr:col>16</xdr:col>
                    <xdr:colOff>114300</xdr:colOff>
                    <xdr:row>159</xdr:row>
                    <xdr:rowOff>38100</xdr:rowOff>
                  </to>
                </anchor>
              </controlPr>
            </control>
          </mc:Choice>
        </mc:AlternateContent>
        <mc:AlternateContent xmlns:mc="http://schemas.openxmlformats.org/markup-compatibility/2006">
          <mc:Choice Requires="x14">
            <control shapeId="6279" r:id="rId138" name="Check Box 135">
              <controlPr defaultSize="0" autoFill="0" autoLine="0" autoPict="0">
                <anchor moveWithCells="1" sizeWithCells="1">
                  <from>
                    <xdr:col>1</xdr:col>
                    <xdr:colOff>9525</xdr:colOff>
                    <xdr:row>158</xdr:row>
                    <xdr:rowOff>28575</xdr:rowOff>
                  </from>
                  <to>
                    <xdr:col>10</xdr:col>
                    <xdr:colOff>66675</xdr:colOff>
                    <xdr:row>159</xdr:row>
                    <xdr:rowOff>76200</xdr:rowOff>
                  </to>
                </anchor>
              </controlPr>
            </control>
          </mc:Choice>
        </mc:AlternateContent>
        <mc:AlternateContent xmlns:mc="http://schemas.openxmlformats.org/markup-compatibility/2006">
          <mc:Choice Requires="x14">
            <control shapeId="6280" r:id="rId139" name="Check Box 136">
              <controlPr defaultSize="0" autoFill="0" autoLine="0" autoPict="0">
                <anchor moveWithCells="1" sizeWithCells="1">
                  <from>
                    <xdr:col>1</xdr:col>
                    <xdr:colOff>0</xdr:colOff>
                    <xdr:row>160</xdr:row>
                    <xdr:rowOff>76200</xdr:rowOff>
                  </from>
                  <to>
                    <xdr:col>10</xdr:col>
                    <xdr:colOff>66675</xdr:colOff>
                    <xdr:row>161</xdr:row>
                    <xdr:rowOff>123825</xdr:rowOff>
                  </to>
                </anchor>
              </controlPr>
            </control>
          </mc:Choice>
        </mc:AlternateContent>
        <mc:AlternateContent xmlns:mc="http://schemas.openxmlformats.org/markup-compatibility/2006">
          <mc:Choice Requires="x14">
            <control shapeId="6281" r:id="rId140" name="Check Box 137">
              <controlPr defaultSize="0" autoFill="0" autoLine="0" autoPict="0">
                <anchor moveWithCells="1" sizeWithCells="1">
                  <from>
                    <xdr:col>38</xdr:col>
                    <xdr:colOff>19050</xdr:colOff>
                    <xdr:row>158</xdr:row>
                    <xdr:rowOff>142875</xdr:rowOff>
                  </from>
                  <to>
                    <xdr:col>45</xdr:col>
                    <xdr:colOff>0</xdr:colOff>
                    <xdr:row>160</xdr:row>
                    <xdr:rowOff>19050</xdr:rowOff>
                  </to>
                </anchor>
              </controlPr>
            </control>
          </mc:Choice>
        </mc:AlternateContent>
        <mc:AlternateContent xmlns:mc="http://schemas.openxmlformats.org/markup-compatibility/2006">
          <mc:Choice Requires="x14">
            <control shapeId="6282" r:id="rId141" name="Check Box 138">
              <controlPr defaultSize="0" autoFill="0" autoLine="0" autoPict="0">
                <anchor moveWithCells="1" sizeWithCells="1">
                  <from>
                    <xdr:col>38</xdr:col>
                    <xdr:colOff>19050</xdr:colOff>
                    <xdr:row>159</xdr:row>
                    <xdr:rowOff>142875</xdr:rowOff>
                  </from>
                  <to>
                    <xdr:col>43</xdr:col>
                    <xdr:colOff>9525</xdr:colOff>
                    <xdr:row>161</xdr:row>
                    <xdr:rowOff>19050</xdr:rowOff>
                  </to>
                </anchor>
              </controlPr>
            </control>
          </mc:Choice>
        </mc:AlternateContent>
        <mc:AlternateContent xmlns:mc="http://schemas.openxmlformats.org/markup-compatibility/2006">
          <mc:Choice Requires="x14">
            <control shapeId="6283" r:id="rId142" name="Check Box 139">
              <controlPr defaultSize="0" autoFill="0" autoLine="0" autoPict="0">
                <anchor moveWithCells="1" sizeWithCells="1">
                  <from>
                    <xdr:col>38</xdr:col>
                    <xdr:colOff>19050</xdr:colOff>
                    <xdr:row>160</xdr:row>
                    <xdr:rowOff>123825</xdr:rowOff>
                  </from>
                  <to>
                    <xdr:col>43</xdr:col>
                    <xdr:colOff>95250</xdr:colOff>
                    <xdr:row>162</xdr:row>
                    <xdr:rowOff>0</xdr:rowOff>
                  </to>
                </anchor>
              </controlPr>
            </control>
          </mc:Choice>
        </mc:AlternateContent>
        <mc:AlternateContent xmlns:mc="http://schemas.openxmlformats.org/markup-compatibility/2006">
          <mc:Choice Requires="x14">
            <control shapeId="6284" r:id="rId143" name="Check Box 140">
              <controlPr defaultSize="0" autoFill="0" autoLine="0" autoPict="0">
                <anchor moveWithCells="1" sizeWithCells="1">
                  <from>
                    <xdr:col>38</xdr:col>
                    <xdr:colOff>19050</xdr:colOff>
                    <xdr:row>158</xdr:row>
                    <xdr:rowOff>0</xdr:rowOff>
                  </from>
                  <to>
                    <xdr:col>44</xdr:col>
                    <xdr:colOff>104775</xdr:colOff>
                    <xdr:row>159</xdr:row>
                    <xdr:rowOff>38100</xdr:rowOff>
                  </to>
                </anchor>
              </controlPr>
            </control>
          </mc:Choice>
        </mc:AlternateContent>
        <mc:AlternateContent xmlns:mc="http://schemas.openxmlformats.org/markup-compatibility/2006">
          <mc:Choice Requires="x14">
            <control shapeId="6285" r:id="rId144" name="Check Box 141">
              <controlPr defaultSize="0" autoFill="0" autoLine="0" autoPict="0">
                <anchor moveWithCells="1" sizeWithCells="1">
                  <from>
                    <xdr:col>29</xdr:col>
                    <xdr:colOff>28575</xdr:colOff>
                    <xdr:row>158</xdr:row>
                    <xdr:rowOff>28575</xdr:rowOff>
                  </from>
                  <to>
                    <xdr:col>38</xdr:col>
                    <xdr:colOff>123825</xdr:colOff>
                    <xdr:row>159</xdr:row>
                    <xdr:rowOff>76200</xdr:rowOff>
                  </to>
                </anchor>
              </controlPr>
            </control>
          </mc:Choice>
        </mc:AlternateContent>
        <mc:AlternateContent xmlns:mc="http://schemas.openxmlformats.org/markup-compatibility/2006">
          <mc:Choice Requires="x14">
            <control shapeId="6286" r:id="rId145" name="Check Box 142">
              <controlPr defaultSize="0" autoFill="0" autoLine="0" autoPict="0">
                <anchor moveWithCells="1" sizeWithCells="1">
                  <from>
                    <xdr:col>29</xdr:col>
                    <xdr:colOff>19050</xdr:colOff>
                    <xdr:row>160</xdr:row>
                    <xdr:rowOff>76200</xdr:rowOff>
                  </from>
                  <to>
                    <xdr:col>38</xdr:col>
                    <xdr:colOff>123825</xdr:colOff>
                    <xdr:row>161</xdr:row>
                    <xdr:rowOff>123825</xdr:rowOff>
                  </to>
                </anchor>
              </controlPr>
            </control>
          </mc:Choice>
        </mc:AlternateContent>
        <mc:AlternateContent xmlns:mc="http://schemas.openxmlformats.org/markup-compatibility/2006">
          <mc:Choice Requires="x14">
            <control shapeId="6287" r:id="rId146" name="Check Box 143">
              <controlPr defaultSize="0" autoFill="0" autoLine="0" autoPict="0">
                <anchor moveWithCells="1" sizeWithCells="1">
                  <from>
                    <xdr:col>1</xdr:col>
                    <xdr:colOff>9525</xdr:colOff>
                    <xdr:row>150</xdr:row>
                    <xdr:rowOff>28575</xdr:rowOff>
                  </from>
                  <to>
                    <xdr:col>10</xdr:col>
                    <xdr:colOff>66675</xdr:colOff>
                    <xdr:row>151</xdr:row>
                    <xdr:rowOff>76200</xdr:rowOff>
                  </to>
                </anchor>
              </controlPr>
            </control>
          </mc:Choice>
        </mc:AlternateContent>
        <mc:AlternateContent xmlns:mc="http://schemas.openxmlformats.org/markup-compatibility/2006">
          <mc:Choice Requires="x14">
            <control shapeId="6288" r:id="rId147" name="Check Box 144">
              <controlPr defaultSize="0" autoFill="0" autoLine="0" autoPict="0">
                <anchor moveWithCells="1" sizeWithCells="1">
                  <from>
                    <xdr:col>1</xdr:col>
                    <xdr:colOff>0</xdr:colOff>
                    <xdr:row>152</xdr:row>
                    <xdr:rowOff>76200</xdr:rowOff>
                  </from>
                  <to>
                    <xdr:col>10</xdr:col>
                    <xdr:colOff>66675</xdr:colOff>
                    <xdr:row>153</xdr:row>
                    <xdr:rowOff>123825</xdr:rowOff>
                  </to>
                </anchor>
              </controlPr>
            </control>
          </mc:Choice>
        </mc:AlternateContent>
        <mc:AlternateContent xmlns:mc="http://schemas.openxmlformats.org/markup-compatibility/2006">
          <mc:Choice Requires="x14">
            <control shapeId="6289" r:id="rId148" name="Check Box 145">
              <controlPr defaultSize="0" autoFill="0" autoLine="0" autoPict="0">
                <anchor moveWithCells="1" sizeWithCells="1">
                  <from>
                    <xdr:col>29</xdr:col>
                    <xdr:colOff>28575</xdr:colOff>
                    <xdr:row>150</xdr:row>
                    <xdr:rowOff>28575</xdr:rowOff>
                  </from>
                  <to>
                    <xdr:col>38</xdr:col>
                    <xdr:colOff>123825</xdr:colOff>
                    <xdr:row>151</xdr:row>
                    <xdr:rowOff>76200</xdr:rowOff>
                  </to>
                </anchor>
              </controlPr>
            </control>
          </mc:Choice>
        </mc:AlternateContent>
        <mc:AlternateContent xmlns:mc="http://schemas.openxmlformats.org/markup-compatibility/2006">
          <mc:Choice Requires="x14">
            <control shapeId="6290" r:id="rId149" name="Check Box 146">
              <controlPr defaultSize="0" autoFill="0" autoLine="0" autoPict="0">
                <anchor moveWithCells="1" sizeWithCells="1">
                  <from>
                    <xdr:col>29</xdr:col>
                    <xdr:colOff>19050</xdr:colOff>
                    <xdr:row>152</xdr:row>
                    <xdr:rowOff>76200</xdr:rowOff>
                  </from>
                  <to>
                    <xdr:col>38</xdr:col>
                    <xdr:colOff>123825</xdr:colOff>
                    <xdr:row>153</xdr:row>
                    <xdr:rowOff>123825</xdr:rowOff>
                  </to>
                </anchor>
              </controlPr>
            </control>
          </mc:Choice>
        </mc:AlternateContent>
        <mc:AlternateContent xmlns:mc="http://schemas.openxmlformats.org/markup-compatibility/2006">
          <mc:Choice Requires="x14">
            <control shapeId="6291" r:id="rId150" name="Check Box 147">
              <controlPr defaultSize="0" autoFill="0" autoLine="0" autoPict="0">
                <anchor moveWithCells="1" sizeWithCells="1">
                  <from>
                    <xdr:col>10</xdr:col>
                    <xdr:colOff>19050</xdr:colOff>
                    <xdr:row>154</xdr:row>
                    <xdr:rowOff>142875</xdr:rowOff>
                  </from>
                  <to>
                    <xdr:col>17</xdr:col>
                    <xdr:colOff>0</xdr:colOff>
                    <xdr:row>156</xdr:row>
                    <xdr:rowOff>19050</xdr:rowOff>
                  </to>
                </anchor>
              </controlPr>
            </control>
          </mc:Choice>
        </mc:AlternateContent>
        <mc:AlternateContent xmlns:mc="http://schemas.openxmlformats.org/markup-compatibility/2006">
          <mc:Choice Requires="x14">
            <control shapeId="6292" r:id="rId151" name="Check Box 148">
              <controlPr defaultSize="0" autoFill="0" autoLine="0" autoPict="0">
                <anchor moveWithCells="1" sizeWithCells="1">
                  <from>
                    <xdr:col>10</xdr:col>
                    <xdr:colOff>19050</xdr:colOff>
                    <xdr:row>155</xdr:row>
                    <xdr:rowOff>142875</xdr:rowOff>
                  </from>
                  <to>
                    <xdr:col>15</xdr:col>
                    <xdr:colOff>57150</xdr:colOff>
                    <xdr:row>157</xdr:row>
                    <xdr:rowOff>19050</xdr:rowOff>
                  </to>
                </anchor>
              </controlPr>
            </control>
          </mc:Choice>
        </mc:AlternateContent>
        <mc:AlternateContent xmlns:mc="http://schemas.openxmlformats.org/markup-compatibility/2006">
          <mc:Choice Requires="x14">
            <control shapeId="6293" r:id="rId152" name="Check Box 149">
              <controlPr defaultSize="0" autoFill="0" autoLine="0" autoPict="0">
                <anchor moveWithCells="1" sizeWithCells="1">
                  <from>
                    <xdr:col>10</xdr:col>
                    <xdr:colOff>19050</xdr:colOff>
                    <xdr:row>156</xdr:row>
                    <xdr:rowOff>123825</xdr:rowOff>
                  </from>
                  <to>
                    <xdr:col>16</xdr:col>
                    <xdr:colOff>0</xdr:colOff>
                    <xdr:row>158</xdr:row>
                    <xdr:rowOff>0</xdr:rowOff>
                  </to>
                </anchor>
              </controlPr>
            </control>
          </mc:Choice>
        </mc:AlternateContent>
        <mc:AlternateContent xmlns:mc="http://schemas.openxmlformats.org/markup-compatibility/2006">
          <mc:Choice Requires="x14">
            <control shapeId="6294" r:id="rId153" name="Check Box 150">
              <controlPr defaultSize="0" autoFill="0" autoLine="0" autoPict="0">
                <anchor moveWithCells="1" sizeWithCells="1">
                  <from>
                    <xdr:col>10</xdr:col>
                    <xdr:colOff>19050</xdr:colOff>
                    <xdr:row>154</xdr:row>
                    <xdr:rowOff>0</xdr:rowOff>
                  </from>
                  <to>
                    <xdr:col>16</xdr:col>
                    <xdr:colOff>114300</xdr:colOff>
                    <xdr:row>155</xdr:row>
                    <xdr:rowOff>38100</xdr:rowOff>
                  </to>
                </anchor>
              </controlPr>
            </control>
          </mc:Choice>
        </mc:AlternateContent>
        <mc:AlternateContent xmlns:mc="http://schemas.openxmlformats.org/markup-compatibility/2006">
          <mc:Choice Requires="x14">
            <control shapeId="6295" r:id="rId154" name="Check Box 151">
              <controlPr defaultSize="0" autoFill="0" autoLine="0" autoPict="0">
                <anchor moveWithCells="1" sizeWithCells="1">
                  <from>
                    <xdr:col>1</xdr:col>
                    <xdr:colOff>9525</xdr:colOff>
                    <xdr:row>154</xdr:row>
                    <xdr:rowOff>28575</xdr:rowOff>
                  </from>
                  <to>
                    <xdr:col>10</xdr:col>
                    <xdr:colOff>66675</xdr:colOff>
                    <xdr:row>155</xdr:row>
                    <xdr:rowOff>76200</xdr:rowOff>
                  </to>
                </anchor>
              </controlPr>
            </control>
          </mc:Choice>
        </mc:AlternateContent>
        <mc:AlternateContent xmlns:mc="http://schemas.openxmlformats.org/markup-compatibility/2006">
          <mc:Choice Requires="x14">
            <control shapeId="6296" r:id="rId155" name="Check Box 152">
              <controlPr defaultSize="0" autoFill="0" autoLine="0" autoPict="0">
                <anchor moveWithCells="1" sizeWithCells="1">
                  <from>
                    <xdr:col>1</xdr:col>
                    <xdr:colOff>0</xdr:colOff>
                    <xdr:row>156</xdr:row>
                    <xdr:rowOff>76200</xdr:rowOff>
                  </from>
                  <to>
                    <xdr:col>10</xdr:col>
                    <xdr:colOff>66675</xdr:colOff>
                    <xdr:row>157</xdr:row>
                    <xdr:rowOff>123825</xdr:rowOff>
                  </to>
                </anchor>
              </controlPr>
            </control>
          </mc:Choice>
        </mc:AlternateContent>
        <mc:AlternateContent xmlns:mc="http://schemas.openxmlformats.org/markup-compatibility/2006">
          <mc:Choice Requires="x14">
            <control shapeId="6297" r:id="rId156" name="Check Box 153">
              <controlPr defaultSize="0" autoFill="0" autoLine="0" autoPict="0">
                <anchor moveWithCells="1" sizeWithCells="1">
                  <from>
                    <xdr:col>38</xdr:col>
                    <xdr:colOff>19050</xdr:colOff>
                    <xdr:row>154</xdr:row>
                    <xdr:rowOff>142875</xdr:rowOff>
                  </from>
                  <to>
                    <xdr:col>45</xdr:col>
                    <xdr:colOff>0</xdr:colOff>
                    <xdr:row>156</xdr:row>
                    <xdr:rowOff>19050</xdr:rowOff>
                  </to>
                </anchor>
              </controlPr>
            </control>
          </mc:Choice>
        </mc:AlternateContent>
        <mc:AlternateContent xmlns:mc="http://schemas.openxmlformats.org/markup-compatibility/2006">
          <mc:Choice Requires="x14">
            <control shapeId="6298" r:id="rId157" name="Check Box 154">
              <controlPr defaultSize="0" autoFill="0" autoLine="0" autoPict="0">
                <anchor moveWithCells="1" sizeWithCells="1">
                  <from>
                    <xdr:col>38</xdr:col>
                    <xdr:colOff>19050</xdr:colOff>
                    <xdr:row>155</xdr:row>
                    <xdr:rowOff>142875</xdr:rowOff>
                  </from>
                  <to>
                    <xdr:col>43</xdr:col>
                    <xdr:colOff>9525</xdr:colOff>
                    <xdr:row>157</xdr:row>
                    <xdr:rowOff>19050</xdr:rowOff>
                  </to>
                </anchor>
              </controlPr>
            </control>
          </mc:Choice>
        </mc:AlternateContent>
        <mc:AlternateContent xmlns:mc="http://schemas.openxmlformats.org/markup-compatibility/2006">
          <mc:Choice Requires="x14">
            <control shapeId="6299" r:id="rId158" name="Check Box 155">
              <controlPr defaultSize="0" autoFill="0" autoLine="0" autoPict="0">
                <anchor moveWithCells="1" sizeWithCells="1">
                  <from>
                    <xdr:col>38</xdr:col>
                    <xdr:colOff>19050</xdr:colOff>
                    <xdr:row>156</xdr:row>
                    <xdr:rowOff>123825</xdr:rowOff>
                  </from>
                  <to>
                    <xdr:col>43</xdr:col>
                    <xdr:colOff>95250</xdr:colOff>
                    <xdr:row>158</xdr:row>
                    <xdr:rowOff>0</xdr:rowOff>
                  </to>
                </anchor>
              </controlPr>
            </control>
          </mc:Choice>
        </mc:AlternateContent>
        <mc:AlternateContent xmlns:mc="http://schemas.openxmlformats.org/markup-compatibility/2006">
          <mc:Choice Requires="x14">
            <control shapeId="6300" r:id="rId159" name="Check Box 156">
              <controlPr defaultSize="0" autoFill="0" autoLine="0" autoPict="0">
                <anchor moveWithCells="1" sizeWithCells="1">
                  <from>
                    <xdr:col>38</xdr:col>
                    <xdr:colOff>19050</xdr:colOff>
                    <xdr:row>154</xdr:row>
                    <xdr:rowOff>0</xdr:rowOff>
                  </from>
                  <to>
                    <xdr:col>44</xdr:col>
                    <xdr:colOff>104775</xdr:colOff>
                    <xdr:row>155</xdr:row>
                    <xdr:rowOff>38100</xdr:rowOff>
                  </to>
                </anchor>
              </controlPr>
            </control>
          </mc:Choice>
        </mc:AlternateContent>
        <mc:AlternateContent xmlns:mc="http://schemas.openxmlformats.org/markup-compatibility/2006">
          <mc:Choice Requires="x14">
            <control shapeId="6301" r:id="rId160" name="Check Box 157">
              <controlPr defaultSize="0" autoFill="0" autoLine="0" autoPict="0">
                <anchor moveWithCells="1" sizeWithCells="1">
                  <from>
                    <xdr:col>29</xdr:col>
                    <xdr:colOff>28575</xdr:colOff>
                    <xdr:row>154</xdr:row>
                    <xdr:rowOff>28575</xdr:rowOff>
                  </from>
                  <to>
                    <xdr:col>38</xdr:col>
                    <xdr:colOff>123825</xdr:colOff>
                    <xdr:row>155</xdr:row>
                    <xdr:rowOff>76200</xdr:rowOff>
                  </to>
                </anchor>
              </controlPr>
            </control>
          </mc:Choice>
        </mc:AlternateContent>
        <mc:AlternateContent xmlns:mc="http://schemas.openxmlformats.org/markup-compatibility/2006">
          <mc:Choice Requires="x14">
            <control shapeId="6302" r:id="rId161" name="Check Box 158">
              <controlPr defaultSize="0" autoFill="0" autoLine="0" autoPict="0">
                <anchor moveWithCells="1" sizeWithCells="1">
                  <from>
                    <xdr:col>29</xdr:col>
                    <xdr:colOff>19050</xdr:colOff>
                    <xdr:row>156</xdr:row>
                    <xdr:rowOff>76200</xdr:rowOff>
                  </from>
                  <to>
                    <xdr:col>38</xdr:col>
                    <xdr:colOff>123825</xdr:colOff>
                    <xdr:row>157</xdr:row>
                    <xdr:rowOff>123825</xdr:rowOff>
                  </to>
                </anchor>
              </controlPr>
            </control>
          </mc:Choice>
        </mc:AlternateContent>
        <mc:AlternateContent xmlns:mc="http://schemas.openxmlformats.org/markup-compatibility/2006">
          <mc:Choice Requires="x14">
            <control shapeId="6303" r:id="rId162" name="Check Box 159">
              <controlPr defaultSize="0" autoFill="0" autoLine="0" autoPict="0">
                <anchor moveWithCells="1" sizeWithCells="1">
                  <from>
                    <xdr:col>10</xdr:col>
                    <xdr:colOff>0</xdr:colOff>
                    <xdr:row>93</xdr:row>
                    <xdr:rowOff>152400</xdr:rowOff>
                  </from>
                  <to>
                    <xdr:col>16</xdr:col>
                    <xdr:colOff>9525</xdr:colOff>
                    <xdr:row>95</xdr:row>
                    <xdr:rowOff>38100</xdr:rowOff>
                  </to>
                </anchor>
              </controlPr>
            </control>
          </mc:Choice>
        </mc:AlternateContent>
        <mc:AlternateContent xmlns:mc="http://schemas.openxmlformats.org/markup-compatibility/2006">
          <mc:Choice Requires="x14">
            <control shapeId="6304" r:id="rId163" name="Check Box 160">
              <controlPr defaultSize="0" autoFill="0" autoLine="0" autoPict="0">
                <anchor moveWithCells="1" sizeWithCells="1">
                  <from>
                    <xdr:col>10</xdr:col>
                    <xdr:colOff>0</xdr:colOff>
                    <xdr:row>94</xdr:row>
                    <xdr:rowOff>152400</xdr:rowOff>
                  </from>
                  <to>
                    <xdr:col>14</xdr:col>
                    <xdr:colOff>85725</xdr:colOff>
                    <xdr:row>96</xdr:row>
                    <xdr:rowOff>38100</xdr:rowOff>
                  </to>
                </anchor>
              </controlPr>
            </control>
          </mc:Choice>
        </mc:AlternateContent>
        <mc:AlternateContent xmlns:mc="http://schemas.openxmlformats.org/markup-compatibility/2006">
          <mc:Choice Requires="x14">
            <control shapeId="6305" r:id="rId164" name="Check Box 161">
              <controlPr defaultSize="0" autoFill="0" autoLine="0" autoPict="0">
                <anchor moveWithCells="1" sizeWithCells="1">
                  <from>
                    <xdr:col>10</xdr:col>
                    <xdr:colOff>0</xdr:colOff>
                    <xdr:row>95</xdr:row>
                    <xdr:rowOff>142875</xdr:rowOff>
                  </from>
                  <to>
                    <xdr:col>15</xdr:col>
                    <xdr:colOff>28575</xdr:colOff>
                    <xdr:row>97</xdr:row>
                    <xdr:rowOff>28575</xdr:rowOff>
                  </to>
                </anchor>
              </controlPr>
            </control>
          </mc:Choice>
        </mc:AlternateContent>
        <mc:AlternateContent xmlns:mc="http://schemas.openxmlformats.org/markup-compatibility/2006">
          <mc:Choice Requires="x14">
            <control shapeId="6306" r:id="rId165" name="Check Box 162">
              <controlPr defaultSize="0" autoFill="0" autoLine="0" autoPict="0">
                <anchor moveWithCells="1" sizeWithCells="1">
                  <from>
                    <xdr:col>10</xdr:col>
                    <xdr:colOff>0</xdr:colOff>
                    <xdr:row>93</xdr:row>
                    <xdr:rowOff>0</xdr:rowOff>
                  </from>
                  <to>
                    <xdr:col>15</xdr:col>
                    <xdr:colOff>123825</xdr:colOff>
                    <xdr:row>94</xdr:row>
                    <xdr:rowOff>47625</xdr:rowOff>
                  </to>
                </anchor>
              </controlPr>
            </control>
          </mc:Choice>
        </mc:AlternateContent>
        <mc:AlternateContent xmlns:mc="http://schemas.openxmlformats.org/markup-compatibility/2006">
          <mc:Choice Requires="x14">
            <control shapeId="6307" r:id="rId166" name="Check Box 163">
              <controlPr defaultSize="0" autoFill="0" autoLine="0" autoPict="0">
                <anchor moveWithCells="1" sizeWithCells="1">
                  <from>
                    <xdr:col>10</xdr:col>
                    <xdr:colOff>0</xdr:colOff>
                    <xdr:row>117</xdr:row>
                    <xdr:rowOff>152400</xdr:rowOff>
                  </from>
                  <to>
                    <xdr:col>16</xdr:col>
                    <xdr:colOff>9525</xdr:colOff>
                    <xdr:row>119</xdr:row>
                    <xdr:rowOff>38100</xdr:rowOff>
                  </to>
                </anchor>
              </controlPr>
            </control>
          </mc:Choice>
        </mc:AlternateContent>
        <mc:AlternateContent xmlns:mc="http://schemas.openxmlformats.org/markup-compatibility/2006">
          <mc:Choice Requires="x14">
            <control shapeId="6308" r:id="rId167" name="Check Box 164">
              <controlPr defaultSize="0" autoFill="0" autoLine="0" autoPict="0">
                <anchor moveWithCells="1" sizeWithCells="1">
                  <from>
                    <xdr:col>10</xdr:col>
                    <xdr:colOff>0</xdr:colOff>
                    <xdr:row>118</xdr:row>
                    <xdr:rowOff>152400</xdr:rowOff>
                  </from>
                  <to>
                    <xdr:col>14</xdr:col>
                    <xdr:colOff>85725</xdr:colOff>
                    <xdr:row>120</xdr:row>
                    <xdr:rowOff>38100</xdr:rowOff>
                  </to>
                </anchor>
              </controlPr>
            </control>
          </mc:Choice>
        </mc:AlternateContent>
        <mc:AlternateContent xmlns:mc="http://schemas.openxmlformats.org/markup-compatibility/2006">
          <mc:Choice Requires="x14">
            <control shapeId="6309" r:id="rId168" name="Check Box 165">
              <controlPr defaultSize="0" autoFill="0" autoLine="0" autoPict="0">
                <anchor moveWithCells="1" sizeWithCells="1">
                  <from>
                    <xdr:col>10</xdr:col>
                    <xdr:colOff>0</xdr:colOff>
                    <xdr:row>119</xdr:row>
                    <xdr:rowOff>142875</xdr:rowOff>
                  </from>
                  <to>
                    <xdr:col>15</xdr:col>
                    <xdr:colOff>28575</xdr:colOff>
                    <xdr:row>121</xdr:row>
                    <xdr:rowOff>28575</xdr:rowOff>
                  </to>
                </anchor>
              </controlPr>
            </control>
          </mc:Choice>
        </mc:AlternateContent>
        <mc:AlternateContent xmlns:mc="http://schemas.openxmlformats.org/markup-compatibility/2006">
          <mc:Choice Requires="x14">
            <control shapeId="6310" r:id="rId169" name="Check Box 166">
              <controlPr defaultSize="0" autoFill="0" autoLine="0" autoPict="0">
                <anchor moveWithCells="1" sizeWithCells="1">
                  <from>
                    <xdr:col>10</xdr:col>
                    <xdr:colOff>0</xdr:colOff>
                    <xdr:row>117</xdr:row>
                    <xdr:rowOff>0</xdr:rowOff>
                  </from>
                  <to>
                    <xdr:col>15</xdr:col>
                    <xdr:colOff>123825</xdr:colOff>
                    <xdr:row>118</xdr:row>
                    <xdr:rowOff>47625</xdr:rowOff>
                  </to>
                </anchor>
              </controlPr>
            </control>
          </mc:Choice>
        </mc:AlternateContent>
        <mc:AlternateContent xmlns:mc="http://schemas.openxmlformats.org/markup-compatibility/2006">
          <mc:Choice Requires="x14">
            <control shapeId="6311" r:id="rId170" name="Check Box 167">
              <controlPr defaultSize="0" autoFill="0" autoLine="0" autoPict="0">
                <anchor moveWithCells="1" sizeWithCells="1">
                  <from>
                    <xdr:col>10</xdr:col>
                    <xdr:colOff>19050</xdr:colOff>
                    <xdr:row>150</xdr:row>
                    <xdr:rowOff>133350</xdr:rowOff>
                  </from>
                  <to>
                    <xdr:col>16</xdr:col>
                    <xdr:colOff>28575</xdr:colOff>
                    <xdr:row>152</xdr:row>
                    <xdr:rowOff>19050</xdr:rowOff>
                  </to>
                </anchor>
              </controlPr>
            </control>
          </mc:Choice>
        </mc:AlternateContent>
        <mc:AlternateContent xmlns:mc="http://schemas.openxmlformats.org/markup-compatibility/2006">
          <mc:Choice Requires="x14">
            <control shapeId="6312" r:id="rId171" name="Check Box 168">
              <controlPr defaultSize="0" autoFill="0" autoLine="0" autoPict="0">
                <anchor moveWithCells="1" sizeWithCells="1">
                  <from>
                    <xdr:col>10</xdr:col>
                    <xdr:colOff>19050</xdr:colOff>
                    <xdr:row>151</xdr:row>
                    <xdr:rowOff>133350</xdr:rowOff>
                  </from>
                  <to>
                    <xdr:col>14</xdr:col>
                    <xdr:colOff>104775</xdr:colOff>
                    <xdr:row>153</xdr:row>
                    <xdr:rowOff>19050</xdr:rowOff>
                  </to>
                </anchor>
              </controlPr>
            </control>
          </mc:Choice>
        </mc:AlternateContent>
        <mc:AlternateContent xmlns:mc="http://schemas.openxmlformats.org/markup-compatibility/2006">
          <mc:Choice Requires="x14">
            <control shapeId="6313" r:id="rId172" name="Check Box 169">
              <controlPr defaultSize="0" autoFill="0" autoLine="0" autoPict="0">
                <anchor moveWithCells="1" sizeWithCells="1">
                  <from>
                    <xdr:col>10</xdr:col>
                    <xdr:colOff>19050</xdr:colOff>
                    <xdr:row>152</xdr:row>
                    <xdr:rowOff>123825</xdr:rowOff>
                  </from>
                  <to>
                    <xdr:col>15</xdr:col>
                    <xdr:colOff>47625</xdr:colOff>
                    <xdr:row>154</xdr:row>
                    <xdr:rowOff>9525</xdr:rowOff>
                  </to>
                </anchor>
              </controlPr>
            </control>
          </mc:Choice>
        </mc:AlternateContent>
        <mc:AlternateContent xmlns:mc="http://schemas.openxmlformats.org/markup-compatibility/2006">
          <mc:Choice Requires="x14">
            <control shapeId="6314" r:id="rId173" name="Check Box 170">
              <controlPr defaultSize="0" autoFill="0" autoLine="0" autoPict="0">
                <anchor moveWithCells="1" sizeWithCells="1">
                  <from>
                    <xdr:col>10</xdr:col>
                    <xdr:colOff>19050</xdr:colOff>
                    <xdr:row>149</xdr:row>
                    <xdr:rowOff>142875</xdr:rowOff>
                  </from>
                  <to>
                    <xdr:col>16</xdr:col>
                    <xdr:colOff>19050</xdr:colOff>
                    <xdr:row>151</xdr:row>
                    <xdr:rowOff>28575</xdr:rowOff>
                  </to>
                </anchor>
              </controlPr>
            </control>
          </mc:Choice>
        </mc:AlternateContent>
        <mc:AlternateContent xmlns:mc="http://schemas.openxmlformats.org/markup-compatibility/2006">
          <mc:Choice Requires="x14">
            <control shapeId="6315" r:id="rId174" name="Check Box 171">
              <controlPr defaultSize="0" autoFill="0" autoLine="0" autoPict="0">
                <anchor moveWithCells="1" sizeWithCells="1">
                  <from>
                    <xdr:col>10</xdr:col>
                    <xdr:colOff>28575</xdr:colOff>
                    <xdr:row>162</xdr:row>
                    <xdr:rowOff>142875</xdr:rowOff>
                  </from>
                  <to>
                    <xdr:col>16</xdr:col>
                    <xdr:colOff>38100</xdr:colOff>
                    <xdr:row>164</xdr:row>
                    <xdr:rowOff>28575</xdr:rowOff>
                  </to>
                </anchor>
              </controlPr>
            </control>
          </mc:Choice>
        </mc:AlternateContent>
        <mc:AlternateContent xmlns:mc="http://schemas.openxmlformats.org/markup-compatibility/2006">
          <mc:Choice Requires="x14">
            <control shapeId="6316" r:id="rId175" name="Check Box 172">
              <controlPr defaultSize="0" autoFill="0" autoLine="0" autoPict="0">
                <anchor moveWithCells="1" sizeWithCells="1">
                  <from>
                    <xdr:col>10</xdr:col>
                    <xdr:colOff>28575</xdr:colOff>
                    <xdr:row>163</xdr:row>
                    <xdr:rowOff>142875</xdr:rowOff>
                  </from>
                  <to>
                    <xdr:col>14</xdr:col>
                    <xdr:colOff>114300</xdr:colOff>
                    <xdr:row>165</xdr:row>
                    <xdr:rowOff>28575</xdr:rowOff>
                  </to>
                </anchor>
              </controlPr>
            </control>
          </mc:Choice>
        </mc:AlternateContent>
        <mc:AlternateContent xmlns:mc="http://schemas.openxmlformats.org/markup-compatibility/2006">
          <mc:Choice Requires="x14">
            <control shapeId="6317" r:id="rId176" name="Check Box 173">
              <controlPr defaultSize="0" autoFill="0" autoLine="0" autoPict="0">
                <anchor moveWithCells="1" sizeWithCells="1">
                  <from>
                    <xdr:col>10</xdr:col>
                    <xdr:colOff>28575</xdr:colOff>
                    <xdr:row>164</xdr:row>
                    <xdr:rowOff>133350</xdr:rowOff>
                  </from>
                  <to>
                    <xdr:col>15</xdr:col>
                    <xdr:colOff>57150</xdr:colOff>
                    <xdr:row>166</xdr:row>
                    <xdr:rowOff>19050</xdr:rowOff>
                  </to>
                </anchor>
              </controlPr>
            </control>
          </mc:Choice>
        </mc:AlternateContent>
        <mc:AlternateContent xmlns:mc="http://schemas.openxmlformats.org/markup-compatibility/2006">
          <mc:Choice Requires="x14">
            <control shapeId="6318" r:id="rId177" name="Check Box 174">
              <controlPr defaultSize="0" autoFill="0" autoLine="0" autoPict="0">
                <anchor moveWithCells="1" sizeWithCells="1">
                  <from>
                    <xdr:col>10</xdr:col>
                    <xdr:colOff>28575</xdr:colOff>
                    <xdr:row>161</xdr:row>
                    <xdr:rowOff>152400</xdr:rowOff>
                  </from>
                  <to>
                    <xdr:col>16</xdr:col>
                    <xdr:colOff>28575</xdr:colOff>
                    <xdr:row>163</xdr:row>
                    <xdr:rowOff>38100</xdr:rowOff>
                  </to>
                </anchor>
              </controlPr>
            </control>
          </mc:Choice>
        </mc:AlternateContent>
        <mc:AlternateContent xmlns:mc="http://schemas.openxmlformats.org/markup-compatibility/2006">
          <mc:Choice Requires="x14">
            <control shapeId="6319" r:id="rId178" name="Check Box 175">
              <controlPr defaultSize="0" autoFill="0" autoLine="0" autoPict="0">
                <anchor moveWithCells="1" sizeWithCells="1">
                  <from>
                    <xdr:col>38</xdr:col>
                    <xdr:colOff>0</xdr:colOff>
                    <xdr:row>150</xdr:row>
                    <xdr:rowOff>152400</xdr:rowOff>
                  </from>
                  <to>
                    <xdr:col>42</xdr:col>
                    <xdr:colOff>104775</xdr:colOff>
                    <xdr:row>152</xdr:row>
                    <xdr:rowOff>38100</xdr:rowOff>
                  </to>
                </anchor>
              </controlPr>
            </control>
          </mc:Choice>
        </mc:AlternateContent>
        <mc:AlternateContent xmlns:mc="http://schemas.openxmlformats.org/markup-compatibility/2006">
          <mc:Choice Requires="x14">
            <control shapeId="6320" r:id="rId179" name="Check Box 176">
              <controlPr defaultSize="0" autoFill="0" autoLine="0" autoPict="0">
                <anchor moveWithCells="1" sizeWithCells="1">
                  <from>
                    <xdr:col>38</xdr:col>
                    <xdr:colOff>0</xdr:colOff>
                    <xdr:row>151</xdr:row>
                    <xdr:rowOff>152400</xdr:rowOff>
                  </from>
                  <to>
                    <xdr:col>41</xdr:col>
                    <xdr:colOff>57150</xdr:colOff>
                    <xdr:row>153</xdr:row>
                    <xdr:rowOff>38100</xdr:rowOff>
                  </to>
                </anchor>
              </controlPr>
            </control>
          </mc:Choice>
        </mc:AlternateContent>
        <mc:AlternateContent xmlns:mc="http://schemas.openxmlformats.org/markup-compatibility/2006">
          <mc:Choice Requires="x14">
            <control shapeId="6321" r:id="rId180" name="Check Box 177">
              <controlPr defaultSize="0" autoFill="0" autoLine="0" autoPict="0">
                <anchor moveWithCells="1" sizeWithCells="1">
                  <from>
                    <xdr:col>38</xdr:col>
                    <xdr:colOff>0</xdr:colOff>
                    <xdr:row>152</xdr:row>
                    <xdr:rowOff>142875</xdr:rowOff>
                  </from>
                  <to>
                    <xdr:col>41</xdr:col>
                    <xdr:colOff>123825</xdr:colOff>
                    <xdr:row>154</xdr:row>
                    <xdr:rowOff>28575</xdr:rowOff>
                  </to>
                </anchor>
              </controlPr>
            </control>
          </mc:Choice>
        </mc:AlternateContent>
        <mc:AlternateContent xmlns:mc="http://schemas.openxmlformats.org/markup-compatibility/2006">
          <mc:Choice Requires="x14">
            <control shapeId="6322" r:id="rId181" name="Check Box 178">
              <controlPr defaultSize="0" autoFill="0" autoLine="0" autoPict="0">
                <anchor moveWithCells="1" sizeWithCells="1">
                  <from>
                    <xdr:col>38</xdr:col>
                    <xdr:colOff>0</xdr:colOff>
                    <xdr:row>150</xdr:row>
                    <xdr:rowOff>0</xdr:rowOff>
                  </from>
                  <to>
                    <xdr:col>42</xdr:col>
                    <xdr:colOff>95250</xdr:colOff>
                    <xdr:row>151</xdr:row>
                    <xdr:rowOff>47625</xdr:rowOff>
                  </to>
                </anchor>
              </controlPr>
            </control>
          </mc:Choice>
        </mc:AlternateContent>
        <mc:AlternateContent xmlns:mc="http://schemas.openxmlformats.org/markup-compatibility/2006">
          <mc:Choice Requires="x14">
            <control shapeId="6323" r:id="rId182" name="Check Box 179">
              <controlPr defaultSize="0" autoFill="0" autoLine="0" autoPict="0">
                <anchor moveWithCells="1" sizeWithCells="1">
                  <from>
                    <xdr:col>38</xdr:col>
                    <xdr:colOff>0</xdr:colOff>
                    <xdr:row>162</xdr:row>
                    <xdr:rowOff>152400</xdr:rowOff>
                  </from>
                  <to>
                    <xdr:col>42</xdr:col>
                    <xdr:colOff>104775</xdr:colOff>
                    <xdr:row>164</xdr:row>
                    <xdr:rowOff>38100</xdr:rowOff>
                  </to>
                </anchor>
              </controlPr>
            </control>
          </mc:Choice>
        </mc:AlternateContent>
        <mc:AlternateContent xmlns:mc="http://schemas.openxmlformats.org/markup-compatibility/2006">
          <mc:Choice Requires="x14">
            <control shapeId="6324" r:id="rId183" name="Check Box 180">
              <controlPr defaultSize="0" autoFill="0" autoLine="0" autoPict="0">
                <anchor moveWithCells="1" sizeWithCells="1">
                  <from>
                    <xdr:col>38</xdr:col>
                    <xdr:colOff>0</xdr:colOff>
                    <xdr:row>163</xdr:row>
                    <xdr:rowOff>152400</xdr:rowOff>
                  </from>
                  <to>
                    <xdr:col>41</xdr:col>
                    <xdr:colOff>57150</xdr:colOff>
                    <xdr:row>165</xdr:row>
                    <xdr:rowOff>38100</xdr:rowOff>
                  </to>
                </anchor>
              </controlPr>
            </control>
          </mc:Choice>
        </mc:AlternateContent>
        <mc:AlternateContent xmlns:mc="http://schemas.openxmlformats.org/markup-compatibility/2006">
          <mc:Choice Requires="x14">
            <control shapeId="6325" r:id="rId184" name="Check Box 181">
              <controlPr defaultSize="0" autoFill="0" autoLine="0" autoPict="0">
                <anchor moveWithCells="1" sizeWithCells="1">
                  <from>
                    <xdr:col>38</xdr:col>
                    <xdr:colOff>0</xdr:colOff>
                    <xdr:row>164</xdr:row>
                    <xdr:rowOff>142875</xdr:rowOff>
                  </from>
                  <to>
                    <xdr:col>41</xdr:col>
                    <xdr:colOff>123825</xdr:colOff>
                    <xdr:row>166</xdr:row>
                    <xdr:rowOff>28575</xdr:rowOff>
                  </to>
                </anchor>
              </controlPr>
            </control>
          </mc:Choice>
        </mc:AlternateContent>
        <mc:AlternateContent xmlns:mc="http://schemas.openxmlformats.org/markup-compatibility/2006">
          <mc:Choice Requires="x14">
            <control shapeId="6326" r:id="rId185" name="Check Box 182">
              <controlPr defaultSize="0" autoFill="0" autoLine="0" autoPict="0">
                <anchor moveWithCells="1" sizeWithCells="1">
                  <from>
                    <xdr:col>38</xdr:col>
                    <xdr:colOff>0</xdr:colOff>
                    <xdr:row>162</xdr:row>
                    <xdr:rowOff>0</xdr:rowOff>
                  </from>
                  <to>
                    <xdr:col>42</xdr:col>
                    <xdr:colOff>95250</xdr:colOff>
                    <xdr:row>163</xdr:row>
                    <xdr:rowOff>47625</xdr:rowOff>
                  </to>
                </anchor>
              </controlPr>
            </control>
          </mc:Choice>
        </mc:AlternateContent>
        <mc:AlternateContent xmlns:mc="http://schemas.openxmlformats.org/markup-compatibility/2006">
          <mc:Choice Requires="x14">
            <control shapeId="6327" r:id="rId186" name="Check Box 183">
              <controlPr defaultSize="0" autoFill="0" autoLine="0" autoPict="0">
                <anchor moveWithCells="1" sizeWithCells="1">
                  <from>
                    <xdr:col>3</xdr:col>
                    <xdr:colOff>9525</xdr:colOff>
                    <xdr:row>231</xdr:row>
                    <xdr:rowOff>171450</xdr:rowOff>
                  </from>
                  <to>
                    <xdr:col>9</xdr:col>
                    <xdr:colOff>19050</xdr:colOff>
                    <xdr:row>232</xdr:row>
                    <xdr:rowOff>171450</xdr:rowOff>
                  </to>
                </anchor>
              </controlPr>
            </control>
          </mc:Choice>
        </mc:AlternateContent>
        <mc:AlternateContent xmlns:mc="http://schemas.openxmlformats.org/markup-compatibility/2006">
          <mc:Choice Requires="x14">
            <control shapeId="6328" r:id="rId187" name="Check Box 184">
              <controlPr defaultSize="0" autoFill="0" autoLine="0" autoPict="0">
                <anchor moveWithCells="1" sizeWithCells="1">
                  <from>
                    <xdr:col>3</xdr:col>
                    <xdr:colOff>9525</xdr:colOff>
                    <xdr:row>245</xdr:row>
                    <xdr:rowOff>171450</xdr:rowOff>
                  </from>
                  <to>
                    <xdr:col>9</xdr:col>
                    <xdr:colOff>19050</xdr:colOff>
                    <xdr:row>246</xdr:row>
                    <xdr:rowOff>171450</xdr:rowOff>
                  </to>
                </anchor>
              </controlPr>
            </control>
          </mc:Choice>
        </mc:AlternateContent>
        <mc:AlternateContent xmlns:mc="http://schemas.openxmlformats.org/markup-compatibility/2006">
          <mc:Choice Requires="x14">
            <control shapeId="6329" r:id="rId188" name="Check Box 185">
              <controlPr defaultSize="0" autoFill="0" autoLine="0" autoPict="0">
                <anchor moveWithCells="1" sizeWithCells="1">
                  <from>
                    <xdr:col>3</xdr:col>
                    <xdr:colOff>9525</xdr:colOff>
                    <xdr:row>256</xdr:row>
                    <xdr:rowOff>171450</xdr:rowOff>
                  </from>
                  <to>
                    <xdr:col>9</xdr:col>
                    <xdr:colOff>19050</xdr:colOff>
                    <xdr:row>257</xdr:row>
                    <xdr:rowOff>171450</xdr:rowOff>
                  </to>
                </anchor>
              </controlPr>
            </control>
          </mc:Choice>
        </mc:AlternateContent>
        <mc:AlternateContent xmlns:mc="http://schemas.openxmlformats.org/markup-compatibility/2006">
          <mc:Choice Requires="x14">
            <control shapeId="6330" r:id="rId189" name="Check Box 186">
              <controlPr defaultSize="0" autoFill="0" autoLine="0" autoPict="0">
                <anchor moveWithCells="1" sizeWithCells="1">
                  <from>
                    <xdr:col>3</xdr:col>
                    <xdr:colOff>9525</xdr:colOff>
                    <xdr:row>188</xdr:row>
                    <xdr:rowOff>19050</xdr:rowOff>
                  </from>
                  <to>
                    <xdr:col>9</xdr:col>
                    <xdr:colOff>19050</xdr:colOff>
                    <xdr:row>189</xdr:row>
                    <xdr:rowOff>19050</xdr:rowOff>
                  </to>
                </anchor>
              </controlPr>
            </control>
          </mc:Choice>
        </mc:AlternateContent>
        <mc:AlternateContent xmlns:mc="http://schemas.openxmlformats.org/markup-compatibility/2006">
          <mc:Choice Requires="x14">
            <control shapeId="6331" r:id="rId190" name="Check Box 187">
              <controlPr defaultSize="0" autoFill="0" autoLine="0" autoPict="0">
                <anchor moveWithCells="1" sizeWithCells="1">
                  <from>
                    <xdr:col>3</xdr:col>
                    <xdr:colOff>9525</xdr:colOff>
                    <xdr:row>189</xdr:row>
                    <xdr:rowOff>0</xdr:rowOff>
                  </from>
                  <to>
                    <xdr:col>9</xdr:col>
                    <xdr:colOff>19050</xdr:colOff>
                    <xdr:row>190</xdr:row>
                    <xdr:rowOff>9525</xdr:rowOff>
                  </to>
                </anchor>
              </controlPr>
            </control>
          </mc:Choice>
        </mc:AlternateContent>
        <mc:AlternateContent xmlns:mc="http://schemas.openxmlformats.org/markup-compatibility/2006">
          <mc:Choice Requires="x14">
            <control shapeId="6332" r:id="rId191" name="Check Box 188">
              <controlPr defaultSize="0" autoFill="0" autoLine="0" autoPict="0">
                <anchor moveWithCells="1" sizeWithCells="1">
                  <from>
                    <xdr:col>3</xdr:col>
                    <xdr:colOff>9525</xdr:colOff>
                    <xdr:row>189</xdr:row>
                    <xdr:rowOff>180975</xdr:rowOff>
                  </from>
                  <to>
                    <xdr:col>9</xdr:col>
                    <xdr:colOff>28575</xdr:colOff>
                    <xdr:row>191</xdr:row>
                    <xdr:rowOff>0</xdr:rowOff>
                  </to>
                </anchor>
              </controlPr>
            </control>
          </mc:Choice>
        </mc:AlternateContent>
        <mc:AlternateContent xmlns:mc="http://schemas.openxmlformats.org/markup-compatibility/2006">
          <mc:Choice Requires="x14">
            <control shapeId="6333" r:id="rId192" name="Check Box 189">
              <controlPr defaultSize="0" autoFill="0" autoLine="0" autoPict="0">
                <anchor moveWithCells="1" sizeWithCells="1">
                  <from>
                    <xdr:col>3</xdr:col>
                    <xdr:colOff>9525</xdr:colOff>
                    <xdr:row>191</xdr:row>
                    <xdr:rowOff>19050</xdr:rowOff>
                  </from>
                  <to>
                    <xdr:col>9</xdr:col>
                    <xdr:colOff>19050</xdr:colOff>
                    <xdr:row>192</xdr:row>
                    <xdr:rowOff>19050</xdr:rowOff>
                  </to>
                </anchor>
              </controlPr>
            </control>
          </mc:Choice>
        </mc:AlternateContent>
        <mc:AlternateContent xmlns:mc="http://schemas.openxmlformats.org/markup-compatibility/2006">
          <mc:Choice Requires="x14">
            <control shapeId="6334" r:id="rId193" name="Check Box 190">
              <controlPr defaultSize="0" autoFill="0" autoLine="0" autoPict="0">
                <anchor moveWithCells="1" sizeWithCells="1">
                  <from>
                    <xdr:col>3</xdr:col>
                    <xdr:colOff>9525</xdr:colOff>
                    <xdr:row>192</xdr:row>
                    <xdr:rowOff>0</xdr:rowOff>
                  </from>
                  <to>
                    <xdr:col>9</xdr:col>
                    <xdr:colOff>19050</xdr:colOff>
                    <xdr:row>193</xdr:row>
                    <xdr:rowOff>9525</xdr:rowOff>
                  </to>
                </anchor>
              </controlPr>
            </control>
          </mc:Choice>
        </mc:AlternateContent>
        <mc:AlternateContent xmlns:mc="http://schemas.openxmlformats.org/markup-compatibility/2006">
          <mc:Choice Requires="x14">
            <control shapeId="6335" r:id="rId194" name="Check Box 191">
              <controlPr defaultSize="0" autoFill="0" autoLine="0" autoPict="0">
                <anchor moveWithCells="1" sizeWithCells="1">
                  <from>
                    <xdr:col>3</xdr:col>
                    <xdr:colOff>9525</xdr:colOff>
                    <xdr:row>192</xdr:row>
                    <xdr:rowOff>180975</xdr:rowOff>
                  </from>
                  <to>
                    <xdr:col>9</xdr:col>
                    <xdr:colOff>28575</xdr:colOff>
                    <xdr:row>194</xdr:row>
                    <xdr:rowOff>0</xdr:rowOff>
                  </to>
                </anchor>
              </controlPr>
            </control>
          </mc:Choice>
        </mc:AlternateContent>
        <mc:AlternateContent xmlns:mc="http://schemas.openxmlformats.org/markup-compatibility/2006">
          <mc:Choice Requires="x14">
            <control shapeId="6336" r:id="rId195" name="Check Box 192">
              <controlPr defaultSize="0" autoFill="0" autoLine="0" autoPict="0">
                <anchor moveWithCells="1" sizeWithCells="1">
                  <from>
                    <xdr:col>3</xdr:col>
                    <xdr:colOff>9525</xdr:colOff>
                    <xdr:row>194</xdr:row>
                    <xdr:rowOff>19050</xdr:rowOff>
                  </from>
                  <to>
                    <xdr:col>9</xdr:col>
                    <xdr:colOff>19050</xdr:colOff>
                    <xdr:row>195</xdr:row>
                    <xdr:rowOff>19050</xdr:rowOff>
                  </to>
                </anchor>
              </controlPr>
            </control>
          </mc:Choice>
        </mc:AlternateContent>
        <mc:AlternateContent xmlns:mc="http://schemas.openxmlformats.org/markup-compatibility/2006">
          <mc:Choice Requires="x14">
            <control shapeId="6337" r:id="rId196" name="Check Box 193">
              <controlPr defaultSize="0" autoFill="0" autoLine="0" autoPict="0">
                <anchor moveWithCells="1" sizeWithCells="1">
                  <from>
                    <xdr:col>3</xdr:col>
                    <xdr:colOff>9525</xdr:colOff>
                    <xdr:row>195</xdr:row>
                    <xdr:rowOff>0</xdr:rowOff>
                  </from>
                  <to>
                    <xdr:col>9</xdr:col>
                    <xdr:colOff>19050</xdr:colOff>
                    <xdr:row>196</xdr:row>
                    <xdr:rowOff>9525</xdr:rowOff>
                  </to>
                </anchor>
              </controlPr>
            </control>
          </mc:Choice>
        </mc:AlternateContent>
        <mc:AlternateContent xmlns:mc="http://schemas.openxmlformats.org/markup-compatibility/2006">
          <mc:Choice Requires="x14">
            <control shapeId="6338" r:id="rId197" name="Check Box 194">
              <controlPr defaultSize="0" autoFill="0" autoLine="0" autoPict="0">
                <anchor moveWithCells="1" sizeWithCells="1">
                  <from>
                    <xdr:col>3</xdr:col>
                    <xdr:colOff>9525</xdr:colOff>
                    <xdr:row>195</xdr:row>
                    <xdr:rowOff>190500</xdr:rowOff>
                  </from>
                  <to>
                    <xdr:col>9</xdr:col>
                    <xdr:colOff>28575</xdr:colOff>
                    <xdr:row>197</xdr:row>
                    <xdr:rowOff>0</xdr:rowOff>
                  </to>
                </anchor>
              </controlPr>
            </control>
          </mc:Choice>
        </mc:AlternateContent>
        <mc:AlternateContent xmlns:mc="http://schemas.openxmlformats.org/markup-compatibility/2006">
          <mc:Choice Requires="x14">
            <control shapeId="6339" r:id="rId198" name="Check Box 195">
              <controlPr defaultSize="0" autoFill="0" autoLine="0" autoPict="0">
                <anchor moveWithCells="1">
                  <from>
                    <xdr:col>3</xdr:col>
                    <xdr:colOff>47625</xdr:colOff>
                    <xdr:row>178</xdr:row>
                    <xdr:rowOff>0</xdr:rowOff>
                  </from>
                  <to>
                    <xdr:col>18</xdr:col>
                    <xdr:colOff>28575</xdr:colOff>
                    <xdr:row>179</xdr:row>
                    <xdr:rowOff>76200</xdr:rowOff>
                  </to>
                </anchor>
              </controlPr>
            </control>
          </mc:Choice>
        </mc:AlternateContent>
        <mc:AlternateContent xmlns:mc="http://schemas.openxmlformats.org/markup-compatibility/2006">
          <mc:Choice Requires="x14">
            <control shapeId="6340" r:id="rId199" name="Check Box 196">
              <controlPr defaultSize="0" autoFill="0" autoLine="0" autoPict="0">
                <anchor moveWithCells="1">
                  <from>
                    <xdr:col>20</xdr:col>
                    <xdr:colOff>47625</xdr:colOff>
                    <xdr:row>178</xdr:row>
                    <xdr:rowOff>0</xdr:rowOff>
                  </from>
                  <to>
                    <xdr:col>36</xdr:col>
                    <xdr:colOff>9525</xdr:colOff>
                    <xdr:row>179</xdr:row>
                    <xdr:rowOff>76200</xdr:rowOff>
                  </to>
                </anchor>
              </controlPr>
            </control>
          </mc:Choice>
        </mc:AlternateContent>
        <mc:AlternateContent xmlns:mc="http://schemas.openxmlformats.org/markup-compatibility/2006">
          <mc:Choice Requires="x14">
            <control shapeId="6341" r:id="rId200" name="Check Box 197">
              <controlPr defaultSize="0" autoFill="0" autoLine="0" autoPict="0">
                <anchor moveWithCells="1">
                  <from>
                    <xdr:col>3</xdr:col>
                    <xdr:colOff>47625</xdr:colOff>
                    <xdr:row>178</xdr:row>
                    <xdr:rowOff>0</xdr:rowOff>
                  </from>
                  <to>
                    <xdr:col>18</xdr:col>
                    <xdr:colOff>28575</xdr:colOff>
                    <xdr:row>179</xdr:row>
                    <xdr:rowOff>76200</xdr:rowOff>
                  </to>
                </anchor>
              </controlPr>
            </control>
          </mc:Choice>
        </mc:AlternateContent>
        <mc:AlternateContent xmlns:mc="http://schemas.openxmlformats.org/markup-compatibility/2006">
          <mc:Choice Requires="x14">
            <control shapeId="6342" r:id="rId201" name="Check Box 198">
              <controlPr defaultSize="0" autoFill="0" autoLine="0" autoPict="0">
                <anchor moveWithCells="1">
                  <from>
                    <xdr:col>20</xdr:col>
                    <xdr:colOff>47625</xdr:colOff>
                    <xdr:row>178</xdr:row>
                    <xdr:rowOff>0</xdr:rowOff>
                  </from>
                  <to>
                    <xdr:col>36</xdr:col>
                    <xdr:colOff>9525</xdr:colOff>
                    <xdr:row>179</xdr:row>
                    <xdr:rowOff>76200</xdr:rowOff>
                  </to>
                </anchor>
              </controlPr>
            </control>
          </mc:Choice>
        </mc:AlternateContent>
        <mc:AlternateContent xmlns:mc="http://schemas.openxmlformats.org/markup-compatibility/2006">
          <mc:Choice Requires="x14">
            <control shapeId="6343" r:id="rId202" name="Check Box 199">
              <controlPr defaultSize="0" autoFill="0" autoLine="0" autoPict="0">
                <anchor moveWithCells="1">
                  <from>
                    <xdr:col>3</xdr:col>
                    <xdr:colOff>47625</xdr:colOff>
                    <xdr:row>178</xdr:row>
                    <xdr:rowOff>0</xdr:rowOff>
                  </from>
                  <to>
                    <xdr:col>18</xdr:col>
                    <xdr:colOff>28575</xdr:colOff>
                    <xdr:row>179</xdr:row>
                    <xdr:rowOff>76200</xdr:rowOff>
                  </to>
                </anchor>
              </controlPr>
            </control>
          </mc:Choice>
        </mc:AlternateContent>
        <mc:AlternateContent xmlns:mc="http://schemas.openxmlformats.org/markup-compatibility/2006">
          <mc:Choice Requires="x14">
            <control shapeId="6344" r:id="rId203" name="Check Box 200">
              <controlPr defaultSize="0" autoFill="0" autoLine="0" autoPict="0">
                <anchor moveWithCells="1">
                  <from>
                    <xdr:col>20</xdr:col>
                    <xdr:colOff>47625</xdr:colOff>
                    <xdr:row>178</xdr:row>
                    <xdr:rowOff>0</xdr:rowOff>
                  </from>
                  <to>
                    <xdr:col>36</xdr:col>
                    <xdr:colOff>9525</xdr:colOff>
                    <xdr:row>179</xdr:row>
                    <xdr:rowOff>76200</xdr:rowOff>
                  </to>
                </anchor>
              </controlPr>
            </control>
          </mc:Choice>
        </mc:AlternateContent>
        <mc:AlternateContent xmlns:mc="http://schemas.openxmlformats.org/markup-compatibility/2006">
          <mc:Choice Requires="x14">
            <control shapeId="6345" r:id="rId204" name="Check Box 201">
              <controlPr defaultSize="0" autoFill="0" autoLine="0" autoPict="0">
                <anchor moveWithCells="1">
                  <from>
                    <xdr:col>3</xdr:col>
                    <xdr:colOff>47625</xdr:colOff>
                    <xdr:row>178</xdr:row>
                    <xdr:rowOff>0</xdr:rowOff>
                  </from>
                  <to>
                    <xdr:col>18</xdr:col>
                    <xdr:colOff>28575</xdr:colOff>
                    <xdr:row>179</xdr:row>
                    <xdr:rowOff>76200</xdr:rowOff>
                  </to>
                </anchor>
              </controlPr>
            </control>
          </mc:Choice>
        </mc:AlternateContent>
        <mc:AlternateContent xmlns:mc="http://schemas.openxmlformats.org/markup-compatibility/2006">
          <mc:Choice Requires="x14">
            <control shapeId="6346" r:id="rId205" name="Check Box 202">
              <controlPr defaultSize="0" autoFill="0" autoLine="0" autoPict="0">
                <anchor moveWithCells="1">
                  <from>
                    <xdr:col>20</xdr:col>
                    <xdr:colOff>47625</xdr:colOff>
                    <xdr:row>178</xdr:row>
                    <xdr:rowOff>0</xdr:rowOff>
                  </from>
                  <to>
                    <xdr:col>36</xdr:col>
                    <xdr:colOff>9525</xdr:colOff>
                    <xdr:row>179</xdr:row>
                    <xdr:rowOff>76200</xdr:rowOff>
                  </to>
                </anchor>
              </controlPr>
            </control>
          </mc:Choice>
        </mc:AlternateContent>
        <mc:AlternateContent xmlns:mc="http://schemas.openxmlformats.org/markup-compatibility/2006">
          <mc:Choice Requires="x14">
            <control shapeId="6347" r:id="rId206" name="Check Box 203">
              <controlPr defaultSize="0" autoFill="0" autoLine="0" autoPict="0">
                <anchor moveWithCells="1" sizeWithCells="1">
                  <from>
                    <xdr:col>3</xdr:col>
                    <xdr:colOff>9525</xdr:colOff>
                    <xdr:row>205</xdr:row>
                    <xdr:rowOff>19050</xdr:rowOff>
                  </from>
                  <to>
                    <xdr:col>9</xdr:col>
                    <xdr:colOff>19050</xdr:colOff>
                    <xdr:row>206</xdr:row>
                    <xdr:rowOff>19050</xdr:rowOff>
                  </to>
                </anchor>
              </controlPr>
            </control>
          </mc:Choice>
        </mc:AlternateContent>
        <mc:AlternateContent xmlns:mc="http://schemas.openxmlformats.org/markup-compatibility/2006">
          <mc:Choice Requires="x14">
            <control shapeId="6348" r:id="rId207" name="Check Box 204">
              <controlPr defaultSize="0" autoFill="0" autoLine="0" autoPict="0">
                <anchor moveWithCells="1" sizeWithCells="1">
                  <from>
                    <xdr:col>3</xdr:col>
                    <xdr:colOff>9525</xdr:colOff>
                    <xdr:row>206</xdr:row>
                    <xdr:rowOff>0</xdr:rowOff>
                  </from>
                  <to>
                    <xdr:col>9</xdr:col>
                    <xdr:colOff>19050</xdr:colOff>
                    <xdr:row>207</xdr:row>
                    <xdr:rowOff>9525</xdr:rowOff>
                  </to>
                </anchor>
              </controlPr>
            </control>
          </mc:Choice>
        </mc:AlternateContent>
        <mc:AlternateContent xmlns:mc="http://schemas.openxmlformats.org/markup-compatibility/2006">
          <mc:Choice Requires="x14">
            <control shapeId="6349" r:id="rId208" name="Check Box 205">
              <controlPr defaultSize="0" autoFill="0" autoLine="0" autoPict="0">
                <anchor moveWithCells="1" sizeWithCells="1">
                  <from>
                    <xdr:col>3</xdr:col>
                    <xdr:colOff>9525</xdr:colOff>
                    <xdr:row>206</xdr:row>
                    <xdr:rowOff>180975</xdr:rowOff>
                  </from>
                  <to>
                    <xdr:col>9</xdr:col>
                    <xdr:colOff>28575</xdr:colOff>
                    <xdr:row>208</xdr:row>
                    <xdr:rowOff>0</xdr:rowOff>
                  </to>
                </anchor>
              </controlPr>
            </control>
          </mc:Choice>
        </mc:AlternateContent>
        <mc:AlternateContent xmlns:mc="http://schemas.openxmlformats.org/markup-compatibility/2006">
          <mc:Choice Requires="x14">
            <control shapeId="6350" r:id="rId209" name="Check Box 206">
              <controlPr defaultSize="0" autoFill="0" autoLine="0" autoPict="0">
                <anchor moveWithCells="1" sizeWithCells="1">
                  <from>
                    <xdr:col>3</xdr:col>
                    <xdr:colOff>9525</xdr:colOff>
                    <xdr:row>208</xdr:row>
                    <xdr:rowOff>19050</xdr:rowOff>
                  </from>
                  <to>
                    <xdr:col>9</xdr:col>
                    <xdr:colOff>19050</xdr:colOff>
                    <xdr:row>209</xdr:row>
                    <xdr:rowOff>19050</xdr:rowOff>
                  </to>
                </anchor>
              </controlPr>
            </control>
          </mc:Choice>
        </mc:AlternateContent>
        <mc:AlternateContent xmlns:mc="http://schemas.openxmlformats.org/markup-compatibility/2006">
          <mc:Choice Requires="x14">
            <control shapeId="6351" r:id="rId210" name="Check Box 207">
              <controlPr defaultSize="0" autoFill="0" autoLine="0" autoPict="0">
                <anchor moveWithCells="1" sizeWithCells="1">
                  <from>
                    <xdr:col>3</xdr:col>
                    <xdr:colOff>9525</xdr:colOff>
                    <xdr:row>209</xdr:row>
                    <xdr:rowOff>0</xdr:rowOff>
                  </from>
                  <to>
                    <xdr:col>9</xdr:col>
                    <xdr:colOff>19050</xdr:colOff>
                    <xdr:row>210</xdr:row>
                    <xdr:rowOff>9525</xdr:rowOff>
                  </to>
                </anchor>
              </controlPr>
            </control>
          </mc:Choice>
        </mc:AlternateContent>
        <mc:AlternateContent xmlns:mc="http://schemas.openxmlformats.org/markup-compatibility/2006">
          <mc:Choice Requires="x14">
            <control shapeId="6352" r:id="rId211" name="Check Box 208">
              <controlPr defaultSize="0" autoFill="0" autoLine="0" autoPict="0">
                <anchor moveWithCells="1" sizeWithCells="1">
                  <from>
                    <xdr:col>3</xdr:col>
                    <xdr:colOff>9525</xdr:colOff>
                    <xdr:row>209</xdr:row>
                    <xdr:rowOff>180975</xdr:rowOff>
                  </from>
                  <to>
                    <xdr:col>9</xdr:col>
                    <xdr:colOff>28575</xdr:colOff>
                    <xdr:row>211</xdr:row>
                    <xdr:rowOff>0</xdr:rowOff>
                  </to>
                </anchor>
              </controlPr>
            </control>
          </mc:Choice>
        </mc:AlternateContent>
        <mc:AlternateContent xmlns:mc="http://schemas.openxmlformats.org/markup-compatibility/2006">
          <mc:Choice Requires="x14">
            <control shapeId="6353" r:id="rId212" name="Check Box 209">
              <controlPr defaultSize="0" autoFill="0" autoLine="0" autoPict="0">
                <anchor moveWithCells="1" sizeWithCells="1">
                  <from>
                    <xdr:col>30</xdr:col>
                    <xdr:colOff>9525</xdr:colOff>
                    <xdr:row>205</xdr:row>
                    <xdr:rowOff>19050</xdr:rowOff>
                  </from>
                  <to>
                    <xdr:col>36</xdr:col>
                    <xdr:colOff>19050</xdr:colOff>
                    <xdr:row>206</xdr:row>
                    <xdr:rowOff>19050</xdr:rowOff>
                  </to>
                </anchor>
              </controlPr>
            </control>
          </mc:Choice>
        </mc:AlternateContent>
        <mc:AlternateContent xmlns:mc="http://schemas.openxmlformats.org/markup-compatibility/2006">
          <mc:Choice Requires="x14">
            <control shapeId="6354" r:id="rId213" name="Check Box 210">
              <controlPr defaultSize="0" autoFill="0" autoLine="0" autoPict="0">
                <anchor moveWithCells="1" sizeWithCells="1">
                  <from>
                    <xdr:col>30</xdr:col>
                    <xdr:colOff>9525</xdr:colOff>
                    <xdr:row>206</xdr:row>
                    <xdr:rowOff>0</xdr:rowOff>
                  </from>
                  <to>
                    <xdr:col>36</xdr:col>
                    <xdr:colOff>19050</xdr:colOff>
                    <xdr:row>207</xdr:row>
                    <xdr:rowOff>9525</xdr:rowOff>
                  </to>
                </anchor>
              </controlPr>
            </control>
          </mc:Choice>
        </mc:AlternateContent>
        <mc:AlternateContent xmlns:mc="http://schemas.openxmlformats.org/markup-compatibility/2006">
          <mc:Choice Requires="x14">
            <control shapeId="6355" r:id="rId214" name="Check Box 211">
              <controlPr defaultSize="0" autoFill="0" autoLine="0" autoPict="0">
                <anchor moveWithCells="1" sizeWithCells="1">
                  <from>
                    <xdr:col>30</xdr:col>
                    <xdr:colOff>9525</xdr:colOff>
                    <xdr:row>206</xdr:row>
                    <xdr:rowOff>180975</xdr:rowOff>
                  </from>
                  <to>
                    <xdr:col>36</xdr:col>
                    <xdr:colOff>28575</xdr:colOff>
                    <xdr:row>208</xdr:row>
                    <xdr:rowOff>0</xdr:rowOff>
                  </to>
                </anchor>
              </controlPr>
            </control>
          </mc:Choice>
        </mc:AlternateContent>
        <mc:AlternateContent xmlns:mc="http://schemas.openxmlformats.org/markup-compatibility/2006">
          <mc:Choice Requires="x14">
            <control shapeId="6356" r:id="rId215" name="Check Box 212">
              <controlPr defaultSize="0" autoFill="0" autoLine="0" autoPict="0">
                <anchor moveWithCells="1" sizeWithCells="1">
                  <from>
                    <xdr:col>30</xdr:col>
                    <xdr:colOff>9525</xdr:colOff>
                    <xdr:row>208</xdr:row>
                    <xdr:rowOff>19050</xdr:rowOff>
                  </from>
                  <to>
                    <xdr:col>36</xdr:col>
                    <xdr:colOff>19050</xdr:colOff>
                    <xdr:row>209</xdr:row>
                    <xdr:rowOff>19050</xdr:rowOff>
                  </to>
                </anchor>
              </controlPr>
            </control>
          </mc:Choice>
        </mc:AlternateContent>
        <mc:AlternateContent xmlns:mc="http://schemas.openxmlformats.org/markup-compatibility/2006">
          <mc:Choice Requires="x14">
            <control shapeId="6357" r:id="rId216" name="Check Box 213">
              <controlPr defaultSize="0" autoFill="0" autoLine="0" autoPict="0">
                <anchor moveWithCells="1" sizeWithCells="1">
                  <from>
                    <xdr:col>30</xdr:col>
                    <xdr:colOff>9525</xdr:colOff>
                    <xdr:row>209</xdr:row>
                    <xdr:rowOff>0</xdr:rowOff>
                  </from>
                  <to>
                    <xdr:col>36</xdr:col>
                    <xdr:colOff>19050</xdr:colOff>
                    <xdr:row>210</xdr:row>
                    <xdr:rowOff>9525</xdr:rowOff>
                  </to>
                </anchor>
              </controlPr>
            </control>
          </mc:Choice>
        </mc:AlternateContent>
        <mc:AlternateContent xmlns:mc="http://schemas.openxmlformats.org/markup-compatibility/2006">
          <mc:Choice Requires="x14">
            <control shapeId="6358" r:id="rId217" name="Check Box 214">
              <controlPr defaultSize="0" autoFill="0" autoLine="0" autoPict="0">
                <anchor moveWithCells="1" sizeWithCells="1">
                  <from>
                    <xdr:col>30</xdr:col>
                    <xdr:colOff>9525</xdr:colOff>
                    <xdr:row>209</xdr:row>
                    <xdr:rowOff>180975</xdr:rowOff>
                  </from>
                  <to>
                    <xdr:col>36</xdr:col>
                    <xdr:colOff>28575</xdr:colOff>
                    <xdr:row>211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01_雇表（幼稚園用）</vt:lpstr>
      <vt:lpstr>02_雇表（保育所用)</vt:lpstr>
      <vt:lpstr>03_雇表（認定こども園用）</vt:lpstr>
      <vt:lpstr>04_雇表（家庭的保育事業用）</vt:lpstr>
      <vt:lpstr>05_雇表（Ｂ型用）</vt:lpstr>
      <vt:lpstr>06_雇表（Ｃ型用）</vt:lpstr>
      <vt:lpstr>'01_雇表（幼稚園用）'!Print_Area</vt:lpstr>
      <vt:lpstr>'02_雇表（保育所用)'!Print_Area</vt:lpstr>
      <vt:lpstr>'03_雇表（認定こども園用）'!Print_Area</vt:lpstr>
      <vt:lpstr>'04_雇表（家庭的保育事業用）'!Print_Area</vt:lpstr>
      <vt:lpstr>'05_雇表（Ｂ型用）'!Print_Area</vt:lpstr>
      <vt:lpstr>'06_雇表（Ｃ型用）'!Print_Area</vt:lpstr>
      <vt:lpstr>'01_雇表（幼稚園用）'!Print_Titles</vt:lpstr>
      <vt:lpstr>'02_雇表（保育所用)'!Print_Titles</vt:lpstr>
      <vt:lpstr>'03_雇表（認定こども園用）'!Print_Titles</vt:lpstr>
      <vt:lpstr>'04_雇表（家庭的保育事業用）'!Print_Titles</vt:lpstr>
      <vt:lpstr>'05_雇表（Ｂ型用）'!Print_Titles</vt:lpstr>
      <vt:lpstr>'06_雇表（Ｃ型用）'!Print_Titles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2022-02-22T00:55:19Z</dcterms:modified>
</cp:coreProperties>
</file>